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62 DE 2025/DOCUMENTOS DE PUBLICACIÓN CONTRATACIÓN DIRECTA/"/>
    </mc:Choice>
  </mc:AlternateContent>
  <xr:revisionPtr revIDLastSave="17" documentId="8_{BE68B21E-38F4-480D-AB89-E2206706D921}" xr6:coauthVersionLast="47" xr6:coauthVersionMax="47" xr10:uidLastSave="{35A34F45-983C-4328-9303-2D817035CF5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<sst xmlns="http://schemas.openxmlformats.org/spreadsheetml/2006/main" count="104" uniqueCount="86">
  <si>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</si>
  <si>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</si>
  <si>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</si>
  <si>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</si>
  <si>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</si>
  <si>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</si>
  <si>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</si>
  <si>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</si>
  <si>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</si>
  <si>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</si>
  <si>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</si>
  <si>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</si>
  <si>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</si>
  <si>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</si>
  <si>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</si>
  <si>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</si>
  <si>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</si>
  <si>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</si>
  <si>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</si>
  <si>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</si>
  <si>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</si>
  <si>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</si>
  <si>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</si>
  <si>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</si>
  <si>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</si>
  <si>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</si>
  <si>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</si>
  <si>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</si>
  <si>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</si>
  <si>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</si>
  <si>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</si>
  <si>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</si>
  <si>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</si>
  <si>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</si>
  <si>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</si>
  <si>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</si>
  <si>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</si>
  <si>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</si>
  <si>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</si>
  <si>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</si>
  <si>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</si>
  <si>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</si>
  <si>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</si>
  <si>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</si>
  <si>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</si>
  <si>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</si>
  <si>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</si>
  <si>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</si>
  <si>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</si>
  <si>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</si>
  <si>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</si>
  <si>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</si>
  <si>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</si>
  <si>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</si>
  <si>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</si>
  <si>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</si>
  <si>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</si>
  <si>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</si>
  <si>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</si>
  <si>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</si>
  <si>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</si>
  <si>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</si>
  <si>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</si>
  <si>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</si>
  <si>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</si>
  <si>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</si>
  <si>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</si>
  <si>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</si>
  <si>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</si>
  <si>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</si>
  <si>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</si>
  <si>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</si>
  <si>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</si>
  <si>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</si>
  <si>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</si>
  <si>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</si>
  <si>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</si>
  <si>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</si>
  <si>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</si>
  <si>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</si>
  <si>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</si>
  <si>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almuerzo en Girardot, Zipaquirá, Fusagasugá, Chía, Facatativá, Soacha o Ubaté. de la Universidad de Cundinamarca. Menú: Proteico de mínimo 180gr. Cereal mínimo 100gr. Energético mínimo 60gr y Jugo natural mínimo de 12 oz. Menaje básico, servido en loza de porcelana, con cubertería, y Servilletas, salero, e incluye acompañamiento de mesero en toda la visita. Menaje básico y se dotará un mínimo de dos meseros por evento.</t>
  </si>
  <si>
    <t>Servicio de refrigerio en la sede, seccional o extensión de Universidad de Cundinamarca (Girardot, Fusagasugá, Soacha, Zipaquirá, Chía, Facatativá o Ubaté). Menú: Costa de estas opciones: (Sándwich Club gramaje mínimo 350 gr, crepes de pollo con queso mínimo 200 gr, o Wrap de pollo o carne mínimo 280 gr) acompañado de Jugo natural mínimo 12 oz, Avena mínimo 8 oz, o Tea mínimo 8 oz. Menaje básico con loza en porcelana y se dotará de un mesero por evento.</t>
  </si>
  <si>
    <t>Servicio de estación de cafe en la sede, seccional o extensión de la Universidad de Cundinamarca (Estación de Café, aromáticas, agua purificada)</t>
  </si>
  <si>
    <t>Servicio de Desayuno en Girardot, Zipaquirá, Fusagasugá, Chía, Facatativá, Soacha o Ubaté. de la Universidad de Cundinamarca. Menú: Consta de estas opciones (Huevos al gusto, tamal o caldo) acompañado con café o chocolate, Jugo de naranja y pan o arepa. Menaje básico.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</si>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</sst>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1"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66.5" customHeight="1" x14ac:dyDescent="0.25">
      <c r="A14" s="25">
        <v>1</v>
      </c>
      <c r="B14" s="126" t="s">
        <v>81</v>
      </c>
      <c r="C14" s="12"/>
      <c r="D14" s="125">
        <v>233</v>
      </c>
      <c r="E14" s="125" t="s">
        <v>85</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39.5" customHeight="1" x14ac:dyDescent="0.25">
      <c r="A15" s="25">
        <v>2</v>
      </c>
      <c r="B15" s="126" t="s">
        <v>82</v>
      </c>
      <c r="C15" s="12"/>
      <c r="D15" s="125">
        <v>350</v>
      </c>
      <c r="E15" s="125" t="s">
        <v>85</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88.5" customHeight="1" x14ac:dyDescent="0.25">
      <c r="A16" s="25">
        <v>3</v>
      </c>
      <c r="B16" s="126" t="s">
        <v>83</v>
      </c>
      <c r="C16" s="12"/>
      <c r="D16" s="125">
        <v>11</v>
      </c>
      <c r="E16" s="125" t="s">
        <v>85</v>
      </c>
      <c r="F16" s="56"/>
      <c r="G16" s="11"/>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6">
        <f t="shared" ref="O16:O17" si="19">ROUND(L16+N16+M16,0)</f>
        <v>0</v>
      </c>
    </row>
    <row r="17" spans="1:15" s="9" customFormat="1" ht="99" customHeight="1" thickBot="1" x14ac:dyDescent="0.3">
      <c r="A17" s="25">
        <v>4</v>
      </c>
      <c r="B17" s="126" t="s">
        <v>84</v>
      </c>
      <c r="C17" s="12"/>
      <c r="D17" s="125">
        <v>70</v>
      </c>
      <c r="E17" s="125" t="s">
        <v>85</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42" customHeight="1" thickBot="1" x14ac:dyDescent="0.3">
      <c r="A18" s="90" t="s">
        <v>26</v>
      </c>
      <c r="B18" s="91"/>
      <c r="C18" s="91"/>
      <c r="D18" s="91"/>
      <c r="E18" s="91"/>
      <c r="F18" s="91"/>
      <c r="G18" s="91"/>
      <c r="H18" s="91"/>
      <c r="I18" s="91"/>
      <c r="J18" s="91"/>
      <c r="K18" s="91"/>
      <c r="L18" s="63" t="s">
        <v>27</v>
      </c>
      <c r="M18" s="64"/>
      <c r="N18" s="64"/>
      <c r="O18" s="34">
        <f>SUMIF(G:G,0%,L:L)+SUMIF(G:G,"",L:L)</f>
        <v>0</v>
      </c>
    </row>
    <row r="19" spans="1:15" s="9" customFormat="1" ht="39" customHeight="1" x14ac:dyDescent="0.25">
      <c r="A19" s="69" t="s">
        <v>78</v>
      </c>
      <c r="B19" s="70"/>
      <c r="C19" s="70"/>
      <c r="D19" s="70"/>
      <c r="E19" s="70"/>
      <c r="F19" s="70"/>
      <c r="G19" s="70"/>
      <c r="H19" s="70"/>
      <c r="I19" s="70"/>
      <c r="J19" s="70"/>
      <c r="K19" s="71"/>
      <c r="L19" s="61" t="s">
        <v>28</v>
      </c>
      <c r="M19" s="62"/>
      <c r="N19" s="62"/>
      <c r="O19" s="35">
        <f>SUMIF(G:G,5%,L:L)</f>
        <v>0</v>
      </c>
    </row>
    <row r="20" spans="1:15" s="9" customFormat="1" ht="30" customHeight="1" x14ac:dyDescent="0.25">
      <c r="A20" s="72"/>
      <c r="B20" s="73"/>
      <c r="C20" s="73"/>
      <c r="D20" s="73"/>
      <c r="E20" s="73"/>
      <c r="F20" s="73"/>
      <c r="G20" s="73"/>
      <c r="H20" s="73"/>
      <c r="I20" s="73"/>
      <c r="J20" s="73"/>
      <c r="K20" s="74"/>
      <c r="L20" s="61" t="s">
        <v>29</v>
      </c>
      <c r="M20" s="62"/>
      <c r="N20" s="62"/>
      <c r="O20" s="35">
        <f>SUMIF(G:G,19%,L:L)</f>
        <v>0</v>
      </c>
    </row>
    <row r="21" spans="1:15" s="9" customFormat="1" ht="30" customHeight="1" x14ac:dyDescent="0.25">
      <c r="A21" s="72"/>
      <c r="B21" s="73"/>
      <c r="C21" s="73"/>
      <c r="D21" s="73"/>
      <c r="E21" s="73"/>
      <c r="F21" s="73"/>
      <c r="G21" s="73"/>
      <c r="H21" s="73"/>
      <c r="I21" s="73"/>
      <c r="J21" s="73"/>
      <c r="K21" s="74"/>
      <c r="L21" s="59" t="s">
        <v>22</v>
      </c>
      <c r="M21" s="60"/>
      <c r="N21" s="60"/>
      <c r="O21" s="36">
        <f>SUM(O18:O20)</f>
        <v>0</v>
      </c>
    </row>
    <row r="22" spans="1:15" s="9" customFormat="1" ht="30" customHeight="1" x14ac:dyDescent="0.25">
      <c r="A22" s="72"/>
      <c r="B22" s="73"/>
      <c r="C22" s="73"/>
      <c r="D22" s="73"/>
      <c r="E22" s="73"/>
      <c r="F22" s="73"/>
      <c r="G22" s="73"/>
      <c r="H22" s="73"/>
      <c r="I22" s="73"/>
      <c r="J22" s="73"/>
      <c r="K22" s="74"/>
      <c r="L22" s="57" t="s">
        <v>30</v>
      </c>
      <c r="M22" s="58"/>
      <c r="N22" s="58"/>
      <c r="O22" s="37">
        <f>SUMIF(G:G,5%,M:M)</f>
        <v>0</v>
      </c>
    </row>
    <row r="23" spans="1:15" s="9" customFormat="1" ht="30" customHeight="1" x14ac:dyDescent="0.25">
      <c r="A23" s="72"/>
      <c r="B23" s="73"/>
      <c r="C23" s="73"/>
      <c r="D23" s="73"/>
      <c r="E23" s="73"/>
      <c r="F23" s="73"/>
      <c r="G23" s="73"/>
      <c r="H23" s="73"/>
      <c r="I23" s="73"/>
      <c r="J23" s="73"/>
      <c r="K23" s="74"/>
      <c r="L23" s="57" t="s">
        <v>31</v>
      </c>
      <c r="M23" s="58"/>
      <c r="N23" s="58"/>
      <c r="O23" s="37">
        <f>SUMIF(G:G,19%,M:M)</f>
        <v>0</v>
      </c>
    </row>
    <row r="24" spans="1:15" s="9" customFormat="1" ht="30" customHeight="1" x14ac:dyDescent="0.25">
      <c r="A24" s="72"/>
      <c r="B24" s="73"/>
      <c r="C24" s="73"/>
      <c r="D24" s="73"/>
      <c r="E24" s="73"/>
      <c r="F24" s="73"/>
      <c r="G24" s="73"/>
      <c r="H24" s="73"/>
      <c r="I24" s="73"/>
      <c r="J24" s="73"/>
      <c r="K24" s="74"/>
      <c r="L24" s="59" t="s">
        <v>32</v>
      </c>
      <c r="M24" s="60"/>
      <c r="N24" s="60"/>
      <c r="O24" s="36">
        <f>SUM(O22:O23)</f>
        <v>0</v>
      </c>
    </row>
    <row r="25" spans="1:15" s="9" customFormat="1" ht="30" customHeight="1" x14ac:dyDescent="0.25">
      <c r="A25" s="72"/>
      <c r="B25" s="73"/>
      <c r="C25" s="73"/>
      <c r="D25" s="73"/>
      <c r="E25" s="73"/>
      <c r="F25" s="73"/>
      <c r="G25" s="73"/>
      <c r="H25" s="73"/>
      <c r="I25" s="73"/>
      <c r="J25" s="73"/>
      <c r="K25" s="74"/>
      <c r="L25" s="61" t="s">
        <v>33</v>
      </c>
      <c r="M25" s="62"/>
      <c r="N25" s="62"/>
      <c r="O25" s="35">
        <f>SUMIF(I:I,8%,N:N)</f>
        <v>0</v>
      </c>
    </row>
    <row r="26" spans="1:15" s="9" customFormat="1" ht="37.5" customHeight="1" x14ac:dyDescent="0.25">
      <c r="A26" s="72"/>
      <c r="B26" s="73"/>
      <c r="C26" s="73"/>
      <c r="D26" s="73"/>
      <c r="E26" s="73"/>
      <c r="F26" s="73"/>
      <c r="G26" s="73"/>
      <c r="H26" s="73"/>
      <c r="I26" s="73"/>
      <c r="J26" s="73"/>
      <c r="K26" s="74"/>
      <c r="L26" s="67" t="s">
        <v>34</v>
      </c>
      <c r="M26" s="68"/>
      <c r="N26" s="68"/>
      <c r="O26" s="36">
        <f>SUM(O25)</f>
        <v>0</v>
      </c>
    </row>
    <row r="27" spans="1:15" s="9" customFormat="1" ht="32.25" customHeight="1" thickBot="1" x14ac:dyDescent="0.3">
      <c r="A27" s="75"/>
      <c r="B27" s="76"/>
      <c r="C27" s="76"/>
      <c r="D27" s="76"/>
      <c r="E27" s="76"/>
      <c r="F27" s="76"/>
      <c r="G27" s="76"/>
      <c r="H27" s="76"/>
      <c r="I27" s="76"/>
      <c r="J27" s="76"/>
      <c r="K27" s="77"/>
      <c r="L27" s="65" t="s">
        <v>35</v>
      </c>
      <c r="M27" s="66"/>
      <c r="N27" s="66"/>
      <c r="O27" s="38">
        <f>+O21+O24+O26</f>
        <v>0</v>
      </c>
    </row>
    <row r="29" spans="1:15" ht="50.1" customHeight="1" thickBot="1" x14ac:dyDescent="0.3">
      <c r="B29" s="81"/>
      <c r="C29" s="81"/>
    </row>
    <row r="30" spans="1:15" x14ac:dyDescent="0.25">
      <c r="B30" s="102" t="s">
        <v>36</v>
      </c>
      <c r="C30" s="102"/>
    </row>
    <row r="31" spans="1:15" ht="15" customHeight="1" x14ac:dyDescent="0.25">
      <c r="M31" s="40"/>
      <c r="N31" s="41"/>
      <c r="O31" s="42"/>
    </row>
    <row r="32" spans="1:15" ht="15.75" customHeight="1" x14ac:dyDescent="0.25">
      <c r="M32" s="40"/>
      <c r="N32" s="41"/>
      <c r="O32" s="42"/>
    </row>
    <row r="33" spans="1:17" ht="15" customHeight="1" x14ac:dyDescent="0.25">
      <c r="A33" s="10" t="s">
        <v>37</v>
      </c>
      <c r="M33" s="40"/>
      <c r="N33" s="41"/>
      <c r="O33" s="42"/>
    </row>
    <row r="34" spans="1:17" x14ac:dyDescent="0.25">
      <c r="A34" s="101" t="s">
        <v>38</v>
      </c>
      <c r="B34" s="101"/>
      <c r="C34" s="101"/>
      <c r="D34" s="101"/>
      <c r="E34" s="101"/>
      <c r="F34" s="101"/>
      <c r="G34" s="101"/>
      <c r="H34" s="101"/>
      <c r="I34" s="101"/>
      <c r="J34" s="101"/>
      <c r="K34" s="101"/>
      <c r="L34" s="101"/>
      <c r="M34" s="101"/>
      <c r="N34" s="101"/>
      <c r="O34" s="101"/>
      <c r="P34" s="2"/>
      <c r="Q34" s="2"/>
    </row>
    <row r="35" spans="1:17" ht="15" customHeight="1" x14ac:dyDescent="0.25">
      <c r="A35" s="100" t="s">
        <v>39</v>
      </c>
      <c r="B35" s="100"/>
      <c r="C35" s="100"/>
      <c r="D35" s="100"/>
      <c r="E35" s="100"/>
      <c r="F35" s="100"/>
      <c r="G35" s="100"/>
      <c r="H35" s="100"/>
      <c r="I35" s="100"/>
      <c r="J35" s="100"/>
      <c r="K35" s="100"/>
      <c r="L35" s="100"/>
      <c r="M35" s="100"/>
      <c r="N35" s="100"/>
      <c r="O35" s="100"/>
      <c r="P35" s="39"/>
      <c r="Q35" s="39"/>
    </row>
    <row r="36" spans="1:17" x14ac:dyDescent="0.25">
      <c r="A36" s="99" t="s">
        <v>40</v>
      </c>
      <c r="B36" s="99"/>
      <c r="C36" s="99"/>
      <c r="D36" s="99"/>
      <c r="E36" s="99"/>
      <c r="F36" s="99"/>
      <c r="G36" s="99"/>
      <c r="H36" s="99"/>
      <c r="I36" s="99"/>
      <c r="J36" s="99"/>
      <c r="K36" s="99"/>
      <c r="L36" s="99"/>
      <c r="M36" s="99"/>
      <c r="N36" s="99"/>
      <c r="O36" s="99"/>
      <c r="P36" s="5"/>
      <c r="Q36" s="5"/>
    </row>
    <row r="37" spans="1:17" x14ac:dyDescent="0.25">
      <c r="A37" s="99" t="s">
        <v>41</v>
      </c>
      <c r="B37" s="99"/>
      <c r="C37" s="99"/>
      <c r="D37" s="99"/>
      <c r="E37" s="99"/>
      <c r="F37" s="99"/>
      <c r="G37" s="99"/>
      <c r="H37" s="99"/>
      <c r="I37" s="99"/>
      <c r="J37" s="99"/>
      <c r="K37" s="99"/>
      <c r="L37" s="99"/>
      <c r="M37" s="99"/>
      <c r="N37" s="99"/>
      <c r="O37" s="9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8OioZ3UrUiuW/eNCLZonaNd7gX0Utw06rfF32hdG+LK60Az0Y/JhCwM78usB4I9D3q3kTxqr8QdInCDangF9tA==" saltValue="eX+PewXe9X5GMhYcBGXapA=="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2025-02-28T22:53:51Z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