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2. F-CD-057-2025/DOCUMENTOS DE PUBLICACIÓN CONTRATACIÓN DIRECTA/"/>
    </mc:Choice>
  </mc:AlternateContent>
  <xr:revisionPtr revIDLastSave="371" documentId="8_{88F7F60D-717E-4005-80C9-8DC643AD14B7}" xr6:coauthVersionLast="47" xr6:coauthVersionMax="47" xr10:uidLastSave="{1B6C3807-2393-4319-BD1F-7BFEA477A7D7}"/>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CAMBIOS'!$A$1:$K$30</definedName>
    <definedName name="_xlnm.Print_Area" localSheetId="0">'PRECIOS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7" l="1"/>
  <c r="F38" i="7"/>
  <c r="G36" i="7"/>
  <c r="G33" i="7"/>
  <c r="F31" i="7" l="1"/>
  <c r="G31" i="7"/>
  <c r="I31" i="7"/>
  <c r="K31" i="7"/>
  <c r="M31" i="7"/>
  <c r="O31" i="7"/>
  <c r="Q31" i="7"/>
  <c r="R31" i="7"/>
  <c r="F32" i="7"/>
  <c r="G32" i="7"/>
  <c r="I32" i="7" s="1"/>
  <c r="K32" i="7"/>
  <c r="M32" i="7"/>
  <c r="O32" i="7"/>
  <c r="Q32" i="7"/>
  <c r="R32" i="7"/>
  <c r="F33" i="7"/>
  <c r="I33" i="7"/>
  <c r="K33" i="7"/>
  <c r="M33" i="7"/>
  <c r="O33" i="7"/>
  <c r="Q33" i="7"/>
  <c r="R33" i="7"/>
  <c r="F34" i="7"/>
  <c r="G34" i="7"/>
  <c r="I34" i="7"/>
  <c r="K34" i="7"/>
  <c r="M34" i="7"/>
  <c r="O34" i="7"/>
  <c r="Q34" i="7"/>
  <c r="R34" i="7"/>
  <c r="F35" i="7"/>
  <c r="G35" i="7"/>
  <c r="I35" i="7" s="1"/>
  <c r="K35" i="7"/>
  <c r="M35" i="7"/>
  <c r="O35" i="7"/>
  <c r="Q35" i="7"/>
  <c r="R35" i="7"/>
  <c r="F36" i="7"/>
  <c r="I36" i="7"/>
  <c r="K36" i="7"/>
  <c r="M36" i="7"/>
  <c r="O36" i="7"/>
  <c r="Q36" i="7"/>
  <c r="R36" i="7"/>
  <c r="F37" i="7"/>
  <c r="G37" i="7"/>
  <c r="I37" i="7" s="1"/>
  <c r="K37" i="7"/>
  <c r="M37" i="7"/>
  <c r="O37" i="7"/>
  <c r="Q37" i="7"/>
  <c r="R37" i="7"/>
  <c r="G38" i="7"/>
  <c r="I38" i="7" s="1"/>
  <c r="K38" i="7"/>
  <c r="M38" i="7"/>
  <c r="O38" i="7"/>
  <c r="Q38" i="7"/>
  <c r="R38" i="7"/>
  <c r="F39" i="7"/>
  <c r="G39" i="7"/>
  <c r="I39" i="7" s="1"/>
  <c r="K39" i="7"/>
  <c r="M39" i="7"/>
  <c r="O39" i="7"/>
  <c r="Q39" i="7"/>
  <c r="R39" i="7"/>
  <c r="F40" i="7"/>
  <c r="G40" i="7"/>
  <c r="I40" i="7" s="1"/>
  <c r="K40" i="7"/>
  <c r="M40" i="7"/>
  <c r="O40" i="7"/>
  <c r="Q40" i="7"/>
  <c r="R40" i="7"/>
  <c r="F41" i="7"/>
  <c r="G41" i="7"/>
  <c r="I41" i="7" s="1"/>
  <c r="K41" i="7"/>
  <c r="M41" i="7"/>
  <c r="O41" i="7"/>
  <c r="Q41" i="7"/>
  <c r="R41" i="7"/>
  <c r="F42" i="7"/>
  <c r="G42" i="7"/>
  <c r="I42" i="7" s="1"/>
  <c r="K42" i="7"/>
  <c r="M42" i="7"/>
  <c r="O42" i="7"/>
  <c r="Q42" i="7"/>
  <c r="R42" i="7"/>
  <c r="F43" i="7"/>
  <c r="G43" i="7"/>
  <c r="I43" i="7" s="1"/>
  <c r="K43" i="7"/>
  <c r="M43" i="7"/>
  <c r="O43" i="7"/>
  <c r="Q43" i="7"/>
  <c r="R43" i="7"/>
  <c r="F44" i="7"/>
  <c r="G44" i="7"/>
  <c r="I44" i="7" s="1"/>
  <c r="K44" i="7"/>
  <c r="M44" i="7"/>
  <c r="O44" i="7"/>
  <c r="Q44" i="7"/>
  <c r="R44" i="7"/>
  <c r="F45" i="7"/>
  <c r="G45" i="7"/>
  <c r="I45" i="7" s="1"/>
  <c r="K45" i="7"/>
  <c r="M45" i="7"/>
  <c r="O45" i="7"/>
  <c r="Q45" i="7"/>
  <c r="R45" i="7"/>
  <c r="F46" i="7"/>
  <c r="G46" i="7"/>
  <c r="I46" i="7" s="1"/>
  <c r="K46" i="7"/>
  <c r="M46" i="7"/>
  <c r="O46" i="7"/>
  <c r="Q46" i="7"/>
  <c r="R46" i="7"/>
  <c r="F47" i="7"/>
  <c r="G47" i="7"/>
  <c r="I47" i="7" s="1"/>
  <c r="K47" i="7"/>
  <c r="M47" i="7"/>
  <c r="O47" i="7"/>
  <c r="Q47" i="7"/>
  <c r="R47" i="7"/>
  <c r="F48" i="7"/>
  <c r="I48" i="7"/>
  <c r="K48" i="7"/>
  <c r="M48" i="7"/>
  <c r="O48" i="7"/>
  <c r="Q48" i="7"/>
  <c r="R48" i="7"/>
  <c r="F49" i="7"/>
  <c r="G49" i="7"/>
  <c r="I49" i="7" s="1"/>
  <c r="K49" i="7"/>
  <c r="M49" i="7"/>
  <c r="O49" i="7"/>
  <c r="Q49" i="7"/>
  <c r="R49" i="7"/>
  <c r="F50" i="7"/>
  <c r="G50" i="7"/>
  <c r="I50" i="7" s="1"/>
  <c r="K50" i="7"/>
  <c r="M50" i="7"/>
  <c r="O50" i="7"/>
  <c r="Q50" i="7"/>
  <c r="R50" i="7"/>
  <c r="F51" i="7"/>
  <c r="G51" i="7"/>
  <c r="I51" i="7" s="1"/>
  <c r="K51" i="7"/>
  <c r="M51" i="7"/>
  <c r="O51" i="7"/>
  <c r="Q51" i="7"/>
  <c r="R51" i="7"/>
  <c r="F52" i="7"/>
  <c r="G52" i="7"/>
  <c r="I52" i="7" s="1"/>
  <c r="K52" i="7"/>
  <c r="M52" i="7"/>
  <c r="O52" i="7"/>
  <c r="Q52" i="7"/>
  <c r="R52" i="7"/>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I24" i="7" s="1"/>
  <c r="G25" i="7"/>
  <c r="G26" i="7"/>
  <c r="I26" i="7" s="1"/>
  <c r="G27" i="7"/>
  <c r="I27" i="7" s="1"/>
  <c r="G28" i="7"/>
  <c r="I28" i="7" s="1"/>
  <c r="G29" i="7"/>
  <c r="I29" i="7" s="1"/>
  <c r="G30" i="7"/>
  <c r="I30" i="7" s="1"/>
  <c r="G22" i="7"/>
  <c r="I25" i="7"/>
  <c r="F23" i="7"/>
  <c r="F24" i="7"/>
  <c r="F25" i="7"/>
  <c r="F26" i="7"/>
  <c r="F28" i="7"/>
  <c r="F29" i="7"/>
  <c r="F30" i="7"/>
  <c r="F22" i="7"/>
  <c r="I22" i="7"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<sst xmlns="http://schemas.openxmlformats.org/spreadsheetml/2006/main" count="133" uniqueCount="115">
  <si>
    <t>MACROPROCESO DE APOYO</t>
  </si>
  <si>
    <t xml:space="preserve">PROCESO GESTIÓN BIENES Y SERVICIOS </t>
  </si>
  <si>
    <t>JUSTIFICACIÓN ANÁLISIS DE PRECIOS ARTIFICIALMENTE BAJOS</t>
  </si>
  <si>
    <t>32.1</t>
  </si>
  <si>
    <t>AAAA / MM / DD</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</si>
  <si>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</si>
  <si>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</si>
  <si>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</si>
  <si>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</si>
  <si>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</si>
  <si>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</si>
  <si>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</si>
  <si>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</si>
  <si>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</si>
  <si>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</si>
  <si>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</si>
  <si>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</si>
  <si>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</si>
  <si>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</si>
  <si>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</si>
  <si>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</si>
  <si>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</si>
  <si>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</si>
  <si>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</si>
  <si>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</si>
  <si>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</si>
  <si>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</si>
  <si>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</si>
  <si>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</si>
  <si>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</si>
  <si>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</si>
  <si>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</si>
  <si>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</si>
  <si>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</si>
  <si>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</si>
  <si>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</si>
  <si>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</si>
  <si>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</si>
  <si>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</si>
  <si>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</si>
  <si>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</si>
  <si>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</si>
  <si>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</si>
  <si>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</si>
  <si>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</si>
  <si>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</si>
  <si>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</si>
  <si>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</si>
  <si>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</si>
  <si>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</si>
  <si>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</si>
  <si>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</si>
  <si>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</si>
  <si>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</si>
  <si>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</si>
  <si>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</si>
  <si>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</si>
  <si>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</si>
  <si>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</si>
  <si>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</si>
  <si>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</si>
  <si>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</si>
  <si>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</si>
  <si>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</si>
  <si>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</si>
  <si>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</si>
  <si>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</si>
  <si>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</si>
  <si>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</si>
  <si>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</si>
  <si>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</si>
  <si>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</si>
  <si>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</si>
  <si>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</si>
  <si>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</si>
  <si>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</si>
  <si>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</si>
  <si>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</si>
  <si>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</si>
  <si>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</si>
  <si>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</si>
  <si>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</si>
  <si>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“ADQUIRIR ELEMENTOS DE PROTECCIÓN PERSONAL, DE ALTURAS Y DE MITIGACIÓN DE RIESGOS PARA EL PERSONAL DE LA SEDE FUSAGASUGÁ DE LA UNIVERSIDAD DE CUNDINAMARCA, PARA LA VIGENCIA 2025”</t>
  </si>
  <si>
    <t>F-CD-057</t>
  </si>
  <si>
    <t xml:space="preserve">
Arnés multipropósito de cuatro puntos de anclaje en x argollas de anclaje tipo D forzadas con resistencia superior a 6200 lb y hebillas metálicas con resistencia de 5000 libras, fabricado en reata de poliéster de 6800lb costuras en hilo de alta resistencia con tratamiento UV. Este equipo debe cumplir con las normas ANSI Z359.11 - 2014 y ANSIA1032 – 2012</t>
  </si>
  <si>
    <t>LINEA DE VIDA 20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
Equipo Certificado en cumplimiento con ANSI/ASSE Z359.15 – EN 795 –
RESOLUCION 4271 DE 2021</t>
  </si>
  <si>
    <t>Cofias Gorro tipo oruga o acordeón, es un elemento que cubre el cabello y la cabeza, para evitar que se contaminen con algún agente externo, o que pueda algún cabello contaminar el campo en el que se esté trabajando.: Elaborado tela 100% polipropileno de 15 gramos Elástico de sujeción: Elaborada en tela 5% poliéster y 95 % polipropileno.</t>
  </si>
  <si>
    <t>PETO EN CARNAZA: de 60 X 90 cm con bolsillo, Carnaza espesor mayor de 1.3 mm. Hilo de algodón calibre 30/4. Correas en reata.</t>
  </si>
  <si>
    <t>TIE OFF: adadtador de anclaje (conector) portatil en reata polyester de alta tenacidad, facil de usar , liviano con capacidad de resistencia de 5000lbf. En reata y doble argolla en dielectrica con capacidad de resistencia 5000lbf (22,2 KN), capa protectora de polyester para evitar desgastes producidos por la friccion. Rango de capacidad: minimo 130 lbs - maximo 310 lbs (1persona) incluyendo uniforme, equipos y cualquier herramienta del trabajador, conforme: ANSI Z359.18 - 2017, y resolucion Colombiana 4272 de 2021.</t>
  </si>
  <si>
    <t>BOTA INDUSTRIAL PUNTA PÓLIURETANO: CORTE EXTERNO: Totalmente elaborado en micropiel negro con recubrimiento en PU calibre 1.95 - 2.05 mm, cuello
y lengüeta en sintético.
FORRO INTERNO: Elaborada en tejido de punto 100% poliéster texturizado con suplemento en espuma calibre 4 mm, abullonado con lamina de espuma de polietileno
calibre 8 mm. y tela no tejida 100% poliéster que proporciona comodidad al zapato.
OJALETES: Ojáleles Redondos color negro en Material Plástico, No conductores de Electricidad. CONTRAFUERTE: Lámina en poliéster no tejido con adhesivo solvente que suministra alta protección al talón. PUNTERA: Puntera de composite resistentes al impacto y a la compresión.
PLANTILLA: Interna: Lámina de Strobell calibre 2,5 mm.
Externa: Etil Vinil Acetato (EVA) forrado en tela poliéster en tejido circular calibre 4 mm
CINTA REFLECTIVA: La Reflectividad promedio es de 425 cd/lux/m2 en un ángulo de observación de o.20º y en ángulo de entrada de +5º
SUELA: Bidensidad elaborada en poliuretano (PU/PU) , inyectada directamente al corte, bicolor (gris /negro) , antideslizante, impermeable, flexible, liviana, aislante térmica, formulada especialmente con excelente resistencia a los hidrocarburos y propiedades dieléctricas.
Dureza parte externa piso (Compacto) 60 - 65 shore A. Dureza parte interna (Expanso) 45-55 shore A.
NORMATIVIDAD TECNICA: ASTM - D5963, ASTM D 1052, NTC 2038:1995, ASTM F 2412-18 y F 2413-118A, ASTM F2913.
PESO CALZADO (1 PIE): 494 gr/TALLAS: 36,37,38,39,42,43.</t>
  </si>
  <si>
    <t>IMPERMEABLE 2 PIEZAS AMARILLO: Enterizo,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t>
  </si>
  <si>
    <t>Guantes protección UV
Diseño: La costura entrelazada prolonga la vida útil de los guantes y el diseño de dedos cosidos individualmente proporciona flexibilidad para que no se deforme fácilmente además de poseer una parte extendida a la muñeca para que puedas proteger tu mano por completo.
Tamaño: El guante de protección UV es de tamaño medio, tiene buena elasticidad y no se encoge fácilmente, es talla única que se adapta para la mayoría de las manos.
Material: El guante de protección UV está hecho de nailon e hilo elástico, que es suave, ligero, transpirable, cómodo, y no se deforma</t>
  </si>
  <si>
    <t>SOMBRERO TIPO PAVA: Elaborada en poliéster, ojalotes plásticos.
Adicionalmente lleva una extensión en el mismo material, en la parte trasera que cubra orejas y nuca de usuario. NTC 2745 Textiles y confecciones. Hilos de alta tenacidad de fibras cortadas de poliéster 100% para coser</t>
  </si>
  <si>
    <t>BAJA LENGUAS: Madera de color crema uniforme de uso clínico hospitalario, sin olor ni sabor, de superficie y bordes lisos, sin astillas ni perforaciones, resistente a la manipulación. Presentacion paquetes X 20 unidades.</t>
  </si>
  <si>
    <t>SOLUCION SALINA DE 100ml: Solucion inyectable de uso hospitalario, se utiliza en terapias de hidratacion en los casos de diarrea aguda o vomito. Reposicion de
electrolitos (sodio y cloruro) utiles para irrigaciones esteriles por ejemplo de ojos, y en general para limpiar heridas. Cloruro de sodio 0.9%, Bolsa viaflex x 100ml.
Normatividad: Resolucion 705 de 2007</t>
  </si>
  <si>
    <t>ALCOHOL ANTISEPTICO AL 70% 120Ml: solución desinfectante de uso externo es útil en la desinfección de la piel, previa a inyecciones o pequeñas intervenciones, y en medicina doméstica. Componentes: Etanol al 80% (v/v), Glicerina al 1,45% (v/v), Peróxido de hidrógeno al 0,125% (v/v).
Normatividad: NTC 731: 2020</t>
  </si>
  <si>
    <t>PARCHE PARA DESFIBRILADOR REF SVO-B0847- MARCA SAVER ONE Ayuda a
recuperar el ritmo cardiaco tras el impacto de una descarga eléctrica cuando el desfibrilador lo anuncie.
Decreto Reglamentario 4725 de 2005, ley 1437 de 2011 y ley 962 de 2005</t>
  </si>
  <si>
    <t>CAPAS DE CAUCHO: Elaborada en material Vinílico o PVC (Poli cloruro de Vinilo) compacto con soporte textil en poliéster, impermeable, resistente al desgaste y fácil
de limpiar Prenda 100% dieléctrica ya que todos sus componentes son plásticos, garantizando la salud del trabajador ante posibles accidentes de trabajo.
Normatividad: NTC 4615</t>
  </si>
  <si>
    <t>CARETA CON ACRILICO GUADAÑADORA: Fabricado en polipropileno de alta densidad con sistema de densidad con rachet que poermite intercambiar visores en
policarbonato de alta resistencia con y sin ribete metalico, al igual que visores en malla metalica para labores forestales. Peso de casquete 280 gramos, peso visor
1360 gramos.
Normatividad: Articulo 10, 11, 23 del decreto 4741 del 2005</t>
  </si>
  <si>
    <t>DESCANSA PIES: Dimensiones plataforma: 41.7 cm x 22.5 cm, ajustable a 2 alturas, plataforma con burbujas para masajear los pies, fabricado en plástico de alto impacto, base con topes antideslizantes, color: negro</t>
  </si>
  <si>
    <t>Guantes IMPERMEABLES Y TRANSPIRABLES que protegen las manos y brazos cuando Se trabaja en entornos peligrosos,
ULTRA- FRIO. * Guantes diseñados para
proporcionar un ALTO NIVEL DE PROTECCIÓN TÉRMICA CUANDO LA EXPOSICIÓN A AMBIENTES DE RIEGOS CRIOGÉNICOS SEA MAYOR. * Los
Guantes CRIOGÉNICOS IMPERMEABLES son diseñados para mantenerte SECO ya que absorben y expulsan la Humedad de sus manos, para trabajar con comodidad durante largos periodos de tiempo. Un delgado y perfecto REVESTIMIENTO, 100% resistente al agua proporciona protección contra DERRAMES Y SALPICUDARAS. *
Nuestro MATERIAL MULTI-CAPA permite un nivel máximo de protección térmica, flexibilidad y destreza. * Los Guantes CRYO- GLOVES protegen a TEMPERATURAS
DE – 160ºC HASTA - 196ºC cuando está en ebullición a la Presión de una atmósfera. Cuando se trabaja con NITROGENOS LIQUIDOS. Normativa: Categoría III. Que cumpla la normatividad EN 420:2003,
EN 511:06 ABC 321, EN 388:2003 ABCD 1323</t>
  </si>
  <si>
    <t>GUANTES MULTIFLEX POLYESTER NITRILO: Fibra de polyester de alto desempeño. Recubrimiento de nitrilo ideal para trabajos en contacto con aceites.
Puño elastizado reforzado. Polyester ideal para la transpiración de la piel. Composición: 55% polyester - 45% nitrilo. Normatividad: Articulo 10, 11, 23 del decreto 4741 del 2005</t>
  </si>
  <si>
    <t>GUANTES DE NITRILO AZUL: Fabricados en látex sintético, ambidiestro, de acabado uniforme, libres de polvo, decoloración, áreas delgadas, pegajosidad y otras imperfecciones que puedan afectar su utilidad. Llibre de poros o perforaciones.
Corresponde anatómicamente al contorno natural de la mano dentro de la amplitud requerida para su utilización
Normatividad: ISO 13485, ISO 9001</t>
  </si>
  <si>
    <t>TAPA OIDOS DE DIADEMA COPA Los protectores auditivos PELTOR tipo Orejeras están diseñados para proveer efectiva protección contra ruido cuando se usan de acuerdo con las instrucciones de colocación y se aplican los criterios para la selección de equipos de protección auditiva Arco de acero inoxidable con banda acolchonada sobre la cabeza. Longitud ajustable de los brazos del arco; y copas pivotantes para mayor compatibilidad, seguridad y comodidad. NRR: 30dB. Indicación del máximo nivel de exposición de ruido (105dB) en las copas. Copas de ABS; cubierta de almohadilla de PVC, y espuma de poliuretano. ANSI S3.19-1974</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</si>
  <si>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cordon, estuche, fácil mantenimiento.
Normatividad: ANSI/ASA S3.19 -1974 ANSI/ASA S12.6-2016 UNE-EN 352-2:2003
NTC 2272</t>
  </si>
  <si>
    <t>VISORES GUADAÑA EN POLICARBONATO : Elaborado en polimero, resistente al impacto y a la penetracion, sostiene el visor y oscila en el cabezal para levantar o bajar la careta, el angeo metalico de 14 x 14 orificios por centimetro cuadrado de 30 x 20 cm esta reforzado en los bordes con perfil de caucho para evitar que las punta de la malla puedan lastimar al usuario. Esta sostenido a la vicer a por tres tornillos con sus respectivas tuercas plasticas. Normatividad: NTC
3610 DE 1994, ANZI Z87.1</t>
  </si>
  <si>
    <t>PITOS DE EMERGENCIA: material 100 % acrilonitrilo butadieno estireno (ABS) peso 10 gramos permite a líderes de grupos convocar, organizar y animar actividades, sirva para dar aviso, como señal o como emergencia.
Normatividad: Resolucion 705 de 2007</t>
  </si>
  <si>
    <t>FRENO PARA TRABAJO EN ALTURAS : Freno para cuerda de 12,7 mm -14 mm (1/2 “ o 9/16 “) Elaborado en acero inoxidable
mínima carga de rotura 3600 lb pesos 572g15070-1 Normatividad:
ANSI Z359.1 EN 353-2 ANSI Z359.1 EN 353-2</t>
  </si>
  <si>
    <t>MOSQUETONES: grillete en forma de anilla de acero o aleaciones ligeras de aluminio con un pestillo operado con un resorte, que se utiliza para conectar en forma rapida y reversible componentes, en especial sistemas que cumplen una funcion critica sobre la seguridad.
Elaborado en acero forzado con apertura de 22mm, triple seguro para su apertura, cierre automatico, carga 5000lb/22.2km R existencia de ruptura minima 4.5 kn
Normatividad:
ANSI Z359.12, CSA, Z259.12, CE EN 362</t>
  </si>
  <si>
    <t>LAMPARAS PARA EMERGENCIAS: Luminaria de emergencia de uso no permanente o intermitente diseñada para puertas, escaleras, pasillos de rutas de
evacuación entre otros espacios con tránsito de personas ocasional. Luminaria de emergencia,no permanente,profesional,LED Normatividad: NF-C71-801 o NF-C71-820</t>
  </si>
  <si>
    <t>RODILLERAS en poliester acolchonado de alto gramaje, están diseñadas para trabajos de pisos. Esta rodillera es la opción ergonómica perfecta para la comodidad y la seguridad.
Tiene 2 correas elásticas ajustables con cierre de velcro para mayor comodidad durante todo el día. PESO 194 grs el par
MATERIALES: 30% Tela 600D polyester; 25% Foam Interna de EVA; 30% Carcasa Plástica de Polietileno (PE); 10% Velcro; 5% Otros</t>
  </si>
  <si>
    <t>RODILLERA CANILLERA- Elaboradas en material de lona tipo Cobra, Con lámina galvanizada calibre 22 con rodilleras forradas en material poliéster</t>
  </si>
  <si>
    <t>Botas de caucho Bota de seguridad 100% PVC, con forro interior de nylon , resistente a la abrasión y flexión. Con y sin puntera de acero Tallas del 34 al 43. Disponible en color negro</t>
  </si>
  <si>
    <t>GUANTE DE NITRILO CON FLOCADO INTERNO, LINEA N-FLEX. OFRECE MAYOR AGARRE, DESTREZA Y COMODIDAD. DISEÑADO PARA SATISFACER
LAS NECESIDADES DE PROTECCIÓN DONDE SE EMPLEEN SUSTANCIAS QUIMICAS,Diseño Ergonómico asegura una mayor comodidad y reduce la fatiga en la
mano,ESPESOR DE 15mm</t>
  </si>
  <si>
    <t>SEÑAL DE PARE Y SIGA (PALETA)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</si>
</sst>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yyyy\-mm\-dd;@"/>
  </numFmts>
  <fonts count="2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FFFFFF"/>
        <bgColor rgb="FFFFFFCC"/>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21">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42" fontId="23" fillId="5" borderId="5" xfId="0" applyNumberFormat="1" applyFont="1" applyFill="1" applyBorder="1" applyAlignment="1" applyProtection="1">
      <alignment horizontal="right" vertical="center" shrinkToFit="1"/>
      <protection hidden="1"/>
    </xf>
    <xf numFmtId="10" fontId="14" fillId="2" borderId="5" xfId="2" applyNumberFormat="1" applyFont="1" applyFill="1" applyBorder="1" applyAlignment="1" applyProtection="1">
      <alignment horizontal="center" vertical="center"/>
      <protection hidden="1"/>
    </xf>
    <xf numFmtId="44" fontId="14" fillId="4" borderId="5" xfId="4" applyFont="1" applyFill="1" applyBorder="1" applyAlignment="1" applyProtection="1">
      <alignment horizontal="center" vertical="center"/>
      <protection locked="0"/>
    </xf>
    <xf numFmtId="42" fontId="23" fillId="5" borderId="2"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1" fillId="0" borderId="0" xfId="0" applyFont="1" applyAlignment="1" applyProtection="1">
      <alignment vertical="top" wrapText="1"/>
      <protection locked="0"/>
    </xf>
    <xf numFmtId="0" fontId="20" fillId="0" borderId="0" xfId="0" applyFont="1" applyAlignment="1">
      <alignment vertical="center"/>
    </xf>
    <xf numFmtId="9" fontId="0" fillId="0" borderId="17" xfId="2" applyFont="1" applyFill="1" applyBorder="1"/>
    <xf numFmtId="9" fontId="0" fillId="0" borderId="18" xfId="2" applyFont="1" applyFill="1" applyBorder="1"/>
    <xf numFmtId="9" fontId="0" fillId="0" borderId="5" xfId="2" applyFont="1" applyFill="1" applyBorder="1"/>
    <xf numFmtId="9" fontId="15" fillId="0" borderId="5" xfId="2" applyFont="1" applyFill="1" applyBorder="1" applyAlignment="1" applyProtection="1">
      <alignment horizontal="center" vertical="center" wrapText="1"/>
      <protection hidden="1"/>
    </xf>
    <xf numFmtId="10" fontId="17" fillId="0" borderId="5" xfId="2" applyNumberFormat="1" applyFont="1" applyFill="1" applyBorder="1" applyAlignment="1" applyProtection="1">
      <alignment horizontal="center" vertical="center" wrapText="1"/>
      <protection hidden="1"/>
    </xf>
    <xf numFmtId="44" fontId="25" fillId="4" borderId="5" xfId="4" applyFont="1" applyFill="1" applyBorder="1" applyAlignment="1" applyProtection="1">
      <alignment horizontal="center" vertical="center"/>
      <protection locked="0"/>
    </xf>
    <xf numFmtId="44" fontId="14" fillId="2" borderId="5" xfId="4" applyFont="1" applyFill="1" applyBorder="1" applyAlignment="1" applyProtection="1">
      <alignment horizontal="center" vertical="center"/>
      <protection hidden="1"/>
    </xf>
    <xf numFmtId="44" fontId="2" fillId="4" borderId="5" xfId="1" applyNumberFormat="1" applyFont="1" applyFill="1" applyBorder="1" applyAlignment="1" applyProtection="1">
      <alignment horizontal="left" vertical="center" wrapText="1"/>
      <protection locked="0"/>
    </xf>
    <xf numFmtId="164" fontId="6" fillId="0" borderId="5" xfId="1" applyNumberFormat="1" applyFont="1" applyFill="1" applyBorder="1" applyAlignment="1" applyProtection="1">
      <alignment horizontal="left" vertical="center" wrapText="1"/>
      <protection hidden="1"/>
    </xf>
    <xf numFmtId="0" fontId="21" fillId="2" borderId="0" xfId="0" applyFont="1" applyFill="1" applyAlignment="1" applyProtection="1">
      <alignment vertical="center" wrapText="1"/>
      <protection hidden="1"/>
    </xf>
    <xf numFmtId="0" fontId="3" fillId="0" borderId="0" xfId="0" applyFont="1" applyAlignment="1" applyProtection="1">
      <alignment vertical="top" wrapText="1"/>
      <protection hidden="1"/>
    </xf>
    <xf numFmtId="0" fontId="22" fillId="0" borderId="15"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4" fillId="3" borderId="8" xfId="0" applyFont="1" applyFill="1" applyBorder="1" applyAlignment="1" applyProtection="1">
      <alignment horizontal="center" vertical="center" wrapText="1"/>
      <protection hidden="1"/>
    </xf>
    <xf numFmtId="0" fontId="24"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10" fillId="3" borderId="3"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2" fillId="0" borderId="3"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0" borderId="11" xfId="0" applyFont="1" applyBorder="1" applyAlignment="1" applyProtection="1">
      <alignment horizontal="center" vertical="center" wrapText="1"/>
      <protection hidden="1"/>
    </xf>
    <xf numFmtId="0" fontId="22" fillId="0" borderId="12" xfId="0" applyFont="1" applyBorder="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3" xfId="0" applyFont="1" applyBorder="1" applyAlignment="1" applyProtection="1">
      <alignment horizontal="center" vertical="center" wrapText="1"/>
      <protection hidden="1"/>
    </xf>
    <xf numFmtId="165" fontId="25" fillId="4" borderId="3" xfId="0" applyNumberFormat="1" applyFont="1" applyFill="1" applyBorder="1" applyAlignment="1" applyProtection="1">
      <alignment horizontal="center" vertical="center" wrapText="1"/>
      <protection locked="0"/>
    </xf>
    <xf numFmtId="165" fontId="25"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4" fillId="3" borderId="2"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locked="0"/>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xf numFmtId="0" fontId="4" fillId="0" borderId="17" xfId="0" applyFont="1" applyBorder="1" applyAlignment="1" applyProtection="1">
      <alignment horizontal="left" vertical="center" wrapText="1"/>
      <protection hidden="1"/>
    </xf>
  </cellXfs>
  <cellStyles count="5">
    <cellStyle name="Millares [0]" xfId="1" builtinId="6"/>
    <cellStyle name="Millares [0] 2" xfId="3" xr:uid="{00000000-0005-0000-0000-000002000000}"/>
    <cellStyle name="Moneda" xfId="4" builtinId="4"/>
    <cellStyle name="Normal" xfId="0" builtinId="0"/>
    <cellStyle name="Porcentaje" xfId="2"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abSelected="1" topLeftCell="A55" zoomScale="70" zoomScaleNormal="70" zoomScaleSheetLayoutView="55" workbookViewId="0">
      <selection activeCell="I51" sqref="I51"/>
    </sheetView>
  </sheetViews>
  <sheetFormatPr baseColWidth="10" defaultColWidth="0" defaultRowHeight="0" customHeight="1" zeroHeight="1" x14ac:dyDescent="0.25"/>
  <cols>
    <col min="1" max="1" width="1.85546875" style="15" customWidth="1"/>
    <col min="2" max="2" width="3.28515625" style="13" customWidth="1"/>
    <col min="3" max="3" width="11.140625" style="13" customWidth="1"/>
    <col min="4" max="4" width="34.7109375" style="13" customWidth="1"/>
    <col min="5" max="5" width="21.5703125" style="13" customWidth="1"/>
    <col min="6" max="6" width="22.140625" style="20" customWidth="1"/>
    <col min="7" max="7" width="19.5703125" style="21" customWidth="1"/>
    <col min="8" max="8" width="28.42578125" style="21" customWidth="1"/>
    <col min="9" max="9" width="28.28515625" style="13" customWidth="1"/>
    <col min="10" max="10" width="22.7109375" style="13" customWidth="1"/>
    <col min="11" max="11" width="16.85546875" style="13" customWidth="1"/>
    <col min="12" max="12" width="22.7109375" style="13" customWidth="1"/>
    <col min="13" max="13" width="16.7109375" style="13" customWidth="1"/>
    <col min="14" max="14" width="22.7109375" style="13" customWidth="1"/>
    <col min="15" max="15" width="16.7109375" style="13" customWidth="1"/>
    <col min="16" max="16" width="22.7109375" style="13" customWidth="1"/>
    <col min="17" max="17" width="17" style="13" customWidth="1"/>
    <col min="18" max="18" width="25.28515625" style="13" customWidth="1"/>
    <col min="19" max="47" width="0" style="15" hidden="1" customWidth="1"/>
    <col min="48" max="16382" width="11.42578125" style="15" hidden="1"/>
    <col min="16383" max="16383" width="1.85546875" style="15" hidden="1" customWidth="1"/>
    <col min="16384" max="16384" width="1" style="15" customWidth="1"/>
  </cols>
  <sheetData>
    <row r="1" spans="2:18" s="13" customFormat="1" ht="14.25" hidden="1" x14ac:dyDescent="0.2">
      <c r="C1" s="14"/>
      <c r="F1" s="20"/>
      <c r="G1" s="21"/>
      <c r="H1" s="21"/>
    </row>
    <row r="2" spans="2:18" s="13" customFormat="1" ht="15.75" customHeight="1" x14ac:dyDescent="0.2">
      <c r="B2" s="49"/>
      <c r="C2" s="86"/>
      <c r="D2" s="89" t="s">
        <v>0</v>
      </c>
      <c r="E2" s="90"/>
      <c r="F2" s="90"/>
      <c r="G2" s="90"/>
      <c r="H2" s="90"/>
      <c r="I2" s="90"/>
      <c r="J2" s="90"/>
      <c r="K2" s="90"/>
      <c r="L2" s="90"/>
      <c r="M2" s="90"/>
      <c r="N2" s="90"/>
      <c r="O2" s="90"/>
      <c r="P2" s="91"/>
      <c r="Q2" s="50" t="s">
        <v>80</v>
      </c>
      <c r="R2" s="51"/>
    </row>
    <row r="3" spans="2:18" s="13" customFormat="1" ht="15.75" customHeight="1" x14ac:dyDescent="0.2">
      <c r="B3" s="49"/>
      <c r="C3" s="87"/>
      <c r="D3" s="89" t="s">
        <v>1</v>
      </c>
      <c r="E3" s="90"/>
      <c r="F3" s="90"/>
      <c r="G3" s="90"/>
      <c r="H3" s="90"/>
      <c r="I3" s="90"/>
      <c r="J3" s="90"/>
      <c r="K3" s="90"/>
      <c r="L3" s="90"/>
      <c r="M3" s="90"/>
      <c r="N3" s="90"/>
      <c r="O3" s="90"/>
      <c r="P3" s="91"/>
      <c r="Q3" s="50" t="s">
        <v>75</v>
      </c>
      <c r="R3" s="51"/>
    </row>
    <row r="4" spans="2:18" s="13" customFormat="1" ht="16.5" customHeight="1" x14ac:dyDescent="0.2">
      <c r="B4" s="49"/>
      <c r="C4" s="87"/>
      <c r="D4" s="92" t="s">
        <v>2</v>
      </c>
      <c r="E4" s="93"/>
      <c r="F4" s="93"/>
      <c r="G4" s="93"/>
      <c r="H4" s="93"/>
      <c r="I4" s="93"/>
      <c r="J4" s="93"/>
      <c r="K4" s="93"/>
      <c r="L4" s="93"/>
      <c r="M4" s="93"/>
      <c r="N4" s="93"/>
      <c r="O4" s="93"/>
      <c r="P4" s="94"/>
      <c r="Q4" s="50" t="s">
        <v>79</v>
      </c>
      <c r="R4" s="51"/>
    </row>
    <row r="5" spans="2:18" s="13" customFormat="1" ht="15" x14ac:dyDescent="0.2">
      <c r="B5" s="49"/>
      <c r="C5" s="88"/>
      <c r="D5" s="95"/>
      <c r="E5" s="96"/>
      <c r="F5" s="96"/>
      <c r="G5" s="96"/>
      <c r="H5" s="96"/>
      <c r="I5" s="96"/>
      <c r="J5" s="96"/>
      <c r="K5" s="96"/>
      <c r="L5" s="96"/>
      <c r="M5" s="96"/>
      <c r="N5" s="96"/>
      <c r="O5" s="96"/>
      <c r="P5" s="97"/>
      <c r="Q5" s="50" t="s">
        <v>81</v>
      </c>
      <c r="R5" s="51"/>
    </row>
    <row r="6" spans="2:18" ht="15" x14ac:dyDescent="0.25"/>
    <row r="7" spans="2:18" s="13" customFormat="1" ht="14.25" x14ac:dyDescent="0.2">
      <c r="C7" s="22" t="s">
        <v>3</v>
      </c>
      <c r="F7" s="20"/>
      <c r="G7" s="21"/>
      <c r="H7" s="21"/>
    </row>
    <row r="8" spans="2:18" s="13" customFormat="1" ht="6" customHeight="1" x14ac:dyDescent="0.2">
      <c r="F8" s="20"/>
      <c r="G8" s="21"/>
      <c r="H8" s="21"/>
    </row>
    <row r="9" spans="2:18" s="13" customFormat="1" ht="22.15" customHeight="1" x14ac:dyDescent="0.2">
      <c r="C9" s="84" t="s">
        <v>52</v>
      </c>
      <c r="D9" s="85"/>
      <c r="E9" s="98" t="s">
        <v>4</v>
      </c>
      <c r="F9" s="99"/>
      <c r="G9" s="21"/>
      <c r="H9" s="23"/>
      <c r="I9" s="100"/>
      <c r="J9" s="100"/>
    </row>
    <row r="10" spans="2:18" s="13" customFormat="1" ht="14.25" x14ac:dyDescent="0.2">
      <c r="F10" s="20"/>
      <c r="G10" s="21"/>
      <c r="H10" s="21"/>
    </row>
    <row r="11" spans="2:18" ht="15" customHeight="1" x14ac:dyDescent="0.25">
      <c r="C11" s="101" t="s">
        <v>77</v>
      </c>
      <c r="D11" s="101"/>
      <c r="E11" s="102" t="s">
        <v>83</v>
      </c>
      <c r="F11" s="102"/>
      <c r="G11" s="48"/>
      <c r="H11" s="101" t="s">
        <v>76</v>
      </c>
      <c r="I11" s="102" t="s">
        <v>82</v>
      </c>
      <c r="J11" s="102"/>
      <c r="K11" s="102"/>
      <c r="L11" s="102"/>
      <c r="M11" s="102"/>
      <c r="N11" s="102"/>
      <c r="O11" s="102"/>
      <c r="P11" s="102"/>
      <c r="Q11" s="102"/>
      <c r="R11" s="102"/>
    </row>
    <row r="12" spans="2:18" ht="15" customHeight="1" x14ac:dyDescent="0.25">
      <c r="B12" s="37"/>
      <c r="C12" s="101"/>
      <c r="D12" s="101"/>
      <c r="E12" s="102"/>
      <c r="F12" s="102"/>
      <c r="G12" s="48"/>
      <c r="H12" s="101"/>
      <c r="I12" s="102"/>
      <c r="J12" s="102"/>
      <c r="K12" s="102"/>
      <c r="L12" s="102"/>
      <c r="M12" s="102"/>
      <c r="N12" s="102"/>
      <c r="O12" s="102"/>
      <c r="P12" s="102"/>
      <c r="Q12" s="102"/>
      <c r="R12" s="102"/>
    </row>
    <row r="13" spans="2:18" ht="15" x14ac:dyDescent="0.25"/>
    <row r="14" spans="2:18" ht="15" x14ac:dyDescent="0.25">
      <c r="C14" s="72" t="s">
        <v>5</v>
      </c>
      <c r="D14" s="73"/>
      <c r="E14" s="73"/>
      <c r="F14" s="73"/>
      <c r="G14" s="73"/>
      <c r="H14" s="73"/>
      <c r="I14" s="73"/>
      <c r="J14" s="73"/>
      <c r="K14" s="73"/>
      <c r="L14" s="73"/>
      <c r="M14" s="73"/>
      <c r="N14" s="73"/>
      <c r="O14" s="73"/>
      <c r="P14" s="73"/>
      <c r="Q14" s="73"/>
      <c r="R14" s="74"/>
    </row>
    <row r="15" spans="2:18" ht="267.75" customHeight="1" x14ac:dyDescent="0.25">
      <c r="C15" s="77" t="s">
        <v>74</v>
      </c>
      <c r="D15" s="78"/>
      <c r="E15" s="78"/>
      <c r="F15" s="78"/>
      <c r="G15" s="78"/>
      <c r="H15" s="78"/>
      <c r="I15" s="78"/>
      <c r="J15" s="78"/>
      <c r="K15" s="78"/>
      <c r="L15" s="78"/>
      <c r="M15" s="78"/>
      <c r="N15" s="78"/>
      <c r="O15" s="78"/>
      <c r="P15" s="78"/>
      <c r="Q15" s="78"/>
      <c r="R15" s="79"/>
    </row>
    <row r="16" spans="2:18" ht="15" x14ac:dyDescent="0.25"/>
    <row r="17" spans="2:18" ht="29.25" customHeight="1" x14ac:dyDescent="0.25">
      <c r="C17" s="72" t="s">
        <v>53</v>
      </c>
      <c r="D17" s="73"/>
      <c r="E17" s="73"/>
      <c r="F17" s="73"/>
      <c r="G17" s="73"/>
      <c r="H17" s="73"/>
      <c r="I17" s="74"/>
      <c r="J17" s="36"/>
      <c r="K17" s="76" t="s">
        <v>54</v>
      </c>
      <c r="L17" s="76"/>
      <c r="M17" s="76"/>
      <c r="N17" s="76"/>
      <c r="O17" s="76"/>
      <c r="P17" s="76"/>
      <c r="Q17" s="76"/>
      <c r="R17" s="76"/>
    </row>
    <row r="18" spans="2:18" ht="173.25" customHeight="1" x14ac:dyDescent="0.25">
      <c r="C18" s="75" t="s">
        <v>68</v>
      </c>
      <c r="D18" s="75"/>
      <c r="E18" s="75"/>
      <c r="F18" s="75"/>
      <c r="G18" s="75"/>
      <c r="H18" s="75"/>
      <c r="I18" s="75"/>
      <c r="K18" s="77" t="s">
        <v>70</v>
      </c>
      <c r="L18" s="78"/>
      <c r="M18" s="78"/>
      <c r="N18" s="78"/>
      <c r="O18" s="78"/>
      <c r="P18" s="78"/>
      <c r="Q18" s="78"/>
      <c r="R18" s="79"/>
    </row>
    <row r="19" spans="2:18" ht="15" x14ac:dyDescent="0.25"/>
    <row r="20" spans="2:18" ht="31.5" customHeight="1" x14ac:dyDescent="0.25">
      <c r="C20" s="55" t="s">
        <v>63</v>
      </c>
      <c r="D20" s="53" t="s">
        <v>55</v>
      </c>
      <c r="E20" s="69" t="s">
        <v>56</v>
      </c>
      <c r="F20" s="82" t="s">
        <v>67</v>
      </c>
      <c r="G20" s="83" t="s">
        <v>57</v>
      </c>
      <c r="H20" s="83" t="s">
        <v>73</v>
      </c>
      <c r="I20" s="69" t="s">
        <v>6</v>
      </c>
      <c r="J20" s="69" t="s">
        <v>66</v>
      </c>
      <c r="K20" s="69"/>
      <c r="L20" s="69" t="s">
        <v>7</v>
      </c>
      <c r="M20" s="69"/>
      <c r="N20" s="69" t="s">
        <v>8</v>
      </c>
      <c r="O20" s="69"/>
      <c r="P20" s="69" t="s">
        <v>9</v>
      </c>
      <c r="Q20" s="69"/>
      <c r="R20" s="53" t="s">
        <v>69</v>
      </c>
    </row>
    <row r="21" spans="2:18" ht="67.150000000000006" customHeight="1" x14ac:dyDescent="0.25">
      <c r="B21" s="32"/>
      <c r="C21" s="56"/>
      <c r="D21" s="54"/>
      <c r="E21" s="69"/>
      <c r="F21" s="82"/>
      <c r="G21" s="83"/>
      <c r="H21" s="83"/>
      <c r="I21" s="69"/>
      <c r="J21" s="17" t="s">
        <v>11</v>
      </c>
      <c r="K21" s="17" t="s">
        <v>10</v>
      </c>
      <c r="L21" s="17" t="s">
        <v>11</v>
      </c>
      <c r="M21" s="17" t="s">
        <v>10</v>
      </c>
      <c r="N21" s="17" t="s">
        <v>11</v>
      </c>
      <c r="O21" s="17" t="s">
        <v>10</v>
      </c>
      <c r="P21" s="17" t="s">
        <v>11</v>
      </c>
      <c r="Q21" s="17" t="s">
        <v>10</v>
      </c>
      <c r="R21" s="54"/>
    </row>
    <row r="22" spans="2:18" ht="157.5" customHeight="1" x14ac:dyDescent="0.25">
      <c r="C22" s="24">
        <v>1</v>
      </c>
      <c r="D22" s="120" t="s">
        <v>84</v>
      </c>
      <c r="E22" s="25">
        <v>502220</v>
      </c>
      <c r="F22" s="26">
        <f>+IFERROR((H22/E22)-1,"-")</f>
        <v>-1</v>
      </c>
      <c r="G22" s="45">
        <f>ROUND(E22*80%,0)</f>
        <v>401776</v>
      </c>
      <c r="H22" s="44"/>
      <c r="I22" s="42" t="str">
        <f>IF(H22&lt;G22,"OFERTA CON PRECIO ARTIFICIALMENTE BAJO","VALOR MÍNIMO ACEPTABLE")</f>
        <v>OFERTA CON PRECIO ARTIFICIALMENTE BAJO</v>
      </c>
      <c r="J22" s="46"/>
      <c r="K22" s="43" t="str">
        <f>IFERROR(J22/H22,"%")</f>
        <v>%</v>
      </c>
      <c r="L22" s="46"/>
      <c r="M22" s="43" t="str">
        <f>IFERROR(L22/H22,"%")</f>
        <v>%</v>
      </c>
      <c r="N22" s="46"/>
      <c r="O22" s="43" t="str">
        <f>IFERROR(N22/H22,"%")</f>
        <v>%</v>
      </c>
      <c r="P22" s="46"/>
      <c r="Q22" s="43" t="str">
        <f>IFERROR(P22/H22,"%")</f>
        <v>%</v>
      </c>
      <c r="R22" s="47">
        <f>H22-J22-L22-N22-P22</f>
        <v>0</v>
      </c>
    </row>
    <row r="23" spans="2:18" ht="276.75" customHeight="1" x14ac:dyDescent="0.25">
      <c r="C23" s="24">
        <v>2</v>
      </c>
      <c r="D23" s="120" t="s">
        <v>85</v>
      </c>
      <c r="E23" s="28">
        <v>506214</v>
      </c>
      <c r="F23" s="26">
        <f t="shared" ref="F23:F30" si="0">+IFERROR((H23/E23)-1,"-")</f>
        <v>-1</v>
      </c>
      <c r="G23" s="45">
        <f t="shared" ref="G23:G30" si="1">ROUND(E23*80%,0)</f>
        <v>404971</v>
      </c>
      <c r="H23" s="27"/>
      <c r="I23" s="42" t="str">
        <f t="shared" ref="I23:I30" si="2">IF(H23&lt;G23,"OFERTA CON PRECIO ARTIFICIALMENTE BAJO","VALOR MÍNIMO ACEPTABLE")</f>
        <v>OFERTA CON PRECIO ARTIFICIALMENTE BAJO</v>
      </c>
      <c r="J23" s="46"/>
      <c r="K23" s="43" t="str">
        <f t="shared" ref="K23:K30" si="3">IFERROR(J23/H23,"%")</f>
        <v>%</v>
      </c>
      <c r="L23" s="46"/>
      <c r="M23" s="43" t="str">
        <f t="shared" ref="M23:M30" si="4">IFERROR(L23/H23,"%")</f>
        <v>%</v>
      </c>
      <c r="N23" s="46"/>
      <c r="O23" s="43" t="str">
        <f t="shared" ref="O23:O30" si="5">IFERROR(N23/H23,"%")</f>
        <v>%</v>
      </c>
      <c r="P23" s="46"/>
      <c r="Q23" s="43" t="str">
        <f t="shared" ref="Q23:Q30" si="6">IFERROR(P23/H23,"%")</f>
        <v>%</v>
      </c>
      <c r="R23" s="47">
        <f t="shared" ref="R23:R30" si="7">H23-J23-L23-N23-P23</f>
        <v>0</v>
      </c>
    </row>
    <row r="24" spans="2:18" ht="150.75" customHeight="1" x14ac:dyDescent="0.25">
      <c r="C24" s="24">
        <v>3</v>
      </c>
      <c r="D24" s="120" t="s">
        <v>86</v>
      </c>
      <c r="E24" s="28">
        <v>42126</v>
      </c>
      <c r="F24" s="26">
        <f t="shared" si="0"/>
        <v>-1</v>
      </c>
      <c r="G24" s="45">
        <f t="shared" si="1"/>
        <v>33701</v>
      </c>
      <c r="H24" s="27"/>
      <c r="I24" s="42" t="str">
        <f t="shared" si="2"/>
        <v>OFERTA CON PRECIO ARTIFICIALMENTE BAJO</v>
      </c>
      <c r="J24" s="46"/>
      <c r="K24" s="43" t="str">
        <f t="shared" si="3"/>
        <v>%</v>
      </c>
      <c r="L24" s="46"/>
      <c r="M24" s="43" t="str">
        <f t="shared" si="4"/>
        <v>%</v>
      </c>
      <c r="N24" s="46"/>
      <c r="O24" s="43" t="str">
        <f t="shared" si="5"/>
        <v>%</v>
      </c>
      <c r="P24" s="46"/>
      <c r="Q24" s="43" t="str">
        <f t="shared" si="6"/>
        <v>%</v>
      </c>
      <c r="R24" s="47">
        <f t="shared" si="7"/>
        <v>0</v>
      </c>
    </row>
    <row r="25" spans="2:18" ht="102.75" customHeight="1" x14ac:dyDescent="0.25">
      <c r="C25" s="24">
        <v>4</v>
      </c>
      <c r="D25" s="120" t="s">
        <v>87</v>
      </c>
      <c r="E25" s="28">
        <v>50099</v>
      </c>
      <c r="F25" s="26">
        <f t="shared" si="0"/>
        <v>-1</v>
      </c>
      <c r="G25" s="45">
        <f t="shared" si="1"/>
        <v>40079</v>
      </c>
      <c r="H25" s="27"/>
      <c r="I25" s="42" t="str">
        <f t="shared" si="2"/>
        <v>OFERTA CON PRECIO ARTIFICIALMENTE BAJO</v>
      </c>
      <c r="J25" s="46"/>
      <c r="K25" s="43" t="str">
        <f t="shared" si="3"/>
        <v>%</v>
      </c>
      <c r="L25" s="46"/>
      <c r="M25" s="43" t="str">
        <f t="shared" si="4"/>
        <v>%</v>
      </c>
      <c r="N25" s="46"/>
      <c r="O25" s="43" t="str">
        <f t="shared" si="5"/>
        <v>%</v>
      </c>
      <c r="P25" s="46"/>
      <c r="Q25" s="43" t="str">
        <f t="shared" si="6"/>
        <v>%</v>
      </c>
      <c r="R25" s="47">
        <f t="shared" si="7"/>
        <v>0</v>
      </c>
    </row>
    <row r="26" spans="2:18" ht="211.5" customHeight="1" x14ac:dyDescent="0.25">
      <c r="C26" s="24">
        <v>5</v>
      </c>
      <c r="D26" s="120" t="s">
        <v>88</v>
      </c>
      <c r="E26" s="28">
        <v>122213</v>
      </c>
      <c r="F26" s="26">
        <f t="shared" si="0"/>
        <v>-1</v>
      </c>
      <c r="G26" s="45">
        <f t="shared" si="1"/>
        <v>97770</v>
      </c>
      <c r="H26" s="27"/>
      <c r="I26" s="42" t="str">
        <f t="shared" si="2"/>
        <v>OFERTA CON PRECIO ARTIFICIALMENTE BAJO</v>
      </c>
      <c r="J26" s="46"/>
      <c r="K26" s="43" t="str">
        <f t="shared" si="3"/>
        <v>%</v>
      </c>
      <c r="L26" s="46"/>
      <c r="M26" s="43" t="str">
        <f t="shared" si="4"/>
        <v>%</v>
      </c>
      <c r="N26" s="46"/>
      <c r="O26" s="43" t="str">
        <f t="shared" si="5"/>
        <v>%</v>
      </c>
      <c r="P26" s="46"/>
      <c r="Q26" s="43" t="str">
        <f t="shared" si="6"/>
        <v>%</v>
      </c>
      <c r="R26" s="47">
        <f t="shared" si="7"/>
        <v>0</v>
      </c>
    </row>
    <row r="27" spans="2:18" ht="409.5" x14ac:dyDescent="0.25">
      <c r="C27" s="24">
        <v>6</v>
      </c>
      <c r="D27" s="120" t="s">
        <v>89</v>
      </c>
      <c r="E27" s="28">
        <v>234192</v>
      </c>
      <c r="F27" s="26">
        <v>234192</v>
      </c>
      <c r="G27" s="45">
        <f t="shared" si="1"/>
        <v>187354</v>
      </c>
      <c r="H27" s="27"/>
      <c r="I27" s="42" t="str">
        <f t="shared" si="2"/>
        <v>OFERTA CON PRECIO ARTIFICIALMENTE BAJO</v>
      </c>
      <c r="J27" s="46"/>
      <c r="K27" s="43" t="str">
        <f t="shared" si="3"/>
        <v>%</v>
      </c>
      <c r="L27" s="46"/>
      <c r="M27" s="43" t="str">
        <f t="shared" si="4"/>
        <v>%</v>
      </c>
      <c r="N27" s="46"/>
      <c r="O27" s="43" t="str">
        <f t="shared" si="5"/>
        <v>%</v>
      </c>
      <c r="P27" s="46"/>
      <c r="Q27" s="43" t="str">
        <f t="shared" si="6"/>
        <v>%</v>
      </c>
      <c r="R27" s="47">
        <f t="shared" si="7"/>
        <v>0</v>
      </c>
    </row>
    <row r="28" spans="2:18" ht="200.25" customHeight="1" x14ac:dyDescent="0.25">
      <c r="C28" s="24">
        <v>7</v>
      </c>
      <c r="D28" s="120" t="s">
        <v>90</v>
      </c>
      <c r="E28" s="28">
        <v>110860</v>
      </c>
      <c r="F28" s="26">
        <f t="shared" si="0"/>
        <v>-1</v>
      </c>
      <c r="G28" s="45">
        <f t="shared" si="1"/>
        <v>88688</v>
      </c>
      <c r="H28" s="27"/>
      <c r="I28" s="42" t="str">
        <f t="shared" si="2"/>
        <v>OFERTA CON PRECIO ARTIFICIALMENTE BAJO</v>
      </c>
      <c r="J28" s="46"/>
      <c r="K28" s="43" t="str">
        <f t="shared" si="3"/>
        <v>%</v>
      </c>
      <c r="L28" s="46"/>
      <c r="M28" s="43" t="str">
        <f t="shared" si="4"/>
        <v>%</v>
      </c>
      <c r="N28" s="46"/>
      <c r="O28" s="43" t="str">
        <f t="shared" si="5"/>
        <v>%</v>
      </c>
      <c r="P28" s="46"/>
      <c r="Q28" s="43" t="str">
        <f t="shared" si="6"/>
        <v>%</v>
      </c>
      <c r="R28" s="47">
        <f t="shared" si="7"/>
        <v>0</v>
      </c>
    </row>
    <row r="29" spans="2:18" ht="229.5" x14ac:dyDescent="0.25">
      <c r="C29" s="24">
        <v>8</v>
      </c>
      <c r="D29" s="120" t="s">
        <v>91</v>
      </c>
      <c r="E29" s="28">
        <v>15054</v>
      </c>
      <c r="F29" s="26">
        <f t="shared" si="0"/>
        <v>-1</v>
      </c>
      <c r="G29" s="45">
        <f t="shared" si="1"/>
        <v>12043</v>
      </c>
      <c r="H29" s="27"/>
      <c r="I29" s="42" t="str">
        <f t="shared" si="2"/>
        <v>OFERTA CON PRECIO ARTIFICIALMENTE BAJO</v>
      </c>
      <c r="J29" s="46"/>
      <c r="K29" s="43" t="str">
        <f t="shared" si="3"/>
        <v>%</v>
      </c>
      <c r="L29" s="46"/>
      <c r="M29" s="43" t="str">
        <f t="shared" si="4"/>
        <v>%</v>
      </c>
      <c r="N29" s="46"/>
      <c r="O29" s="43" t="str">
        <f t="shared" si="5"/>
        <v>%</v>
      </c>
      <c r="P29" s="46"/>
      <c r="Q29" s="43" t="str">
        <f t="shared" si="6"/>
        <v>%</v>
      </c>
      <c r="R29" s="47">
        <f t="shared" si="7"/>
        <v>0</v>
      </c>
    </row>
    <row r="30" spans="2:18" ht="102" x14ac:dyDescent="0.25">
      <c r="C30" s="24">
        <v>9</v>
      </c>
      <c r="D30" s="120" t="s">
        <v>92</v>
      </c>
      <c r="E30" s="28">
        <v>35462</v>
      </c>
      <c r="F30" s="26">
        <f t="shared" si="0"/>
        <v>-1</v>
      </c>
      <c r="G30" s="45">
        <f t="shared" si="1"/>
        <v>28370</v>
      </c>
      <c r="H30" s="27"/>
      <c r="I30" s="42" t="str">
        <f t="shared" si="2"/>
        <v>OFERTA CON PRECIO ARTIFICIALMENTE BAJO</v>
      </c>
      <c r="J30" s="46"/>
      <c r="K30" s="43" t="str">
        <f t="shared" si="3"/>
        <v>%</v>
      </c>
      <c r="L30" s="46"/>
      <c r="M30" s="43" t="str">
        <f t="shared" si="4"/>
        <v>%</v>
      </c>
      <c r="N30" s="46"/>
      <c r="O30" s="43" t="str">
        <f t="shared" si="5"/>
        <v>%</v>
      </c>
      <c r="P30" s="46"/>
      <c r="Q30" s="43" t="str">
        <f t="shared" si="6"/>
        <v>%</v>
      </c>
      <c r="R30" s="47">
        <f t="shared" si="7"/>
        <v>0</v>
      </c>
    </row>
    <row r="31" spans="2:18" ht="89.25" x14ac:dyDescent="0.25">
      <c r="C31" s="24">
        <v>10</v>
      </c>
      <c r="D31" s="120" t="s">
        <v>93</v>
      </c>
      <c r="E31" s="28">
        <v>4284</v>
      </c>
      <c r="F31" s="26">
        <f t="shared" ref="F31:F52" si="8">+IFERROR((H31/E31)-1,"-")</f>
        <v>-1</v>
      </c>
      <c r="G31" s="45">
        <f t="shared" ref="G31:G52" si="9">ROUND(E31*80%,0)</f>
        <v>3427</v>
      </c>
      <c r="H31" s="27"/>
      <c r="I31" s="42" t="str">
        <f t="shared" ref="I31:I52" si="10">IF(H31&lt;G31,"OFERTA CON PRECIO ARTIFICIALMENTE BAJO","VALOR MÍNIMO ACEPTABLE")</f>
        <v>OFERTA CON PRECIO ARTIFICIALMENTE BAJO</v>
      </c>
      <c r="J31" s="46"/>
      <c r="K31" s="43" t="str">
        <f t="shared" ref="K31:K52" si="11">IFERROR(J31/H31,"%")</f>
        <v>%</v>
      </c>
      <c r="L31" s="46"/>
      <c r="M31" s="43" t="str">
        <f t="shared" ref="M31:M52" si="12">IFERROR(L31/H31,"%")</f>
        <v>%</v>
      </c>
      <c r="N31" s="46"/>
      <c r="O31" s="43" t="str">
        <f t="shared" ref="O31:O52" si="13">IFERROR(N31/H31,"%")</f>
        <v>%</v>
      </c>
      <c r="P31" s="46"/>
      <c r="Q31" s="43" t="str">
        <f t="shared" ref="Q31:Q52" si="14">IFERROR(P31/H31,"%")</f>
        <v>%</v>
      </c>
      <c r="R31" s="47">
        <f t="shared" ref="R31:R52" si="15">H31-J31-L31-N31-P31</f>
        <v>0</v>
      </c>
    </row>
    <row r="32" spans="2:18" ht="140.25" x14ac:dyDescent="0.25">
      <c r="C32" s="24">
        <v>11</v>
      </c>
      <c r="D32" s="120" t="s">
        <v>94</v>
      </c>
      <c r="E32" s="28">
        <v>5891</v>
      </c>
      <c r="F32" s="26">
        <f t="shared" si="8"/>
        <v>-1</v>
      </c>
      <c r="G32" s="45">
        <f t="shared" si="9"/>
        <v>4713</v>
      </c>
      <c r="H32" s="27"/>
      <c r="I32" s="42" t="str">
        <f t="shared" si="10"/>
        <v>OFERTA CON PRECIO ARTIFICIALMENTE BAJO</v>
      </c>
      <c r="J32" s="46"/>
      <c r="K32" s="43" t="str">
        <f t="shared" si="11"/>
        <v>%</v>
      </c>
      <c r="L32" s="46"/>
      <c r="M32" s="43" t="str">
        <f t="shared" si="12"/>
        <v>%</v>
      </c>
      <c r="N32" s="46"/>
      <c r="O32" s="43" t="str">
        <f t="shared" si="13"/>
        <v>%</v>
      </c>
      <c r="P32" s="46"/>
      <c r="Q32" s="43" t="str">
        <f t="shared" si="14"/>
        <v>%</v>
      </c>
      <c r="R32" s="47">
        <f t="shared" si="15"/>
        <v>0</v>
      </c>
    </row>
    <row r="33" spans="3:18" ht="114.75" x14ac:dyDescent="0.25">
      <c r="C33" s="24">
        <v>12</v>
      </c>
      <c r="D33" s="120" t="s">
        <v>95</v>
      </c>
      <c r="E33" s="28">
        <v>5772</v>
      </c>
      <c r="F33" s="26">
        <f t="shared" si="8"/>
        <v>-1</v>
      </c>
      <c r="G33" s="45">
        <f t="shared" si="9"/>
        <v>4618</v>
      </c>
      <c r="H33" s="27"/>
      <c r="I33" s="42" t="str">
        <f t="shared" si="10"/>
        <v>OFERTA CON PRECIO ARTIFICIALMENTE BAJO</v>
      </c>
      <c r="J33" s="46"/>
      <c r="K33" s="43" t="str">
        <f t="shared" si="11"/>
        <v>%</v>
      </c>
      <c r="L33" s="46"/>
      <c r="M33" s="43" t="str">
        <f t="shared" si="12"/>
        <v>%</v>
      </c>
      <c r="N33" s="46"/>
      <c r="O33" s="43" t="str">
        <f t="shared" si="13"/>
        <v>%</v>
      </c>
      <c r="P33" s="46"/>
      <c r="Q33" s="43" t="str">
        <f t="shared" si="14"/>
        <v>%</v>
      </c>
      <c r="R33" s="47">
        <f t="shared" si="15"/>
        <v>0</v>
      </c>
    </row>
    <row r="34" spans="3:18" ht="102" x14ac:dyDescent="0.25">
      <c r="C34" s="24">
        <v>13</v>
      </c>
      <c r="D34" s="120" t="s">
        <v>96</v>
      </c>
      <c r="E34" s="28">
        <v>545460</v>
      </c>
      <c r="F34" s="26">
        <f t="shared" si="8"/>
        <v>-1</v>
      </c>
      <c r="G34" s="45">
        <f t="shared" si="9"/>
        <v>436368</v>
      </c>
      <c r="H34" s="27"/>
      <c r="I34" s="42" t="str">
        <f t="shared" si="10"/>
        <v>OFERTA CON PRECIO ARTIFICIALMENTE BAJO</v>
      </c>
      <c r="J34" s="46"/>
      <c r="K34" s="43" t="str">
        <f t="shared" si="11"/>
        <v>%</v>
      </c>
      <c r="L34" s="46"/>
      <c r="M34" s="43" t="str">
        <f t="shared" si="12"/>
        <v>%</v>
      </c>
      <c r="N34" s="46"/>
      <c r="O34" s="43" t="str">
        <f t="shared" si="13"/>
        <v>%</v>
      </c>
      <c r="P34" s="46"/>
      <c r="Q34" s="43" t="str">
        <f t="shared" si="14"/>
        <v>%</v>
      </c>
      <c r="R34" s="47">
        <f t="shared" si="15"/>
        <v>0</v>
      </c>
    </row>
    <row r="35" spans="3:18" ht="140.25" x14ac:dyDescent="0.25">
      <c r="C35" s="24">
        <v>14</v>
      </c>
      <c r="D35" s="120" t="s">
        <v>97</v>
      </c>
      <c r="E35" s="28">
        <v>38889</v>
      </c>
      <c r="F35" s="26">
        <f t="shared" si="8"/>
        <v>-1</v>
      </c>
      <c r="G35" s="45">
        <f t="shared" si="9"/>
        <v>31111</v>
      </c>
      <c r="H35" s="27"/>
      <c r="I35" s="42" t="str">
        <f t="shared" si="10"/>
        <v>OFERTA CON PRECIO ARTIFICIALMENTE BAJO</v>
      </c>
      <c r="J35" s="46"/>
      <c r="K35" s="43" t="str">
        <f t="shared" si="11"/>
        <v>%</v>
      </c>
      <c r="L35" s="46"/>
      <c r="M35" s="43" t="str">
        <f t="shared" si="12"/>
        <v>%</v>
      </c>
      <c r="N35" s="46"/>
      <c r="O35" s="43" t="str">
        <f t="shared" si="13"/>
        <v>%</v>
      </c>
      <c r="P35" s="46"/>
      <c r="Q35" s="43" t="str">
        <f t="shared" si="14"/>
        <v>%</v>
      </c>
      <c r="R35" s="47">
        <f t="shared" si="15"/>
        <v>0</v>
      </c>
    </row>
    <row r="36" spans="3:18" ht="165.75" x14ac:dyDescent="0.25">
      <c r="C36" s="24">
        <v>15</v>
      </c>
      <c r="D36" s="120" t="s">
        <v>98</v>
      </c>
      <c r="E36" s="28">
        <v>53788</v>
      </c>
      <c r="F36" s="26">
        <f t="shared" si="8"/>
        <v>-1</v>
      </c>
      <c r="G36" s="45">
        <f>ROUND(E36*80%,0)</f>
        <v>43030</v>
      </c>
      <c r="H36" s="27"/>
      <c r="I36" s="42" t="str">
        <f t="shared" si="10"/>
        <v>OFERTA CON PRECIO ARTIFICIALMENTE BAJO</v>
      </c>
      <c r="J36" s="46"/>
      <c r="K36" s="43" t="str">
        <f t="shared" si="11"/>
        <v>%</v>
      </c>
      <c r="L36" s="46"/>
      <c r="M36" s="43" t="str">
        <f t="shared" si="12"/>
        <v>%</v>
      </c>
      <c r="N36" s="46"/>
      <c r="O36" s="43" t="str">
        <f t="shared" si="13"/>
        <v>%</v>
      </c>
      <c r="P36" s="46"/>
      <c r="Q36" s="43" t="str">
        <f t="shared" si="14"/>
        <v>%</v>
      </c>
      <c r="R36" s="47">
        <f t="shared" si="15"/>
        <v>0</v>
      </c>
    </row>
    <row r="37" spans="3:18" ht="89.25" x14ac:dyDescent="0.25">
      <c r="C37" s="24">
        <v>16</v>
      </c>
      <c r="D37" s="120" t="s">
        <v>99</v>
      </c>
      <c r="E37" s="28">
        <v>210511</v>
      </c>
      <c r="F37" s="26">
        <f t="shared" si="8"/>
        <v>-1</v>
      </c>
      <c r="G37" s="45">
        <f t="shared" si="9"/>
        <v>168409</v>
      </c>
      <c r="H37" s="27"/>
      <c r="I37" s="42" t="str">
        <f t="shared" si="10"/>
        <v>OFERTA CON PRECIO ARTIFICIALMENTE BAJO</v>
      </c>
      <c r="J37" s="46"/>
      <c r="K37" s="43" t="str">
        <f t="shared" si="11"/>
        <v>%</v>
      </c>
      <c r="L37" s="46"/>
      <c r="M37" s="43" t="str">
        <f t="shared" si="12"/>
        <v>%</v>
      </c>
      <c r="N37" s="46"/>
      <c r="O37" s="43" t="str">
        <f t="shared" si="13"/>
        <v>%</v>
      </c>
      <c r="P37" s="46"/>
      <c r="Q37" s="43" t="str">
        <f t="shared" si="14"/>
        <v>%</v>
      </c>
      <c r="R37" s="47">
        <f t="shared" si="15"/>
        <v>0</v>
      </c>
    </row>
    <row r="38" spans="3:18" ht="409.5" x14ac:dyDescent="0.25">
      <c r="C38" s="24">
        <v>17</v>
      </c>
      <c r="D38" s="120" t="s">
        <v>100</v>
      </c>
      <c r="E38" s="28">
        <v>1152515</v>
      </c>
      <c r="F38" s="26">
        <f t="shared" si="8"/>
        <v>-1</v>
      </c>
      <c r="G38" s="45">
        <f t="shared" si="9"/>
        <v>922012</v>
      </c>
      <c r="H38" s="27"/>
      <c r="I38" s="42" t="str">
        <f t="shared" si="10"/>
        <v>OFERTA CON PRECIO ARTIFICIALMENTE BAJO</v>
      </c>
      <c r="J38" s="46"/>
      <c r="K38" s="43" t="str">
        <f t="shared" si="11"/>
        <v>%</v>
      </c>
      <c r="L38" s="46"/>
      <c r="M38" s="43" t="str">
        <f t="shared" si="12"/>
        <v>%</v>
      </c>
      <c r="N38" s="46"/>
      <c r="O38" s="43" t="str">
        <f t="shared" si="13"/>
        <v>%</v>
      </c>
      <c r="P38" s="46"/>
      <c r="Q38" s="43" t="str">
        <f t="shared" si="14"/>
        <v>%</v>
      </c>
      <c r="R38" s="47">
        <f t="shared" si="15"/>
        <v>0</v>
      </c>
    </row>
    <row r="39" spans="3:18" ht="127.5" x14ac:dyDescent="0.25">
      <c r="C39" s="24">
        <v>18</v>
      </c>
      <c r="D39" s="120" t="s">
        <v>101</v>
      </c>
      <c r="E39" s="28">
        <v>14875</v>
      </c>
      <c r="F39" s="26">
        <f t="shared" si="8"/>
        <v>-1</v>
      </c>
      <c r="G39" s="45">
        <f t="shared" si="9"/>
        <v>11900</v>
      </c>
      <c r="H39" s="27"/>
      <c r="I39" s="42" t="str">
        <f t="shared" si="10"/>
        <v>OFERTA CON PRECIO ARTIFICIALMENTE BAJO</v>
      </c>
      <c r="J39" s="46"/>
      <c r="K39" s="43" t="str">
        <f t="shared" si="11"/>
        <v>%</v>
      </c>
      <c r="L39" s="46"/>
      <c r="M39" s="43" t="str">
        <f t="shared" si="12"/>
        <v>%</v>
      </c>
      <c r="N39" s="46"/>
      <c r="O39" s="43" t="str">
        <f t="shared" si="13"/>
        <v>%</v>
      </c>
      <c r="P39" s="46"/>
      <c r="Q39" s="43" t="str">
        <f t="shared" si="14"/>
        <v>%</v>
      </c>
      <c r="R39" s="47">
        <f t="shared" si="15"/>
        <v>0</v>
      </c>
    </row>
    <row r="40" spans="3:18" ht="140.25" x14ac:dyDescent="0.25">
      <c r="C40" s="24">
        <v>19</v>
      </c>
      <c r="D40" s="120" t="s">
        <v>102</v>
      </c>
      <c r="E40" s="28">
        <v>45220</v>
      </c>
      <c r="F40" s="26">
        <f t="shared" si="8"/>
        <v>-1</v>
      </c>
      <c r="G40" s="45">
        <f t="shared" si="9"/>
        <v>36176</v>
      </c>
      <c r="H40" s="27"/>
      <c r="I40" s="42" t="str">
        <f t="shared" si="10"/>
        <v>OFERTA CON PRECIO ARTIFICIALMENTE BAJO</v>
      </c>
      <c r="J40" s="46"/>
      <c r="K40" s="43" t="str">
        <f t="shared" si="11"/>
        <v>%</v>
      </c>
      <c r="L40" s="46"/>
      <c r="M40" s="43" t="str">
        <f t="shared" si="12"/>
        <v>%</v>
      </c>
      <c r="N40" s="46"/>
      <c r="O40" s="43" t="str">
        <f t="shared" si="13"/>
        <v>%</v>
      </c>
      <c r="P40" s="46"/>
      <c r="Q40" s="43" t="str">
        <f t="shared" si="14"/>
        <v>%</v>
      </c>
      <c r="R40" s="47">
        <f t="shared" si="15"/>
        <v>0</v>
      </c>
    </row>
    <row r="41" spans="3:18" ht="229.5" x14ac:dyDescent="0.25">
      <c r="C41" s="24">
        <v>20</v>
      </c>
      <c r="D41" s="120" t="s">
        <v>103</v>
      </c>
      <c r="E41" s="28">
        <v>292621</v>
      </c>
      <c r="F41" s="26">
        <f t="shared" si="8"/>
        <v>-1</v>
      </c>
      <c r="G41" s="45">
        <f t="shared" si="9"/>
        <v>234097</v>
      </c>
      <c r="H41" s="27"/>
      <c r="I41" s="42" t="str">
        <f t="shared" si="10"/>
        <v>OFERTA CON PRECIO ARTIFICIALMENTE BAJO</v>
      </c>
      <c r="J41" s="46"/>
      <c r="K41" s="43" t="str">
        <f t="shared" si="11"/>
        <v>%</v>
      </c>
      <c r="L41" s="46"/>
      <c r="M41" s="43" t="str">
        <f t="shared" si="12"/>
        <v>%</v>
      </c>
      <c r="N41" s="46"/>
      <c r="O41" s="43" t="str">
        <f t="shared" si="13"/>
        <v>%</v>
      </c>
      <c r="P41" s="46"/>
      <c r="Q41" s="43" t="str">
        <f t="shared" si="14"/>
        <v>%</v>
      </c>
      <c r="R41" s="47">
        <f t="shared" si="15"/>
        <v>0</v>
      </c>
    </row>
    <row r="42" spans="3:18" ht="178.5" x14ac:dyDescent="0.25">
      <c r="C42" s="24">
        <v>21</v>
      </c>
      <c r="D42" s="120" t="s">
        <v>104</v>
      </c>
      <c r="E42" s="28">
        <v>4248</v>
      </c>
      <c r="F42" s="26">
        <f t="shared" si="8"/>
        <v>-1</v>
      </c>
      <c r="G42" s="45">
        <f t="shared" si="9"/>
        <v>3398</v>
      </c>
      <c r="H42" s="27"/>
      <c r="I42" s="42" t="str">
        <f t="shared" si="10"/>
        <v>OFERTA CON PRECIO ARTIFICIALMENTE BAJO</v>
      </c>
      <c r="J42" s="46"/>
      <c r="K42" s="43" t="str">
        <f t="shared" si="11"/>
        <v>%</v>
      </c>
      <c r="L42" s="46"/>
      <c r="M42" s="43" t="str">
        <f t="shared" si="12"/>
        <v>%</v>
      </c>
      <c r="N42" s="46"/>
      <c r="O42" s="43" t="str">
        <f t="shared" si="13"/>
        <v>%</v>
      </c>
      <c r="P42" s="46"/>
      <c r="Q42" s="43" t="str">
        <f t="shared" si="14"/>
        <v>%</v>
      </c>
      <c r="R42" s="47">
        <f t="shared" si="15"/>
        <v>0</v>
      </c>
    </row>
    <row r="43" spans="3:18" ht="178.5" x14ac:dyDescent="0.25">
      <c r="C43" s="24">
        <v>22</v>
      </c>
      <c r="D43" s="120" t="s">
        <v>105</v>
      </c>
      <c r="E43" s="28">
        <v>94831</v>
      </c>
      <c r="F43" s="26">
        <f t="shared" si="8"/>
        <v>-1</v>
      </c>
      <c r="G43" s="45">
        <f t="shared" si="9"/>
        <v>75865</v>
      </c>
      <c r="H43" s="27"/>
      <c r="I43" s="42" t="str">
        <f t="shared" si="10"/>
        <v>OFERTA CON PRECIO ARTIFICIALMENTE BAJO</v>
      </c>
      <c r="J43" s="46"/>
      <c r="K43" s="43" t="str">
        <f t="shared" si="11"/>
        <v>%</v>
      </c>
      <c r="L43" s="46"/>
      <c r="M43" s="43" t="str">
        <f t="shared" si="12"/>
        <v>%</v>
      </c>
      <c r="N43" s="46"/>
      <c r="O43" s="43" t="str">
        <f t="shared" si="13"/>
        <v>%</v>
      </c>
      <c r="P43" s="46"/>
      <c r="Q43" s="43" t="str">
        <f t="shared" si="14"/>
        <v>%</v>
      </c>
      <c r="R43" s="47">
        <f t="shared" si="15"/>
        <v>0</v>
      </c>
    </row>
    <row r="44" spans="3:18" ht="89.25" x14ac:dyDescent="0.25">
      <c r="C44" s="24">
        <v>23</v>
      </c>
      <c r="D44" s="120" t="s">
        <v>106</v>
      </c>
      <c r="E44" s="28">
        <v>3868</v>
      </c>
      <c r="F44" s="26">
        <f t="shared" si="8"/>
        <v>-1</v>
      </c>
      <c r="G44" s="45">
        <f t="shared" si="9"/>
        <v>3094</v>
      </c>
      <c r="H44" s="27"/>
      <c r="I44" s="42" t="str">
        <f t="shared" si="10"/>
        <v>OFERTA CON PRECIO ARTIFICIALMENTE BAJO</v>
      </c>
      <c r="J44" s="46"/>
      <c r="K44" s="43" t="str">
        <f t="shared" si="11"/>
        <v>%</v>
      </c>
      <c r="L44" s="46"/>
      <c r="M44" s="43" t="str">
        <f t="shared" si="12"/>
        <v>%</v>
      </c>
      <c r="N44" s="46"/>
      <c r="O44" s="43" t="str">
        <f t="shared" si="13"/>
        <v>%</v>
      </c>
      <c r="P44" s="46"/>
      <c r="Q44" s="43" t="str">
        <f t="shared" si="14"/>
        <v>%</v>
      </c>
      <c r="R44" s="47">
        <f t="shared" si="15"/>
        <v>0</v>
      </c>
    </row>
    <row r="45" spans="3:18" ht="102" x14ac:dyDescent="0.25">
      <c r="C45" s="24">
        <v>24</v>
      </c>
      <c r="D45" s="120" t="s">
        <v>107</v>
      </c>
      <c r="E45" s="28">
        <v>295239</v>
      </c>
      <c r="F45" s="26">
        <f t="shared" si="8"/>
        <v>-1</v>
      </c>
      <c r="G45" s="45">
        <f t="shared" si="9"/>
        <v>236191</v>
      </c>
      <c r="H45" s="27"/>
      <c r="I45" s="42" t="str">
        <f t="shared" si="10"/>
        <v>OFERTA CON PRECIO ARTIFICIALMENTE BAJO</v>
      </c>
      <c r="J45" s="46"/>
      <c r="K45" s="43" t="str">
        <f t="shared" si="11"/>
        <v>%</v>
      </c>
      <c r="L45" s="46"/>
      <c r="M45" s="43" t="str">
        <f t="shared" si="12"/>
        <v>%</v>
      </c>
      <c r="N45" s="46"/>
      <c r="O45" s="43" t="str">
        <f t="shared" si="13"/>
        <v>%</v>
      </c>
      <c r="P45" s="46"/>
      <c r="Q45" s="43" t="str">
        <f t="shared" si="14"/>
        <v>%</v>
      </c>
      <c r="R45" s="47">
        <f t="shared" si="15"/>
        <v>0</v>
      </c>
    </row>
    <row r="46" spans="3:18" ht="191.25" x14ac:dyDescent="0.25">
      <c r="C46" s="24">
        <v>25</v>
      </c>
      <c r="D46" s="120" t="s">
        <v>108</v>
      </c>
      <c r="E46" s="28">
        <v>103649</v>
      </c>
      <c r="F46" s="26">
        <f t="shared" si="8"/>
        <v>-1</v>
      </c>
      <c r="G46" s="45">
        <f t="shared" si="9"/>
        <v>82919</v>
      </c>
      <c r="H46" s="27"/>
      <c r="I46" s="42" t="str">
        <f t="shared" si="10"/>
        <v>OFERTA CON PRECIO ARTIFICIALMENTE BAJO</v>
      </c>
      <c r="J46" s="46"/>
      <c r="K46" s="43" t="str">
        <f t="shared" si="11"/>
        <v>%</v>
      </c>
      <c r="L46" s="46"/>
      <c r="M46" s="43" t="str">
        <f t="shared" si="12"/>
        <v>%</v>
      </c>
      <c r="N46" s="46"/>
      <c r="O46" s="43" t="str">
        <f t="shared" si="13"/>
        <v>%</v>
      </c>
      <c r="P46" s="46"/>
      <c r="Q46" s="43" t="str">
        <f t="shared" si="14"/>
        <v>%</v>
      </c>
      <c r="R46" s="47">
        <f t="shared" si="15"/>
        <v>0</v>
      </c>
    </row>
    <row r="47" spans="3:18" ht="140.25" x14ac:dyDescent="0.25">
      <c r="C47" s="24">
        <v>26</v>
      </c>
      <c r="D47" s="120" t="s">
        <v>109</v>
      </c>
      <c r="E47" s="28">
        <v>133756</v>
      </c>
      <c r="F47" s="26">
        <f t="shared" si="8"/>
        <v>-1</v>
      </c>
      <c r="G47" s="45">
        <f t="shared" si="9"/>
        <v>107005</v>
      </c>
      <c r="H47" s="27"/>
      <c r="I47" s="42" t="str">
        <f t="shared" si="10"/>
        <v>OFERTA CON PRECIO ARTIFICIALMENTE BAJO</v>
      </c>
      <c r="J47" s="46"/>
      <c r="K47" s="43" t="str">
        <f t="shared" si="11"/>
        <v>%</v>
      </c>
      <c r="L47" s="46"/>
      <c r="M47" s="43" t="str">
        <f t="shared" si="12"/>
        <v>%</v>
      </c>
      <c r="N47" s="46"/>
      <c r="O47" s="43" t="str">
        <f t="shared" si="13"/>
        <v>%</v>
      </c>
      <c r="P47" s="46"/>
      <c r="Q47" s="43" t="str">
        <f t="shared" si="14"/>
        <v>%</v>
      </c>
      <c r="R47" s="47">
        <f t="shared" si="15"/>
        <v>0</v>
      </c>
    </row>
    <row r="48" spans="3:18" ht="165.75" x14ac:dyDescent="0.25">
      <c r="C48" s="24">
        <v>27</v>
      </c>
      <c r="D48" s="120" t="s">
        <v>110</v>
      </c>
      <c r="E48" s="28">
        <v>110194</v>
      </c>
      <c r="F48" s="26">
        <f t="shared" si="8"/>
        <v>-1</v>
      </c>
      <c r="G48" s="45">
        <f>ROUND(E48*80%,0)</f>
        <v>88155</v>
      </c>
      <c r="H48" s="27"/>
      <c r="I48" s="42" t="str">
        <f t="shared" si="10"/>
        <v>OFERTA CON PRECIO ARTIFICIALMENTE BAJO</v>
      </c>
      <c r="J48" s="46"/>
      <c r="K48" s="43" t="str">
        <f t="shared" si="11"/>
        <v>%</v>
      </c>
      <c r="L48" s="46"/>
      <c r="M48" s="43" t="str">
        <f t="shared" si="12"/>
        <v>%</v>
      </c>
      <c r="N48" s="46"/>
      <c r="O48" s="43" t="str">
        <f t="shared" si="13"/>
        <v>%</v>
      </c>
      <c r="P48" s="46"/>
      <c r="Q48" s="43" t="str">
        <f t="shared" si="14"/>
        <v>%</v>
      </c>
      <c r="R48" s="47">
        <f t="shared" si="15"/>
        <v>0</v>
      </c>
    </row>
    <row r="49" spans="1:18" ht="51" x14ac:dyDescent="0.25">
      <c r="C49" s="24">
        <v>28</v>
      </c>
      <c r="D49" s="120" t="s">
        <v>111</v>
      </c>
      <c r="E49" s="28">
        <v>137088</v>
      </c>
      <c r="F49" s="26">
        <f t="shared" si="8"/>
        <v>-1</v>
      </c>
      <c r="G49" s="45">
        <f t="shared" si="9"/>
        <v>109670</v>
      </c>
      <c r="H49" s="27"/>
      <c r="I49" s="42" t="str">
        <f t="shared" si="10"/>
        <v>OFERTA CON PRECIO ARTIFICIALMENTE BAJO</v>
      </c>
      <c r="J49" s="46"/>
      <c r="K49" s="43" t="str">
        <f t="shared" si="11"/>
        <v>%</v>
      </c>
      <c r="L49" s="46"/>
      <c r="M49" s="43" t="str">
        <f t="shared" si="12"/>
        <v>%</v>
      </c>
      <c r="N49" s="46"/>
      <c r="O49" s="43" t="str">
        <f t="shared" si="13"/>
        <v>%</v>
      </c>
      <c r="P49" s="46"/>
      <c r="Q49" s="43" t="str">
        <f t="shared" si="14"/>
        <v>%</v>
      </c>
      <c r="R49" s="47">
        <f t="shared" si="15"/>
        <v>0</v>
      </c>
    </row>
    <row r="50" spans="1:18" ht="63.75" x14ac:dyDescent="0.25">
      <c r="C50" s="24">
        <v>29</v>
      </c>
      <c r="D50" s="120" t="s">
        <v>112</v>
      </c>
      <c r="E50" s="28">
        <v>121820</v>
      </c>
      <c r="F50" s="26">
        <f t="shared" si="8"/>
        <v>-1</v>
      </c>
      <c r="G50" s="45">
        <f t="shared" si="9"/>
        <v>97456</v>
      </c>
      <c r="H50" s="27"/>
      <c r="I50" s="42" t="str">
        <f t="shared" si="10"/>
        <v>OFERTA CON PRECIO ARTIFICIALMENTE BAJO</v>
      </c>
      <c r="J50" s="46"/>
      <c r="K50" s="43" t="str">
        <f t="shared" si="11"/>
        <v>%</v>
      </c>
      <c r="L50" s="46"/>
      <c r="M50" s="43" t="str">
        <f t="shared" si="12"/>
        <v>%</v>
      </c>
      <c r="N50" s="46"/>
      <c r="O50" s="43" t="str">
        <f t="shared" si="13"/>
        <v>%</v>
      </c>
      <c r="P50" s="46"/>
      <c r="Q50" s="43" t="str">
        <f t="shared" si="14"/>
        <v>%</v>
      </c>
      <c r="R50" s="47">
        <f t="shared" si="15"/>
        <v>0</v>
      </c>
    </row>
    <row r="51" spans="1:18" ht="140.25" x14ac:dyDescent="0.25">
      <c r="C51" s="24">
        <v>30</v>
      </c>
      <c r="D51" s="120" t="s">
        <v>113</v>
      </c>
      <c r="E51" s="28">
        <v>15875</v>
      </c>
      <c r="F51" s="26">
        <f t="shared" si="8"/>
        <v>-1</v>
      </c>
      <c r="G51" s="45">
        <f t="shared" si="9"/>
        <v>12700</v>
      </c>
      <c r="H51" s="27"/>
      <c r="I51" s="42" t="str">
        <f t="shared" si="10"/>
        <v>OFERTA CON PRECIO ARTIFICIALMENTE BAJO</v>
      </c>
      <c r="J51" s="46"/>
      <c r="K51" s="43" t="str">
        <f t="shared" si="11"/>
        <v>%</v>
      </c>
      <c r="L51" s="46"/>
      <c r="M51" s="43" t="str">
        <f t="shared" si="12"/>
        <v>%</v>
      </c>
      <c r="N51" s="46"/>
      <c r="O51" s="43" t="str">
        <f t="shared" si="13"/>
        <v>%</v>
      </c>
      <c r="P51" s="46"/>
      <c r="Q51" s="43" t="str">
        <f t="shared" si="14"/>
        <v>%</v>
      </c>
      <c r="R51" s="47">
        <f t="shared" si="15"/>
        <v>0</v>
      </c>
    </row>
    <row r="52" spans="1:18" ht="25.5" x14ac:dyDescent="0.25">
      <c r="C52" s="24">
        <v>31</v>
      </c>
      <c r="D52" s="120" t="s">
        <v>114</v>
      </c>
      <c r="E52" s="28">
        <v>44566</v>
      </c>
      <c r="F52" s="26">
        <f t="shared" si="8"/>
        <v>-1</v>
      </c>
      <c r="G52" s="45">
        <f t="shared" si="9"/>
        <v>35653</v>
      </c>
      <c r="H52" s="27"/>
      <c r="I52" s="42" t="str">
        <f t="shared" si="10"/>
        <v>OFERTA CON PRECIO ARTIFICIALMENTE BAJO</v>
      </c>
      <c r="J52" s="46"/>
      <c r="K52" s="43" t="str">
        <f t="shared" si="11"/>
        <v>%</v>
      </c>
      <c r="L52" s="46"/>
      <c r="M52" s="43" t="str">
        <f t="shared" si="12"/>
        <v>%</v>
      </c>
      <c r="N52" s="46"/>
      <c r="O52" s="43" t="str">
        <f t="shared" si="13"/>
        <v>%</v>
      </c>
      <c r="P52" s="46"/>
      <c r="Q52" s="43" t="str">
        <f t="shared" si="14"/>
        <v>%</v>
      </c>
      <c r="R52" s="47">
        <f t="shared" si="15"/>
        <v>0</v>
      </c>
    </row>
    <row r="53" spans="1:18" ht="15" x14ac:dyDescent="0.25"/>
    <row r="54" spans="1:18" ht="24" customHeight="1" x14ac:dyDescent="0.25">
      <c r="C54" s="57" t="s">
        <v>58</v>
      </c>
      <c r="D54" s="58"/>
      <c r="E54" s="58"/>
      <c r="F54" s="58"/>
      <c r="G54" s="58"/>
      <c r="H54" s="58"/>
      <c r="I54" s="58"/>
      <c r="J54" s="58"/>
      <c r="K54" s="58"/>
      <c r="L54" s="58"/>
      <c r="M54" s="58"/>
      <c r="N54" s="58"/>
      <c r="O54" s="58"/>
      <c r="P54" s="58"/>
      <c r="Q54" s="58"/>
      <c r="R54" s="58"/>
    </row>
    <row r="55" spans="1:18" ht="163.5" customHeight="1" x14ac:dyDescent="0.25">
      <c r="C55" s="59" t="s">
        <v>71</v>
      </c>
      <c r="D55" s="60"/>
      <c r="E55" s="60"/>
      <c r="F55" s="60"/>
      <c r="G55" s="60"/>
      <c r="H55" s="60"/>
      <c r="I55" s="60"/>
      <c r="J55" s="60"/>
      <c r="K55" s="60"/>
      <c r="L55" s="60"/>
      <c r="M55" s="60"/>
      <c r="N55" s="60"/>
      <c r="O55" s="60"/>
      <c r="P55" s="60"/>
      <c r="Q55" s="60"/>
      <c r="R55" s="61"/>
    </row>
    <row r="56" spans="1:18" ht="8.25" customHeight="1" x14ac:dyDescent="0.25">
      <c r="B56" s="30"/>
      <c r="C56" s="30"/>
      <c r="D56" s="30"/>
      <c r="E56" s="30"/>
      <c r="F56" s="30"/>
      <c r="G56" s="30"/>
      <c r="H56" s="30"/>
      <c r="I56" s="30"/>
      <c r="J56" s="30"/>
      <c r="K56" s="30"/>
      <c r="L56" s="30"/>
      <c r="M56" s="30"/>
      <c r="N56" s="30"/>
      <c r="O56" s="30"/>
      <c r="P56" s="30"/>
      <c r="Q56" s="30"/>
      <c r="R56" s="29"/>
    </row>
    <row r="57" spans="1:18" ht="259.5" customHeight="1" x14ac:dyDescent="0.25">
      <c r="C57" s="62" t="s">
        <v>59</v>
      </c>
      <c r="D57" s="63"/>
      <c r="E57" s="63"/>
      <c r="F57" s="63"/>
      <c r="G57" s="63"/>
      <c r="H57" s="63"/>
      <c r="I57" s="63"/>
      <c r="J57" s="63"/>
      <c r="K57" s="63"/>
      <c r="L57" s="63"/>
      <c r="M57" s="63"/>
      <c r="N57" s="63"/>
      <c r="O57" s="63"/>
      <c r="P57" s="63"/>
      <c r="Q57" s="63"/>
      <c r="R57" s="64"/>
    </row>
    <row r="58" spans="1:18" s="13" customFormat="1" ht="15" hidden="1" x14ac:dyDescent="0.25">
      <c r="A58" s="15"/>
      <c r="B58" s="31"/>
      <c r="C58" s="31"/>
      <c r="D58" s="31"/>
      <c r="E58" s="31"/>
      <c r="F58" s="31"/>
      <c r="G58" s="29"/>
      <c r="H58" s="29"/>
      <c r="I58" s="16"/>
      <c r="J58" s="16"/>
      <c r="K58" s="16"/>
      <c r="L58" s="16"/>
      <c r="M58" s="16"/>
      <c r="N58" s="29"/>
    </row>
    <row r="59" spans="1:18" s="13" customFormat="1" ht="15" customHeight="1" x14ac:dyDescent="0.25">
      <c r="A59" s="15"/>
      <c r="C59" s="67" t="s">
        <v>12</v>
      </c>
      <c r="D59" s="67"/>
      <c r="E59" s="67"/>
      <c r="F59" s="67"/>
      <c r="G59" s="29"/>
      <c r="H59" s="29"/>
      <c r="I59" s="16"/>
      <c r="J59" s="16"/>
      <c r="K59" s="16"/>
      <c r="L59" s="16"/>
      <c r="M59" s="16"/>
      <c r="N59" s="29"/>
    </row>
    <row r="60" spans="1:18" s="13" customFormat="1" ht="15" x14ac:dyDescent="0.25">
      <c r="A60" s="15"/>
      <c r="B60" s="33"/>
      <c r="C60" s="67"/>
      <c r="D60" s="67"/>
      <c r="E60" s="67"/>
      <c r="F60" s="67"/>
      <c r="G60" s="29"/>
      <c r="H60" s="29"/>
      <c r="I60" s="16"/>
      <c r="J60" s="16"/>
      <c r="K60" s="16"/>
      <c r="L60" s="16"/>
      <c r="M60" s="16"/>
      <c r="N60" s="29"/>
    </row>
    <row r="61" spans="1:18" s="13" customFormat="1" ht="15.75" thickBot="1" x14ac:dyDescent="0.3">
      <c r="A61" s="15"/>
      <c r="B61" s="33"/>
      <c r="C61" s="68"/>
      <c r="D61" s="68"/>
      <c r="E61" s="68"/>
      <c r="F61" s="68"/>
      <c r="G61" s="29"/>
      <c r="H61" s="29"/>
      <c r="I61" s="16"/>
      <c r="J61" s="16"/>
      <c r="K61" s="16"/>
      <c r="L61" s="16"/>
      <c r="M61" s="16"/>
      <c r="N61" s="29"/>
    </row>
    <row r="62" spans="1:18" s="13" customFormat="1" ht="15" x14ac:dyDescent="0.25">
      <c r="A62" s="15"/>
      <c r="C62" s="66" t="s">
        <v>13</v>
      </c>
      <c r="D62" s="66"/>
      <c r="E62" s="66"/>
      <c r="F62" s="66"/>
      <c r="G62" s="29"/>
      <c r="H62" s="29"/>
      <c r="I62" s="16"/>
      <c r="J62" s="16"/>
      <c r="K62" s="16"/>
      <c r="L62" s="16"/>
      <c r="M62" s="16"/>
      <c r="N62" s="29"/>
    </row>
    <row r="63" spans="1:18" s="13" customFormat="1" ht="15" x14ac:dyDescent="0.25">
      <c r="A63" s="15"/>
      <c r="C63" s="65" t="s">
        <v>14</v>
      </c>
      <c r="D63" s="65"/>
      <c r="E63" s="65"/>
      <c r="F63" s="65"/>
      <c r="G63" s="29"/>
      <c r="H63" s="29"/>
      <c r="I63" s="16"/>
      <c r="J63" s="16"/>
      <c r="K63" s="16"/>
      <c r="L63" s="16"/>
      <c r="M63" s="16"/>
      <c r="N63" s="29"/>
    </row>
    <row r="64" spans="1:18" s="13" customFormat="1" ht="3.75" customHeight="1" x14ac:dyDescent="0.25">
      <c r="A64" s="15"/>
      <c r="B64" s="31"/>
      <c r="C64" s="31"/>
      <c r="D64" s="31"/>
      <c r="E64" s="31"/>
      <c r="F64" s="31"/>
      <c r="G64" s="29"/>
      <c r="H64" s="29"/>
      <c r="I64" s="16"/>
      <c r="J64" s="16"/>
      <c r="K64" s="16"/>
      <c r="L64" s="16"/>
      <c r="M64" s="16"/>
      <c r="N64" s="29"/>
    </row>
    <row r="65" spans="1:18" s="13" customFormat="1" ht="15" x14ac:dyDescent="0.25">
      <c r="A65" s="15"/>
      <c r="C65" s="16" t="s">
        <v>15</v>
      </c>
      <c r="D65" s="31"/>
      <c r="E65" s="31"/>
      <c r="F65" s="31"/>
      <c r="G65" s="29"/>
      <c r="H65" s="29"/>
      <c r="I65" s="16"/>
      <c r="J65" s="16"/>
      <c r="K65" s="16"/>
      <c r="L65" s="16"/>
      <c r="M65" s="16"/>
      <c r="N65" s="29"/>
    </row>
    <row r="66" spans="1:18" s="13" customFormat="1" ht="7.5" customHeight="1" x14ac:dyDescent="0.2">
      <c r="A66" s="80"/>
      <c r="B66" s="80"/>
      <c r="C66" s="80"/>
      <c r="D66" s="80"/>
      <c r="E66" s="80"/>
      <c r="F66" s="80"/>
      <c r="G66" s="80"/>
      <c r="H66" s="80"/>
      <c r="I66" s="80"/>
      <c r="J66" s="80"/>
      <c r="K66" s="80"/>
      <c r="L66" s="80"/>
      <c r="M66" s="80"/>
      <c r="N66" s="80"/>
      <c r="O66" s="80"/>
      <c r="P66" s="80"/>
      <c r="Q66" s="80"/>
      <c r="R66" s="80"/>
    </row>
    <row r="67" spans="1:18" s="4" customFormat="1" ht="54" customHeight="1" x14ac:dyDescent="0.25">
      <c r="B67" s="34"/>
      <c r="C67" s="70" t="s">
        <v>60</v>
      </c>
      <c r="D67" s="70"/>
      <c r="E67" s="70"/>
      <c r="F67" s="70"/>
      <c r="G67" s="70"/>
      <c r="H67" s="70"/>
      <c r="I67" s="70"/>
      <c r="J67" s="70"/>
      <c r="K67" s="70"/>
      <c r="L67" s="70"/>
      <c r="M67" s="70"/>
      <c r="N67" s="70"/>
      <c r="O67" s="70"/>
      <c r="P67" s="70"/>
      <c r="Q67" s="70"/>
      <c r="R67" s="70"/>
    </row>
    <row r="68" spans="1:18" s="4" customFormat="1" ht="15" x14ac:dyDescent="0.25">
      <c r="B68" s="81"/>
      <c r="C68" s="81"/>
      <c r="D68" s="81"/>
      <c r="E68" s="81"/>
      <c r="F68" s="81"/>
      <c r="G68" s="81"/>
      <c r="H68" s="81"/>
      <c r="I68" s="81"/>
      <c r="J68" s="81"/>
      <c r="K68" s="81"/>
      <c r="L68" s="81"/>
    </row>
    <row r="69" spans="1:18" s="4" customFormat="1" ht="24.75" customHeight="1" x14ac:dyDescent="0.25">
      <c r="B69" s="35"/>
      <c r="C69" s="71" t="s">
        <v>61</v>
      </c>
      <c r="D69" s="71"/>
      <c r="E69" s="71"/>
      <c r="F69" s="71"/>
      <c r="G69" s="71"/>
      <c r="H69" s="71"/>
      <c r="I69" s="71"/>
      <c r="J69" s="71"/>
      <c r="K69" s="71"/>
      <c r="L69" s="71"/>
      <c r="M69" s="71"/>
      <c r="N69" s="71"/>
      <c r="O69" s="71"/>
      <c r="P69" s="71"/>
      <c r="Q69" s="71"/>
      <c r="R69" s="71"/>
    </row>
    <row r="70" spans="1:18" ht="0" hidden="1" customHeight="1" x14ac:dyDescent="0.25">
      <c r="A70" s="52" t="s">
        <v>16</v>
      </c>
      <c r="B70" s="52"/>
      <c r="C70" s="52"/>
      <c r="D70" s="52"/>
      <c r="E70" s="52"/>
      <c r="F70" s="52"/>
      <c r="G70" s="52"/>
      <c r="H70" s="52"/>
      <c r="I70" s="52"/>
      <c r="J70" s="52"/>
      <c r="K70" s="52"/>
      <c r="L70" s="52"/>
      <c r="M70" s="52"/>
    </row>
    <row r="71" spans="1:18" ht="0" hidden="1" customHeight="1" x14ac:dyDescent="0.25"/>
    <row r="72" spans="1:18" ht="0" hidden="1" customHeight="1" x14ac:dyDescent="0.25"/>
    <row r="73" spans="1:18" ht="0" hidden="1" customHeight="1" x14ac:dyDescent="0.25"/>
    <row r="74" spans="1:18" ht="0" hidden="1" customHeight="1" x14ac:dyDescent="0.25"/>
    <row r="75" spans="1:18" ht="0" hidden="1" customHeight="1" x14ac:dyDescent="0.25"/>
    <row r="76" spans="1:18" ht="0" hidden="1" customHeight="1" x14ac:dyDescent="0.25"/>
    <row r="77" spans="1:18" ht="0" hidden="1" customHeight="1" x14ac:dyDescent="0.25"/>
    <row r="78" spans="1:18" ht="0" hidden="1" customHeight="1" x14ac:dyDescent="0.25"/>
    <row r="79" spans="1:18" ht="0" hidden="1" customHeight="1" x14ac:dyDescent="0.25"/>
    <row r="80" spans="1:18"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sheetData>
  <sheetProtection selectLockedCells="1"/>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67:R67"/>
    <mergeCell ref="C69:R69"/>
    <mergeCell ref="C17:I17"/>
    <mergeCell ref="C18:I18"/>
    <mergeCell ref="K17:R17"/>
    <mergeCell ref="K18:R18"/>
    <mergeCell ref="A66:R66"/>
    <mergeCell ref="B68:L68"/>
    <mergeCell ref="F20:F21"/>
    <mergeCell ref="G20:G21"/>
    <mergeCell ref="H20:H21"/>
    <mergeCell ref="A70:M70"/>
    <mergeCell ref="D20:D21"/>
    <mergeCell ref="C20:C21"/>
    <mergeCell ref="C54:R54"/>
    <mergeCell ref="C55:R55"/>
    <mergeCell ref="C57:R57"/>
    <mergeCell ref="C63:F63"/>
    <mergeCell ref="C62:F62"/>
    <mergeCell ref="C59:F61"/>
    <mergeCell ref="I20:I21"/>
    <mergeCell ref="J20:K20"/>
    <mergeCell ref="L20:M20"/>
    <mergeCell ref="N20:O20"/>
    <mergeCell ref="P20:Q20"/>
    <mergeCell ref="R20:R21"/>
    <mergeCell ref="E20:E21"/>
    <mergeCell ref="B2:B5"/>
    <mergeCell ref="Q2:R2"/>
    <mergeCell ref="Q3:R3"/>
    <mergeCell ref="Q4:R4"/>
    <mergeCell ref="Q5:R5"/>
  </mergeCells>
  <conditionalFormatting sqref="I22:I52">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52">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52"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4"/>
      <c r="C2" s="104"/>
      <c r="D2" s="105" t="s">
        <v>0</v>
      </c>
      <c r="E2" s="106"/>
      <c r="F2" s="106"/>
      <c r="G2" s="106"/>
      <c r="H2" s="107"/>
      <c r="I2" s="105" t="s">
        <v>17</v>
      </c>
      <c r="J2" s="107"/>
      <c r="K2" s="2"/>
    </row>
    <row r="3" spans="2:11" ht="15" customHeight="1" x14ac:dyDescent="0.25">
      <c r="B3" s="104"/>
      <c r="C3" s="104"/>
      <c r="D3" s="105" t="s">
        <v>1</v>
      </c>
      <c r="E3" s="106"/>
      <c r="F3" s="106"/>
      <c r="G3" s="106"/>
      <c r="H3" s="107"/>
      <c r="I3" s="105" t="s">
        <v>75</v>
      </c>
      <c r="J3" s="107"/>
      <c r="K3" s="3"/>
    </row>
    <row r="4" spans="2:11" ht="15" customHeight="1" x14ac:dyDescent="0.25">
      <c r="B4" s="104"/>
      <c r="C4" s="104"/>
      <c r="D4" s="108" t="s">
        <v>2</v>
      </c>
      <c r="E4" s="109"/>
      <c r="F4" s="109"/>
      <c r="G4" s="109"/>
      <c r="H4" s="110"/>
      <c r="I4" s="105" t="s">
        <v>79</v>
      </c>
      <c r="J4" s="107"/>
      <c r="K4" s="3"/>
    </row>
    <row r="5" spans="2:11" ht="15" customHeight="1" x14ac:dyDescent="0.25">
      <c r="B5" s="104"/>
      <c r="C5" s="104"/>
      <c r="D5" s="111"/>
      <c r="E5" s="112"/>
      <c r="F5" s="112"/>
      <c r="G5" s="112"/>
      <c r="H5" s="113"/>
      <c r="I5" s="105" t="s">
        <v>62</v>
      </c>
      <c r="J5" s="107"/>
      <c r="K5" s="3"/>
    </row>
    <row r="6" spans="2:11" x14ac:dyDescent="0.25">
      <c r="K6" s="4"/>
    </row>
    <row r="7" spans="2:11" ht="15.75" customHeight="1" x14ac:dyDescent="0.25">
      <c r="B7" s="115" t="s">
        <v>18</v>
      </c>
      <c r="C7" s="115"/>
      <c r="D7" s="115"/>
      <c r="E7" s="115"/>
      <c r="F7" s="115"/>
      <c r="G7" s="115"/>
      <c r="H7" s="115"/>
      <c r="I7" s="115"/>
      <c r="J7" s="115"/>
      <c r="K7" s="5"/>
    </row>
    <row r="8" spans="2:11" ht="15.75" customHeight="1" x14ac:dyDescent="0.25">
      <c r="B8" s="116" t="s">
        <v>19</v>
      </c>
      <c r="C8" s="116" t="s">
        <v>20</v>
      </c>
      <c r="D8" s="116"/>
      <c r="E8" s="116"/>
      <c r="F8" s="116"/>
      <c r="G8" s="115" t="s">
        <v>21</v>
      </c>
      <c r="H8" s="115"/>
      <c r="I8" s="115"/>
      <c r="J8" s="115"/>
      <c r="K8" s="5"/>
    </row>
    <row r="9" spans="2:11" ht="15.75" customHeight="1" x14ac:dyDescent="0.25">
      <c r="B9" s="116"/>
      <c r="C9" s="6" t="s">
        <v>22</v>
      </c>
      <c r="D9" s="6" t="s">
        <v>23</v>
      </c>
      <c r="E9" s="116" t="s">
        <v>24</v>
      </c>
      <c r="F9" s="116"/>
      <c r="G9" s="115"/>
      <c r="H9" s="115"/>
      <c r="I9" s="115"/>
      <c r="J9" s="115"/>
      <c r="K9" s="5"/>
    </row>
    <row r="10" spans="2:11" ht="15.75" customHeight="1" x14ac:dyDescent="0.25">
      <c r="B10" s="7">
        <v>1</v>
      </c>
      <c r="C10" s="7">
        <v>2022</v>
      </c>
      <c r="D10" s="7">
        <v>1</v>
      </c>
      <c r="E10" s="114">
        <v>28</v>
      </c>
      <c r="F10" s="114"/>
      <c r="G10" s="103" t="s">
        <v>25</v>
      </c>
      <c r="H10" s="103"/>
      <c r="I10" s="103"/>
      <c r="J10" s="103"/>
      <c r="K10" s="8"/>
    </row>
    <row r="11" spans="2:11" ht="24.75" customHeight="1" x14ac:dyDescent="0.25">
      <c r="B11" s="7">
        <v>2</v>
      </c>
      <c r="C11" s="7">
        <v>2022</v>
      </c>
      <c r="D11" s="7">
        <v>5</v>
      </c>
      <c r="E11" s="114">
        <v>31</v>
      </c>
      <c r="F11" s="114"/>
      <c r="G11" s="103" t="s">
        <v>26</v>
      </c>
      <c r="H11" s="103"/>
      <c r="I11" s="103"/>
      <c r="J11" s="103"/>
      <c r="K11" s="8"/>
    </row>
    <row r="12" spans="2:11" ht="46.5" customHeight="1" x14ac:dyDescent="0.25">
      <c r="B12" s="7">
        <v>3</v>
      </c>
      <c r="C12" s="7">
        <v>2024</v>
      </c>
      <c r="D12" s="7">
        <v>4</v>
      </c>
      <c r="E12" s="114">
        <v>29</v>
      </c>
      <c r="F12" s="114"/>
      <c r="G12" s="103" t="s">
        <v>27</v>
      </c>
      <c r="H12" s="103"/>
      <c r="I12" s="103"/>
      <c r="J12" s="103"/>
      <c r="K12" s="8"/>
    </row>
    <row r="13" spans="2:11" ht="154.5" customHeight="1" x14ac:dyDescent="0.25">
      <c r="B13" s="7">
        <v>4</v>
      </c>
      <c r="C13" s="7">
        <v>2024</v>
      </c>
      <c r="D13" s="7">
        <v>7</v>
      </c>
      <c r="E13" s="114">
        <v>31</v>
      </c>
      <c r="F13" s="114"/>
      <c r="G13" s="103" t="s">
        <v>51</v>
      </c>
      <c r="H13" s="103"/>
      <c r="I13" s="103"/>
      <c r="J13" s="103"/>
      <c r="K13" s="8"/>
    </row>
    <row r="14" spans="2:11" ht="110.25" customHeight="1" x14ac:dyDescent="0.25">
      <c r="B14" s="7">
        <v>5</v>
      </c>
      <c r="C14" s="7">
        <v>2025</v>
      </c>
      <c r="D14" s="7">
        <v>2</v>
      </c>
      <c r="E14" s="114">
        <v>28</v>
      </c>
      <c r="F14" s="114"/>
      <c r="G14" s="103" t="s">
        <v>72</v>
      </c>
      <c r="H14" s="103"/>
      <c r="I14" s="103"/>
      <c r="J14" s="103"/>
      <c r="K14" s="8"/>
    </row>
    <row r="15" spans="2:11" ht="96.75" customHeight="1" x14ac:dyDescent="0.25">
      <c r="B15" s="7">
        <v>6</v>
      </c>
      <c r="C15" s="7">
        <v>2025</v>
      </c>
      <c r="D15" s="7">
        <v>5</v>
      </c>
      <c r="E15" s="114">
        <v>23</v>
      </c>
      <c r="F15" s="114"/>
      <c r="G15" s="103" t="s">
        <v>78</v>
      </c>
      <c r="H15" s="103"/>
      <c r="I15" s="103"/>
      <c r="J15" s="103"/>
      <c r="K15" s="8"/>
    </row>
    <row r="16" spans="2:11" ht="15.75" customHeight="1" x14ac:dyDescent="0.25">
      <c r="B16" s="116" t="s">
        <v>28</v>
      </c>
      <c r="C16" s="116"/>
      <c r="D16" s="116"/>
      <c r="E16" s="116"/>
      <c r="F16" s="116"/>
      <c r="G16" s="116"/>
      <c r="H16" s="116"/>
      <c r="I16" s="116"/>
      <c r="J16" s="116"/>
      <c r="K16" s="9"/>
    </row>
    <row r="17" spans="2:11" x14ac:dyDescent="0.25">
      <c r="B17" s="116" t="s">
        <v>29</v>
      </c>
      <c r="C17" s="116"/>
      <c r="D17" s="116"/>
      <c r="E17" s="116"/>
      <c r="F17" s="116" t="s">
        <v>30</v>
      </c>
      <c r="G17" s="116"/>
      <c r="H17" s="116"/>
      <c r="I17" s="116"/>
      <c r="J17" s="116"/>
      <c r="K17" s="9"/>
    </row>
    <row r="18" spans="2:11" ht="15.75" customHeight="1" x14ac:dyDescent="0.25">
      <c r="B18" s="114" t="s">
        <v>31</v>
      </c>
      <c r="C18" s="114"/>
      <c r="D18" s="114"/>
      <c r="E18" s="114"/>
      <c r="F18" s="114" t="s">
        <v>65</v>
      </c>
      <c r="G18" s="114"/>
      <c r="H18" s="114"/>
      <c r="I18" s="114"/>
      <c r="J18" s="114"/>
      <c r="K18" s="10"/>
    </row>
    <row r="19" spans="2:11" x14ac:dyDescent="0.25">
      <c r="B19" s="116" t="s">
        <v>32</v>
      </c>
      <c r="C19" s="116"/>
      <c r="D19" s="116"/>
      <c r="E19" s="116"/>
      <c r="F19" s="116"/>
      <c r="G19" s="116"/>
      <c r="H19" s="116"/>
      <c r="I19" s="116"/>
      <c r="J19" s="116"/>
      <c r="K19" s="9"/>
    </row>
    <row r="20" spans="2:11" x14ac:dyDescent="0.25">
      <c r="B20" s="116" t="s">
        <v>29</v>
      </c>
      <c r="C20" s="116"/>
      <c r="D20" s="116"/>
      <c r="E20" s="116"/>
      <c r="F20" s="116" t="s">
        <v>30</v>
      </c>
      <c r="G20" s="116"/>
      <c r="H20" s="116"/>
      <c r="I20" s="116"/>
      <c r="J20" s="116"/>
      <c r="K20" s="9"/>
    </row>
    <row r="21" spans="2:11" ht="15.75" customHeight="1" x14ac:dyDescent="0.25">
      <c r="B21" s="118" t="s">
        <v>33</v>
      </c>
      <c r="C21" s="118"/>
      <c r="D21" s="118"/>
      <c r="E21" s="118"/>
      <c r="F21" s="118" t="s">
        <v>34</v>
      </c>
      <c r="G21" s="118"/>
      <c r="H21" s="118"/>
      <c r="I21" s="118"/>
      <c r="J21" s="118"/>
      <c r="K21" s="11"/>
    </row>
    <row r="22" spans="2:11" ht="15.75" customHeight="1" x14ac:dyDescent="0.25">
      <c r="B22" s="115" t="s">
        <v>35</v>
      </c>
      <c r="C22" s="115"/>
      <c r="D22" s="115"/>
      <c r="E22" s="115"/>
      <c r="F22" s="115"/>
      <c r="G22" s="115"/>
      <c r="H22" s="115"/>
      <c r="I22" s="115"/>
      <c r="J22" s="115"/>
      <c r="K22" s="5"/>
    </row>
    <row r="23" spans="2:11" x14ac:dyDescent="0.25">
      <c r="B23" s="116" t="s">
        <v>29</v>
      </c>
      <c r="C23" s="116"/>
      <c r="D23" s="116"/>
      <c r="E23" s="116" t="s">
        <v>30</v>
      </c>
      <c r="F23" s="116"/>
      <c r="G23" s="116"/>
      <c r="H23" s="116" t="s">
        <v>36</v>
      </c>
      <c r="I23" s="116"/>
      <c r="J23" s="116"/>
      <c r="K23" s="9"/>
    </row>
    <row r="24" spans="2:11" x14ac:dyDescent="0.25">
      <c r="B24" s="116"/>
      <c r="C24" s="116"/>
      <c r="D24" s="116"/>
      <c r="E24" s="116"/>
      <c r="F24" s="116"/>
      <c r="G24" s="116"/>
      <c r="H24" s="6" t="s">
        <v>22</v>
      </c>
      <c r="I24" s="6" t="s">
        <v>23</v>
      </c>
      <c r="J24" s="6" t="s">
        <v>24</v>
      </c>
      <c r="K24" s="9"/>
    </row>
    <row r="25" spans="2:11" x14ac:dyDescent="0.25">
      <c r="B25" s="114" t="s">
        <v>37</v>
      </c>
      <c r="C25" s="114"/>
      <c r="D25" s="114"/>
      <c r="E25" s="118" t="s">
        <v>38</v>
      </c>
      <c r="F25" s="118"/>
      <c r="G25" s="118"/>
      <c r="H25" s="7">
        <v>2025</v>
      </c>
      <c r="I25" s="7">
        <v>5</v>
      </c>
      <c r="J25" s="7">
        <v>23</v>
      </c>
      <c r="K25" s="10"/>
    </row>
    <row r="26" spans="2:11" x14ac:dyDescent="0.25">
      <c r="K26" s="4"/>
    </row>
    <row r="27" spans="2:11" ht="56.25" customHeight="1" x14ac:dyDescent="0.25">
      <c r="B27" s="4"/>
      <c r="C27" s="119" t="s">
        <v>39</v>
      </c>
      <c r="D27" s="119"/>
      <c r="E27" s="119"/>
      <c r="F27" s="119"/>
      <c r="G27" s="119"/>
      <c r="H27" s="119"/>
      <c r="I27" s="119"/>
      <c r="K27" s="4"/>
    </row>
    <row r="28" spans="2:11" ht="16.5" customHeight="1" x14ac:dyDescent="0.25">
      <c r="E28" s="117" t="s">
        <v>40</v>
      </c>
      <c r="F28" s="117"/>
      <c r="G28" s="117"/>
      <c r="H28" s="117"/>
      <c r="I28" s="117"/>
      <c r="J28" s="117"/>
      <c r="K28" s="12"/>
    </row>
    <row r="29" spans="2:11" x14ac:dyDescent="0.25">
      <c r="B29" s="4"/>
      <c r="C29" s="4"/>
      <c r="D29" s="4"/>
      <c r="E29" s="117"/>
      <c r="F29" s="117"/>
      <c r="G29" s="117"/>
      <c r="H29" s="117"/>
      <c r="I29" s="117"/>
      <c r="J29" s="117"/>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38" t="s">
        <v>64</v>
      </c>
    </row>
    <row r="4" spans="5:9" x14ac:dyDescent="0.25">
      <c r="E4" s="39">
        <v>0.01</v>
      </c>
      <c r="G4" s="18" t="s">
        <v>41</v>
      </c>
      <c r="H4" s="18" t="s">
        <v>42</v>
      </c>
      <c r="I4" s="18" t="s">
        <v>43</v>
      </c>
    </row>
    <row r="5" spans="5:9" x14ac:dyDescent="0.25">
      <c r="E5" s="40">
        <v>0.02</v>
      </c>
      <c r="G5" s="1" t="s">
        <v>44</v>
      </c>
      <c r="H5" s="19" t="s">
        <v>45</v>
      </c>
      <c r="I5" s="19" t="s">
        <v>46</v>
      </c>
    </row>
    <row r="6" spans="5:9" x14ac:dyDescent="0.25">
      <c r="E6" s="40">
        <v>0.03</v>
      </c>
      <c r="G6" s="19"/>
      <c r="H6" s="19" t="s">
        <v>47</v>
      </c>
      <c r="I6" s="19" t="s">
        <v>48</v>
      </c>
    </row>
    <row r="7" spans="5:9" x14ac:dyDescent="0.25">
      <c r="E7" s="40">
        <v>0.04</v>
      </c>
      <c r="G7" s="19"/>
      <c r="H7" s="19"/>
      <c r="I7" s="19" t="s">
        <v>49</v>
      </c>
    </row>
    <row r="8" spans="5:9" x14ac:dyDescent="0.25">
      <c r="E8" s="40">
        <v>0.05</v>
      </c>
      <c r="G8" s="19"/>
      <c r="H8" s="19"/>
      <c r="I8" s="1" t="s">
        <v>50</v>
      </c>
    </row>
    <row r="9" spans="5:9" x14ac:dyDescent="0.25">
      <c r="E9" s="40">
        <v>0.06</v>
      </c>
    </row>
    <row r="10" spans="5:9" x14ac:dyDescent="0.25">
      <c r="E10" s="40">
        <v>7.0000000000000007E-2</v>
      </c>
    </row>
    <row r="11" spans="5:9" x14ac:dyDescent="0.25">
      <c r="E11" s="40">
        <v>0.08</v>
      </c>
    </row>
    <row r="12" spans="5:9" x14ac:dyDescent="0.25">
      <c r="E12" s="40">
        <v>0.09</v>
      </c>
    </row>
    <row r="13" spans="5:9" x14ac:dyDescent="0.25">
      <c r="E13" s="40">
        <v>0.1</v>
      </c>
    </row>
    <row r="14" spans="5:9" x14ac:dyDescent="0.25">
      <c r="E14" s="40">
        <v>0.11</v>
      </c>
    </row>
    <row r="15" spans="5:9" x14ac:dyDescent="0.25">
      <c r="E15" s="40">
        <v>0.12</v>
      </c>
    </row>
    <row r="16" spans="5:9" x14ac:dyDescent="0.25">
      <c r="E16" s="40">
        <v>0.13</v>
      </c>
    </row>
    <row r="17" spans="5:5" x14ac:dyDescent="0.25">
      <c r="E17" s="40">
        <v>0.14000000000000001</v>
      </c>
    </row>
    <row r="18" spans="5:5" x14ac:dyDescent="0.25">
      <c r="E18" s="40">
        <v>0.15</v>
      </c>
    </row>
    <row r="19" spans="5:5" x14ac:dyDescent="0.25">
      <c r="E19" s="40">
        <v>0.16</v>
      </c>
    </row>
    <row r="20" spans="5:5" x14ac:dyDescent="0.25">
      <c r="E20" s="40">
        <v>0.17</v>
      </c>
    </row>
    <row r="21" spans="5:5" x14ac:dyDescent="0.25">
      <c r="E21" s="40">
        <v>0.18</v>
      </c>
    </row>
    <row r="22" spans="5:5" x14ac:dyDescent="0.25">
      <c r="E22" s="40">
        <v>0.19</v>
      </c>
    </row>
    <row r="23" spans="5:5" x14ac:dyDescent="0.25">
      <c r="E23" s="40">
        <v>0.2</v>
      </c>
    </row>
    <row r="24" spans="5:5" x14ac:dyDescent="0.25">
      <c r="E24" s="40">
        <v>0.21</v>
      </c>
    </row>
    <row r="25" spans="5:5" x14ac:dyDescent="0.25">
      <c r="E25" s="40">
        <v>0.22</v>
      </c>
    </row>
    <row r="26" spans="5:5" x14ac:dyDescent="0.25">
      <c r="E26" s="40">
        <v>0.23</v>
      </c>
    </row>
    <row r="27" spans="5:5" x14ac:dyDescent="0.25">
      <c r="E27" s="40">
        <v>0.24</v>
      </c>
    </row>
    <row r="28" spans="5:5" x14ac:dyDescent="0.25">
      <c r="E28" s="40">
        <v>0.25</v>
      </c>
    </row>
    <row r="29" spans="5:5" x14ac:dyDescent="0.25">
      <c r="E29" s="40">
        <v>0.26</v>
      </c>
    </row>
    <row r="30" spans="5:5" x14ac:dyDescent="0.25">
      <c r="E30" s="40">
        <v>0.27</v>
      </c>
    </row>
    <row r="31" spans="5:5" x14ac:dyDescent="0.25">
      <c r="E31" s="40">
        <v>0.28000000000000003</v>
      </c>
    </row>
    <row r="32" spans="5:5" x14ac:dyDescent="0.25">
      <c r="E32" s="40">
        <v>0.28999999999999998</v>
      </c>
    </row>
    <row r="33" spans="5:5" x14ac:dyDescent="0.25">
      <c r="E33" s="40">
        <v>0.3</v>
      </c>
    </row>
    <row r="34" spans="5:5" x14ac:dyDescent="0.25">
      <c r="E34" s="40">
        <v>0.31</v>
      </c>
    </row>
    <row r="35" spans="5:5" x14ac:dyDescent="0.25">
      <c r="E35" s="40">
        <v>0.32</v>
      </c>
    </row>
    <row r="36" spans="5:5" x14ac:dyDescent="0.25">
      <c r="E36" s="40">
        <v>0.33</v>
      </c>
    </row>
    <row r="37" spans="5:5" x14ac:dyDescent="0.25">
      <c r="E37" s="40">
        <v>0.34</v>
      </c>
    </row>
    <row r="38" spans="5:5" x14ac:dyDescent="0.25">
      <c r="E38" s="40">
        <v>0.35</v>
      </c>
    </row>
    <row r="39" spans="5:5" x14ac:dyDescent="0.25">
      <c r="E39" s="40">
        <v>0.36</v>
      </c>
    </row>
    <row r="40" spans="5:5" x14ac:dyDescent="0.25">
      <c r="E40" s="40">
        <v>0.37</v>
      </c>
    </row>
    <row r="41" spans="5:5" x14ac:dyDescent="0.25">
      <c r="E41" s="40">
        <v>0.38</v>
      </c>
    </row>
    <row r="42" spans="5:5" x14ac:dyDescent="0.25">
      <c r="E42" s="40">
        <v>0.39</v>
      </c>
    </row>
    <row r="43" spans="5:5" x14ac:dyDescent="0.25">
      <c r="E43" s="40">
        <v>0.4</v>
      </c>
    </row>
    <row r="44" spans="5:5" x14ac:dyDescent="0.25">
      <c r="E44" s="40">
        <v>0.41</v>
      </c>
    </row>
    <row r="45" spans="5:5" x14ac:dyDescent="0.25">
      <c r="E45" s="40">
        <v>0.42</v>
      </c>
    </row>
    <row r="46" spans="5:5" x14ac:dyDescent="0.25">
      <c r="E46" s="40">
        <v>0.43</v>
      </c>
    </row>
    <row r="47" spans="5:5" x14ac:dyDescent="0.25">
      <c r="E47" s="40">
        <v>0.44</v>
      </c>
    </row>
    <row r="48" spans="5:5" x14ac:dyDescent="0.25">
      <c r="E48" s="40">
        <v>0.45</v>
      </c>
    </row>
    <row r="49" spans="5:5" x14ac:dyDescent="0.25">
      <c r="E49" s="40">
        <v>0.46</v>
      </c>
    </row>
    <row r="50" spans="5:5" x14ac:dyDescent="0.25">
      <c r="E50" s="40">
        <v>0.47</v>
      </c>
    </row>
    <row r="51" spans="5:5" x14ac:dyDescent="0.25">
      <c r="E51" s="40">
        <v>0.48</v>
      </c>
    </row>
    <row r="52" spans="5:5" x14ac:dyDescent="0.25">
      <c r="E52" s="40">
        <v>0.49</v>
      </c>
    </row>
    <row r="53" spans="5:5" x14ac:dyDescent="0.25">
      <c r="E53" s="40">
        <v>0.5</v>
      </c>
    </row>
    <row r="54" spans="5:5" x14ac:dyDescent="0.25">
      <c r="E54" s="40">
        <f t="shared" ref="E54:E70" si="0">+E53+1%</f>
        <v>0.51</v>
      </c>
    </row>
    <row r="55" spans="5:5" x14ac:dyDescent="0.25">
      <c r="E55" s="40">
        <f t="shared" si="0"/>
        <v>0.52</v>
      </c>
    </row>
    <row r="56" spans="5:5" x14ac:dyDescent="0.25">
      <c r="E56" s="40">
        <f t="shared" si="0"/>
        <v>0.53</v>
      </c>
    </row>
    <row r="57" spans="5:5" x14ac:dyDescent="0.25">
      <c r="E57" s="40">
        <f t="shared" si="0"/>
        <v>0.54</v>
      </c>
    </row>
    <row r="58" spans="5:5" x14ac:dyDescent="0.25">
      <c r="E58" s="40">
        <f t="shared" si="0"/>
        <v>0.55000000000000004</v>
      </c>
    </row>
    <row r="59" spans="5:5" x14ac:dyDescent="0.25">
      <c r="E59" s="40">
        <f t="shared" si="0"/>
        <v>0.56000000000000005</v>
      </c>
    </row>
    <row r="60" spans="5:5" x14ac:dyDescent="0.25">
      <c r="E60" s="40">
        <f t="shared" si="0"/>
        <v>0.57000000000000006</v>
      </c>
    </row>
    <row r="61" spans="5:5" x14ac:dyDescent="0.25">
      <c r="E61" s="40">
        <f t="shared" si="0"/>
        <v>0.58000000000000007</v>
      </c>
    </row>
    <row r="62" spans="5:5" x14ac:dyDescent="0.25">
      <c r="E62" s="40">
        <f t="shared" si="0"/>
        <v>0.59000000000000008</v>
      </c>
    </row>
    <row r="63" spans="5:5" x14ac:dyDescent="0.25">
      <c r="E63" s="40">
        <f t="shared" si="0"/>
        <v>0.60000000000000009</v>
      </c>
    </row>
    <row r="64" spans="5:5" x14ac:dyDescent="0.25">
      <c r="E64" s="40">
        <f t="shared" si="0"/>
        <v>0.6100000000000001</v>
      </c>
    </row>
    <row r="65" spans="5:5" x14ac:dyDescent="0.25">
      <c r="E65" s="40">
        <f>+E64+1%</f>
        <v>0.62000000000000011</v>
      </c>
    </row>
    <row r="66" spans="5:5" x14ac:dyDescent="0.25">
      <c r="E66" s="40">
        <f t="shared" si="0"/>
        <v>0.63000000000000012</v>
      </c>
    </row>
    <row r="67" spans="5:5" x14ac:dyDescent="0.25">
      <c r="E67" s="40">
        <f t="shared" si="0"/>
        <v>0.64000000000000012</v>
      </c>
    </row>
    <row r="68" spans="5:5" x14ac:dyDescent="0.25">
      <c r="E68" s="40">
        <f t="shared" si="0"/>
        <v>0.65000000000000013</v>
      </c>
    </row>
    <row r="69" spans="5:5" x14ac:dyDescent="0.25">
      <c r="E69" s="40">
        <f t="shared" si="0"/>
        <v>0.66000000000000014</v>
      </c>
    </row>
    <row r="70" spans="5:5" x14ac:dyDescent="0.25">
      <c r="E70" s="40">
        <f t="shared" si="0"/>
        <v>0.67000000000000015</v>
      </c>
    </row>
    <row r="71" spans="5:5" x14ac:dyDescent="0.25">
      <c r="E71" s="40">
        <f t="shared" ref="E71:E82" si="1">+E70+1%</f>
        <v>0.68000000000000016</v>
      </c>
    </row>
    <row r="72" spans="5:5" x14ac:dyDescent="0.25">
      <c r="E72" s="40">
        <f t="shared" si="1"/>
        <v>0.69000000000000017</v>
      </c>
    </row>
    <row r="73" spans="5:5" x14ac:dyDescent="0.25">
      <c r="E73" s="40">
        <f t="shared" si="1"/>
        <v>0.70000000000000018</v>
      </c>
    </row>
    <row r="74" spans="5:5" x14ac:dyDescent="0.25">
      <c r="E74" s="40">
        <f t="shared" si="1"/>
        <v>0.71000000000000019</v>
      </c>
    </row>
    <row r="75" spans="5:5" x14ac:dyDescent="0.25">
      <c r="E75" s="40">
        <f t="shared" si="1"/>
        <v>0.7200000000000002</v>
      </c>
    </row>
    <row r="76" spans="5:5" x14ac:dyDescent="0.25">
      <c r="E76" s="40">
        <f t="shared" si="1"/>
        <v>0.7300000000000002</v>
      </c>
    </row>
    <row r="77" spans="5:5" x14ac:dyDescent="0.25">
      <c r="E77" s="40">
        <f t="shared" si="1"/>
        <v>0.74000000000000021</v>
      </c>
    </row>
    <row r="78" spans="5:5" x14ac:dyDescent="0.25">
      <c r="E78" s="40">
        <f t="shared" si="1"/>
        <v>0.75000000000000022</v>
      </c>
    </row>
    <row r="79" spans="5:5" x14ac:dyDescent="0.25">
      <c r="E79" s="40">
        <f t="shared" si="1"/>
        <v>0.76000000000000023</v>
      </c>
    </row>
    <row r="80" spans="5:5" x14ac:dyDescent="0.25">
      <c r="E80" s="40">
        <f t="shared" si="1"/>
        <v>0.77000000000000024</v>
      </c>
    </row>
    <row r="81" spans="5:5" x14ac:dyDescent="0.25">
      <c r="E81" s="40">
        <f t="shared" si="1"/>
        <v>0.78000000000000025</v>
      </c>
    </row>
    <row r="82" spans="5:5" x14ac:dyDescent="0.25">
      <c r="E82" s="40">
        <f t="shared" si="1"/>
        <v>0.79000000000000026</v>
      </c>
    </row>
    <row r="83" spans="5:5" x14ac:dyDescent="0.25">
      <c r="E83" s="40">
        <f>+E82+1%</f>
        <v>0.80000000000000027</v>
      </c>
    </row>
    <row r="84" spans="5:5" x14ac:dyDescent="0.25">
      <c r="E84" s="40">
        <f t="shared" ref="E84:E93" si="2">+E83+1%</f>
        <v>0.81000000000000028</v>
      </c>
    </row>
    <row r="85" spans="5:5" x14ac:dyDescent="0.25">
      <c r="E85" s="40">
        <f t="shared" si="2"/>
        <v>0.82000000000000028</v>
      </c>
    </row>
    <row r="86" spans="5:5" x14ac:dyDescent="0.25">
      <c r="E86" s="40">
        <f t="shared" si="2"/>
        <v>0.83000000000000029</v>
      </c>
    </row>
    <row r="87" spans="5:5" x14ac:dyDescent="0.25">
      <c r="E87" s="40">
        <f t="shared" si="2"/>
        <v>0.8400000000000003</v>
      </c>
    </row>
    <row r="88" spans="5:5" x14ac:dyDescent="0.25">
      <c r="E88" s="40">
        <f t="shared" si="2"/>
        <v>0.85000000000000031</v>
      </c>
    </row>
    <row r="89" spans="5:5" x14ac:dyDescent="0.25">
      <c r="E89" s="40">
        <f t="shared" si="2"/>
        <v>0.86000000000000032</v>
      </c>
    </row>
    <row r="90" spans="5:5" x14ac:dyDescent="0.25">
      <c r="E90" s="40">
        <f t="shared" si="2"/>
        <v>0.87000000000000033</v>
      </c>
    </row>
    <row r="91" spans="5:5" x14ac:dyDescent="0.25">
      <c r="E91" s="40">
        <f t="shared" si="2"/>
        <v>0.88000000000000034</v>
      </c>
    </row>
    <row r="92" spans="5:5" x14ac:dyDescent="0.25">
      <c r="E92" s="40">
        <f t="shared" si="2"/>
        <v>0.89000000000000035</v>
      </c>
    </row>
    <row r="93" spans="5:5" x14ac:dyDescent="0.25">
      <c r="E93" s="40">
        <f t="shared" si="2"/>
        <v>0.90000000000000036</v>
      </c>
    </row>
    <row r="94" spans="5:5" x14ac:dyDescent="0.25">
      <c r="E94" s="40">
        <f t="shared" ref="E94:E103" si="3">+E93+1%</f>
        <v>0.91000000000000036</v>
      </c>
    </row>
    <row r="95" spans="5:5" x14ac:dyDescent="0.25">
      <c r="E95" s="40">
        <f t="shared" si="3"/>
        <v>0.92000000000000037</v>
      </c>
    </row>
    <row r="96" spans="5:5" x14ac:dyDescent="0.25">
      <c r="E96" s="40">
        <f t="shared" si="3"/>
        <v>0.93000000000000038</v>
      </c>
    </row>
    <row r="97" spans="5:5" x14ac:dyDescent="0.25">
      <c r="E97" s="40">
        <f t="shared" si="3"/>
        <v>0.94000000000000039</v>
      </c>
    </row>
    <row r="98" spans="5:5" x14ac:dyDescent="0.25">
      <c r="E98" s="40">
        <f t="shared" si="3"/>
        <v>0.9500000000000004</v>
      </c>
    </row>
    <row r="99" spans="5:5" x14ac:dyDescent="0.25">
      <c r="E99" s="40">
        <f t="shared" si="3"/>
        <v>0.96000000000000041</v>
      </c>
    </row>
    <row r="100" spans="5:5" x14ac:dyDescent="0.25">
      <c r="E100" s="40">
        <f t="shared" si="3"/>
        <v>0.97000000000000042</v>
      </c>
    </row>
    <row r="101" spans="5:5" x14ac:dyDescent="0.25">
      <c r="E101" s="40">
        <f t="shared" si="3"/>
        <v>0.98000000000000043</v>
      </c>
    </row>
    <row r="102" spans="5:5" x14ac:dyDescent="0.25">
      <c r="E102" s="40">
        <f t="shared" si="3"/>
        <v>0.99000000000000044</v>
      </c>
    </row>
    <row r="103" spans="5:5" x14ac:dyDescent="0.25">
      <c r="E103" s="4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2025-07-21T22:56:19Z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