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xcuartas_ucundinamarca_edu_co/Documents/Documentos/PROCESOS 2025/DIRECTA/F-CD-042 MTTO GIMNASIO/"/>
    </mc:Choice>
  </mc:AlternateContent>
  <xr:revisionPtr revIDLastSave="435" documentId="13_ncr:1_{F325527D-AE3E-4150-8C66-BA9D114568FD}" xr6:coauthVersionLast="47" xr6:coauthVersionMax="47" xr10:uidLastSave="{411217D3-5300-4421-8618-B34628827643}"/>
  <bookViews>
    <workbookView xWindow="2868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7" l="1"/>
  <c r="L60" i="7"/>
  <c r="J60" i="7"/>
  <c r="H60" i="7"/>
  <c r="L59" i="7"/>
  <c r="M59" i="7" s="1"/>
  <c r="J59" i="7"/>
  <c r="H59" i="7"/>
  <c r="L58" i="7"/>
  <c r="J58" i="7"/>
  <c r="H58" i="7"/>
  <c r="K58" i="7" s="1"/>
  <c r="L57" i="7"/>
  <c r="N57" i="7" s="1"/>
  <c r="J57" i="7"/>
  <c r="H57" i="7"/>
  <c r="K57" i="7" s="1"/>
  <c r="L56" i="7"/>
  <c r="J56" i="7"/>
  <c r="H56" i="7"/>
  <c r="K56" i="7" s="1"/>
  <c r="L55" i="7"/>
  <c r="M55" i="7" s="1"/>
  <c r="J55" i="7"/>
  <c r="H55" i="7"/>
  <c r="L54" i="7"/>
  <c r="J54" i="7"/>
  <c r="H54" i="7"/>
  <c r="L53" i="7"/>
  <c r="J53" i="7"/>
  <c r="H53" i="7"/>
  <c r="K53" i="7" s="1"/>
  <c r="L52" i="7"/>
  <c r="N52" i="7" s="1"/>
  <c r="J52" i="7"/>
  <c r="H52" i="7"/>
  <c r="L51" i="7"/>
  <c r="J51" i="7"/>
  <c r="H51" i="7"/>
  <c r="K51" i="7" s="1"/>
  <c r="L50" i="7"/>
  <c r="N50" i="7" s="1"/>
  <c r="J50" i="7"/>
  <c r="H50" i="7"/>
  <c r="K50" i="7" s="1"/>
  <c r="L49" i="7"/>
  <c r="N49" i="7" s="1"/>
  <c r="J49" i="7"/>
  <c r="H49" i="7"/>
  <c r="K49" i="7" s="1"/>
  <c r="L48" i="7"/>
  <c r="N48" i="7" s="1"/>
  <c r="J48" i="7"/>
  <c r="H48" i="7"/>
  <c r="K48" i="7" s="1"/>
  <c r="L47" i="7"/>
  <c r="J47" i="7"/>
  <c r="H47" i="7"/>
  <c r="H23" i="7"/>
  <c r="J23" i="7"/>
  <c r="K23" i="7"/>
  <c r="L23" i="7"/>
  <c r="H24" i="7"/>
  <c r="J24" i="7"/>
  <c r="L24" i="7"/>
  <c r="N24" i="7" s="1"/>
  <c r="M24" i="7"/>
  <c r="H25" i="7"/>
  <c r="J25" i="7"/>
  <c r="K25" i="7"/>
  <c r="L25" i="7"/>
  <c r="N25" i="7" s="1"/>
  <c r="M25" i="7"/>
  <c r="H26" i="7"/>
  <c r="J26" i="7"/>
  <c r="L26" i="7"/>
  <c r="M26" i="7" s="1"/>
  <c r="H27" i="7"/>
  <c r="J27" i="7"/>
  <c r="L27" i="7"/>
  <c r="M27" i="7" s="1"/>
  <c r="H28" i="7"/>
  <c r="J28" i="7"/>
  <c r="L28" i="7"/>
  <c r="N28" i="7" s="1"/>
  <c r="M28" i="7"/>
  <c r="H29" i="7"/>
  <c r="J29" i="7"/>
  <c r="L29" i="7"/>
  <c r="M29" i="7" s="1"/>
  <c r="H30" i="7"/>
  <c r="J30" i="7"/>
  <c r="L30" i="7"/>
  <c r="N30" i="7" s="1"/>
  <c r="M30" i="7"/>
  <c r="H31" i="7"/>
  <c r="J31" i="7"/>
  <c r="L31" i="7"/>
  <c r="M31" i="7" s="1"/>
  <c r="H32" i="7"/>
  <c r="J32" i="7"/>
  <c r="L32" i="7"/>
  <c r="N32" i="7" s="1"/>
  <c r="M32" i="7"/>
  <c r="H33" i="7"/>
  <c r="J33" i="7"/>
  <c r="L33" i="7"/>
  <c r="N33" i="7" s="1"/>
  <c r="H34" i="7"/>
  <c r="J34" i="7"/>
  <c r="L34" i="7"/>
  <c r="M34" i="7" s="1"/>
  <c r="O34" i="7" s="1"/>
  <c r="N34" i="7"/>
  <c r="H35" i="7"/>
  <c r="J35" i="7"/>
  <c r="L35" i="7"/>
  <c r="M35" i="7" s="1"/>
  <c r="N35" i="7"/>
  <c r="H36" i="7"/>
  <c r="J36" i="7"/>
  <c r="L36" i="7"/>
  <c r="N36" i="7" s="1"/>
  <c r="H37" i="7"/>
  <c r="J37" i="7"/>
  <c r="K37" i="7"/>
  <c r="L37" i="7"/>
  <c r="M37" i="7" s="1"/>
  <c r="H38" i="7"/>
  <c r="J38" i="7"/>
  <c r="L38" i="7"/>
  <c r="N38" i="7" s="1"/>
  <c r="H39" i="7"/>
  <c r="J39" i="7"/>
  <c r="K39" i="7"/>
  <c r="L39" i="7"/>
  <c r="N39" i="7" s="1"/>
  <c r="M39" i="7"/>
  <c r="H40" i="7"/>
  <c r="J40" i="7"/>
  <c r="L40" i="7"/>
  <c r="N40" i="7" s="1"/>
  <c r="H41" i="7"/>
  <c r="J41" i="7"/>
  <c r="L41" i="7"/>
  <c r="N41" i="7" s="1"/>
  <c r="H42" i="7"/>
  <c r="K42" i="7" s="1"/>
  <c r="J42" i="7"/>
  <c r="L42" i="7"/>
  <c r="N42" i="7" s="1"/>
  <c r="M42" i="7"/>
  <c r="H43" i="7"/>
  <c r="J43" i="7"/>
  <c r="L43" i="7"/>
  <c r="M43" i="7" s="1"/>
  <c r="H44" i="7"/>
  <c r="J44" i="7"/>
  <c r="L44" i="7"/>
  <c r="M44" i="7" s="1"/>
  <c r="H45" i="7"/>
  <c r="J45" i="7"/>
  <c r="K45" i="7"/>
  <c r="L45" i="7"/>
  <c r="M45" i="7" s="1"/>
  <c r="H46" i="7"/>
  <c r="J46" i="7"/>
  <c r="L46" i="7"/>
  <c r="N46" i="7" s="1"/>
  <c r="H61" i="7"/>
  <c r="J61" i="7"/>
  <c r="L61" i="7"/>
  <c r="M61" i="7" s="1"/>
  <c r="H62" i="7"/>
  <c r="J62" i="7"/>
  <c r="L62" i="7"/>
  <c r="N62" i="7" s="1"/>
  <c r="M62" i="7"/>
  <c r="H63" i="7"/>
  <c r="J63" i="7"/>
  <c r="L63" i="7"/>
  <c r="M63" i="7"/>
  <c r="N63" i="7"/>
  <c r="O63" i="7" s="1"/>
  <c r="H64" i="7"/>
  <c r="J64" i="7"/>
  <c r="L64" i="7"/>
  <c r="M64" i="7" s="1"/>
  <c r="H65" i="7"/>
  <c r="J65" i="7"/>
  <c r="L65" i="7"/>
  <c r="N65" i="7" s="1"/>
  <c r="H66" i="7"/>
  <c r="J66" i="7"/>
  <c r="L66" i="7"/>
  <c r="M66" i="7" s="1"/>
  <c r="H67" i="7"/>
  <c r="J67" i="7"/>
  <c r="L67" i="7"/>
  <c r="N67" i="7" s="1"/>
  <c r="M67" i="7"/>
  <c r="H68" i="7"/>
  <c r="J68" i="7"/>
  <c r="L68" i="7"/>
  <c r="N68" i="7" s="1"/>
  <c r="H69" i="7"/>
  <c r="J69" i="7"/>
  <c r="L69" i="7"/>
  <c r="M69" i="7" s="1"/>
  <c r="H70" i="7"/>
  <c r="J70" i="7"/>
  <c r="L70" i="7"/>
  <c r="N70" i="7" s="1"/>
  <c r="H71" i="7"/>
  <c r="J71" i="7"/>
  <c r="L71" i="7"/>
  <c r="M71" i="7" s="1"/>
  <c r="H72" i="7"/>
  <c r="J72" i="7"/>
  <c r="L72" i="7"/>
  <c r="N72" i="7" s="1"/>
  <c r="H73" i="7"/>
  <c r="J73" i="7"/>
  <c r="L73" i="7"/>
  <c r="M73" i="7" s="1"/>
  <c r="O81" i="7"/>
  <c r="O82" i="7" s="1"/>
  <c r="O78" i="7"/>
  <c r="O75" i="7"/>
  <c r="K30" i="7" l="1"/>
  <c r="K31" i="7"/>
  <c r="O24" i="7"/>
  <c r="M68" i="7"/>
  <c r="O68" i="7" s="1"/>
  <c r="K36" i="7"/>
  <c r="K52" i="7"/>
  <c r="M41" i="7"/>
  <c r="O41" i="7" s="1"/>
  <c r="K24" i="7"/>
  <c r="K28" i="7"/>
  <c r="N45" i="7"/>
  <c r="N27" i="7"/>
  <c r="O32" i="7"/>
  <c r="K67" i="7"/>
  <c r="K68" i="7"/>
  <c r="K41" i="7"/>
  <c r="N71" i="7"/>
  <c r="O71" i="7" s="1"/>
  <c r="M38" i="7"/>
  <c r="O38" i="7" s="1"/>
  <c r="O25" i="7"/>
  <c r="K69" i="7"/>
  <c r="N64" i="7"/>
  <c r="O64" i="7" s="1"/>
  <c r="K63" i="7"/>
  <c r="K60" i="7"/>
  <c r="M70" i="7"/>
  <c r="O70" i="7"/>
  <c r="M72" i="7"/>
  <c r="O72" i="7" s="1"/>
  <c r="M65" i="7"/>
  <c r="O65" i="7" s="1"/>
  <c r="K47" i="7"/>
  <c r="M46" i="7"/>
  <c r="O46" i="7" s="1"/>
  <c r="M40" i="7"/>
  <c r="O40" i="7" s="1"/>
  <c r="N31" i="7"/>
  <c r="O31" i="7" s="1"/>
  <c r="K26" i="7"/>
  <c r="O28" i="7"/>
  <c r="M33" i="7"/>
  <c r="O33" i="7" s="1"/>
  <c r="K54" i="7"/>
  <c r="K55" i="7"/>
  <c r="O35" i="7"/>
  <c r="N55" i="7"/>
  <c r="O55" i="7" s="1"/>
  <c r="M50" i="7"/>
  <c r="O50" i="7" s="1"/>
  <c r="M57" i="7"/>
  <c r="O57" i="7" s="1"/>
  <c r="K59" i="7"/>
  <c r="K61" i="7"/>
  <c r="K66" i="7"/>
  <c r="M52" i="7"/>
  <c r="M49" i="7"/>
  <c r="O49" i="7" s="1"/>
  <c r="N47" i="7"/>
  <c r="M54" i="7"/>
  <c r="N54" i="7"/>
  <c r="O54" i="7" s="1"/>
  <c r="O52" i="7"/>
  <c r="N59" i="7"/>
  <c r="O59" i="7" s="1"/>
  <c r="M47" i="7"/>
  <c r="M51" i="7"/>
  <c r="N51" i="7"/>
  <c r="O51" i="7" s="1"/>
  <c r="M58" i="7"/>
  <c r="N58" i="7"/>
  <c r="N66" i="7"/>
  <c r="O66" i="7" s="1"/>
  <c r="O42" i="7"/>
  <c r="M48" i="7"/>
  <c r="O48" i="7" s="1"/>
  <c r="N56" i="7"/>
  <c r="K46" i="7"/>
  <c r="K32" i="7"/>
  <c r="M53" i="7"/>
  <c r="N53" i="7"/>
  <c r="O53" i="7" s="1"/>
  <c r="K27" i="7"/>
  <c r="N60" i="7"/>
  <c r="K38" i="7"/>
  <c r="K70" i="7"/>
  <c r="M56" i="7"/>
  <c r="M60" i="7"/>
  <c r="K64" i="7"/>
  <c r="N26" i="7"/>
  <c r="O26" i="7" s="1"/>
  <c r="K34" i="7"/>
  <c r="N29" i="7"/>
  <c r="O29" i="7" s="1"/>
  <c r="K35" i="7"/>
  <c r="K73" i="7"/>
  <c r="O62" i="7"/>
  <c r="N44" i="7"/>
  <c r="O44" i="7" s="1"/>
  <c r="K43" i="7"/>
  <c r="N73" i="7"/>
  <c r="O73" i="7" s="1"/>
  <c r="N69" i="7"/>
  <c r="O69" i="7" s="1"/>
  <c r="K44" i="7"/>
  <c r="O39" i="7"/>
  <c r="O27" i="7"/>
  <c r="K62" i="7"/>
  <c r="K29" i="7"/>
  <c r="O45" i="7"/>
  <c r="K72" i="7"/>
  <c r="K71" i="7"/>
  <c r="O67" i="7"/>
  <c r="K65" i="7"/>
  <c r="N61" i="7"/>
  <c r="O61" i="7" s="1"/>
  <c r="K40" i="7"/>
  <c r="M36" i="7"/>
  <c r="O36" i="7" s="1"/>
  <c r="K33" i="7"/>
  <c r="N23" i="7"/>
  <c r="M23" i="7"/>
  <c r="N37" i="7"/>
  <c r="O37" i="7" s="1"/>
  <c r="O30" i="7"/>
  <c r="N43" i="7"/>
  <c r="O43" i="7" s="1"/>
  <c r="L14" i="7"/>
  <c r="H14" i="7"/>
  <c r="O47" i="7" l="1"/>
  <c r="O56" i="7"/>
  <c r="O58" i="7"/>
  <c r="O60" i="7"/>
  <c r="O23" i="7"/>
  <c r="N14" i="7"/>
  <c r="M14" i="7"/>
  <c r="H16" i="7"/>
  <c r="J16" i="7"/>
  <c r="L16" i="7"/>
  <c r="M16" i="7" s="1"/>
  <c r="H17" i="7"/>
  <c r="J17" i="7"/>
  <c r="L17" i="7"/>
  <c r="M17" i="7" s="1"/>
  <c r="H18" i="7"/>
  <c r="J18" i="7"/>
  <c r="L18" i="7"/>
  <c r="M18" i="7" s="1"/>
  <c r="H19" i="7"/>
  <c r="L19" i="7"/>
  <c r="M19" i="7" s="1"/>
  <c r="H20" i="7"/>
  <c r="J20" i="7"/>
  <c r="L20" i="7"/>
  <c r="M20" i="7" s="1"/>
  <c r="H21" i="7"/>
  <c r="J21" i="7"/>
  <c r="L21" i="7"/>
  <c r="N21" i="7" s="1"/>
  <c r="H22" i="7"/>
  <c r="J22" i="7"/>
  <c r="L22" i="7"/>
  <c r="N22" i="7" s="1"/>
  <c r="H15" i="7"/>
  <c r="J15" i="7"/>
  <c r="L15" i="7"/>
  <c r="J14" i="7"/>
  <c r="M15" i="7" l="1"/>
  <c r="O76" i="7"/>
  <c r="O74" i="7"/>
  <c r="M21" i="7"/>
  <c r="O21" i="7" s="1"/>
  <c r="M22" i="7"/>
  <c r="O22" i="7" s="1"/>
  <c r="K21" i="7"/>
  <c r="K19" i="7"/>
  <c r="N18" i="7"/>
  <c r="O18" i="7" s="1"/>
  <c r="N17" i="7"/>
  <c r="O17" i="7" s="1"/>
  <c r="K20" i="7"/>
  <c r="K18" i="7"/>
  <c r="K17" i="7"/>
  <c r="K15" i="7"/>
  <c r="K22" i="7"/>
  <c r="K16" i="7"/>
  <c r="N20" i="7"/>
  <c r="O20" i="7" s="1"/>
  <c r="N16" i="7"/>
  <c r="O16" i="7" s="1"/>
  <c r="N19" i="7"/>
  <c r="O19" i="7" s="1"/>
  <c r="N15" i="7"/>
  <c r="O15" i="7" s="1"/>
  <c r="K14" i="7"/>
  <c r="O14" i="7"/>
  <c r="O77" i="7" l="1"/>
  <c r="O79" i="7"/>
  <c r="O80" i="7" s="1"/>
  <c r="O83" i="7" s="1"/>
</calcChain>
</file>

<file path=xl/sharedStrings.xml><?xml version="1.0" encoding="utf-8"?>
<sst xmlns="http://schemas.openxmlformats.org/spreadsheetml/2006/main" count="216" uniqueCount="143">
  <si>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</si>
  <si>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</si>
  <si>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</si>
  <si>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</si>
  <si>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</si>
  <si>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</si>
  <si>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</si>
  <si>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</si>
  <si>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</si>
  <si>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</si>
  <si>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</si>
  <si>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</si>
  <si>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</si>
  <si>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</si>
  <si>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</si>
  <si>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</si>
  <si>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</si>
  <si>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</si>
  <si>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</si>
  <si>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</si>
  <si>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</si>
  <si>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</si>
  <si>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</si>
  <si>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</si>
  <si>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</si>
  <si>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</si>
  <si>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</si>
  <si>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</si>
  <si>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</si>
  <si>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</si>
  <si>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</si>
  <si>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</si>
  <si>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</si>
  <si>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</si>
  <si>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</si>
  <si>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</si>
  <si>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</si>
  <si>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</si>
  <si>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</si>
  <si>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</si>
  <si>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</si>
  <si>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</si>
  <si>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</si>
  <si>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</si>
  <si>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</si>
  <si>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</si>
  <si>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</si>
  <si>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</si>
  <si>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</si>
  <si>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</si>
  <si>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</si>
  <si>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</si>
  <si>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</si>
  <si>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</si>
  <si>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</si>
  <si>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</si>
  <si>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</si>
  <si>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</si>
  <si>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</si>
  <si>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</si>
  <si>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</si>
  <si>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</si>
  <si>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</si>
  <si>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</si>
  <si>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</si>
  <si>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</si>
  <si>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</si>
  <si>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</si>
  <si>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</si>
  <si>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</si>
  <si>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</si>
  <si>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</si>
  <si>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</si>
  <si>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</si>
  <si>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</si>
  <si>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</si>
  <si>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</si>
  <si>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</si>
  <si>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t>VIGENCIA: 2024-07-31</t>
  </si>
  <si>
    <t>CÓDIGO: ABSr125</t>
  </si>
  <si>
    <t>UNIDAD</t>
  </si>
  <si>
    <t>GLOBAL</t>
  </si>
  <si>
    <t>CAMINADORA CT800 MARCA SPIRIT FITNESS Placa: 56093 MANTENIMIENTO PREVENTIVO  LUBRICACION GENERAL DE LA CAMINADORA, REVISION DE CHUMACERAS Y RODILLOS, REVISAR CONECTOR Y ASEGURAR DE MEJOR MANERA PARA EVITAR RUPTURAS, VERIFICAR ESTADO DE BANDA, AJUSTE DE PARTES PLASTICAS,  MTTO PREVENTIVO TARJETA ELECTRONICA, REVISION Y PRUEBA DE MOTORES, PRUEBA FUNCIONAL. MANTENIMIENTO CORRECTIVO VERIFICAR ESTADO DE LA TABLA BASE, (DAR VUELTA O CAMBIAR EN CASO DE SER NECESARIO), CAMBIO TORNILLERIA DAÑADA, INSTALACION DE CINTAS ANTIDESLIZANTES A LO LARGO DE LA BASE DE LA CAMINADORA, BRILLAR PINTURA Y PARTES PLASTICAS.    </t>
  </si>
  <si>
    <t>BICICLETA DE SPINNING Placa: 47261, 47262, 47263, 47265, 47267, 43522, 43523, 43524, 47264, 47266, 47593, 47594, 47595, 47596, 56264, 56265, 56266, 56267, 56268, 56269, 56270, 56271, 56272, 56273, 56274 MANTENIMIENTO PREVENTIVO  DESARME TOTAL DE LA BICICLETA,  AJUSTAR SOPORTES PLASTICO DE DESLIZAMIENTO (SOPORTES PLASTICOS DESCONTINUADOS), REVISION Y LUBRICACIÓN DE TRANSMISION DE POTENCIA (PEDALES, PIÑONES, CADENA), REVISION SILLIN Y SISTEMA DE AJUSTE DE SILLIN, REVISION Y AJUSTE DE PERILLAS NIVELADORAS, LUBRICACION, PRUEBA FUNCIONAL, MANTENIMIENTO DEL PLATO Y DISCO DE FUERZA.  MANTENIMIENTO CORRECTIVO REVISION DE PARTES DESGASTADAS Y CAMBIO DE SER NECESARIO DE: ESTRUCTURA, VOLANTE, CAÑAS, MANUBRIO, RODACHINAS, CAMBIAR ZAPATAS DE FRENO, CAMBIO RODAMIENTOS DE TRANSMISION Y RUEDA VOLANTE, CAMBIO DE PASTILLAS DE FRENADO. </t>
  </si>
  <si>
    <t>PLATAFORMA DE FUERZA UNIAXIAL MARCA IVOLUTION Placa: 67430 MANTENIMIENTO PREVENTIVO LIMPIEZA GENERAL, VERIFIACIÓN DEL ESTADO DE LA GOMA ANTIDESLIZANTE, AJUSTE DE ESTABILIDAD.  </t>
  </si>
  <si>
    <t>BALANZA MONITOR DE COMPOSICION CORPORAL ADULTOS MARCA INMERSCAN PRO Placa: 68009 MANTENIMIENTO PREVENTIVO LIMPIEZA GENERAL, VERIFICACIÓN DE LA CALIBRACIÓN, VERIFICACIÓN DE LA CONEXION ELECTRICA, INSPECCION DE LA PLACA DE PESAJE Y VERIFICACION DE LA PRECISION.  </t>
  </si>
  <si>
    <t>BANCO AJUSTABLE Placa: 8292, 8293 MANTENIMIENTO PREVENTIVO INSPECCIÓN Y AJUSTE TORNILLERIA, VERIFICAR BISAGRAS MOVILES, LIMPIEZA DEL BANCO, LUBRICCIÓN DE LAS PARTES MOVILES, LIMPIEZA DE MECANISMOS DE AJUSTE.  MANTENIMIENTO CORRECTIVO: CAMBIO Y REFUERZO DE TAPIZADOS Y ESPUMA DE ALTA DENSIDAD. </t>
  </si>
  <si>
    <t>BANCO HIPEREXTENSIÓNES Placa: 8294 MANTENIMIENTO PREVENTIVO INSPECCIÓN Y AJUSTE TORNILLERIA, VERIFICAR BISAGRAS MOVILES, LIMPIEZA DEL BANCO, LUBRICCIÓN DE LAS PARTES MOVILES, LIMPIEZA DE MECANISMOS DE AJUSTE.  MANTENIMIENTO CORRECTIVO: CAMBIO Y REFUERZO DE TAPIZADOS Y ESPUMA DE ALTA DENSIDAD, CAMBIO DE AGRARRES. </t>
  </si>
  <si>
    <t>BANCO PECHO PLANO Placa: 8296 MANTENIMIENTO PREVENTIVO INSPECCIÓN Y AJUSTE TORNILLERIA, VERIFICAR BISAGRAS MOVILES, LIMPIEZA DEL BANCO, LUBRICCIÓN DE LAS PARTES MOVILES, LIMPIEZA DE MECANISMOS DE AJUSTE.  MANTENIMIENTO CORRECTIVO: CAMBIAR TAPICERIA Y REFORZAR ESPUMAS, MODIFICAR SUJECION DE TAPICERIA A LA BASE PARA EVITAR EL MOVIMIENTO DE LA SILLA.</t>
  </si>
  <si>
    <t>REMO T LIBRE Placa: 8300 MANTENIMIENTO PREVENTIVO LIMPIEZA REGULAR, LUBRICACIÓN DE PARTES MOVILES, INSPECCIÓN Y AJUSTE DE LOS SISTEMAS DE AJUSTE, VERIFICACIÓN DE LA SUPERFICIE DE APOYO.  MANTENIMIENTO CORRECTIVO CAMBIAR TORNILLERIA, CAMBIAR CINTAS ANTIDESLIZANTES, CAMBIAR AGARRES, CAMBIAR EJE Y RODAMIENTOS BRAZON MOVIL.</t>
  </si>
  <si>
    <t>PANTORRILLA SENTADO DISCOS Placa: 34299 MANTENIMIENTO PREVENTIVO LUBRICACION DE TODOS LOS RODAMIENTOS, REVISIÓN DE PINES DE SEGURIDAD, LIMPIEZA DE TODAS LAS PARTES, VERIFICACIÓN DE SISTEMAS DE AJUSTE, INSPECCIÓN DE LA SUPERFICIE DE APOYO. MANTENIMIENTO CORRECTIVO AJUSTAR SOPORTES PLASTICOS DE DESLIZAMIENTO, CAMBIO TAPICERIA, REFORZAR ESPUMA, REFORZAR BASE, AJUSTE O CAMBIO DE TORNILLERIA. </t>
  </si>
  <si>
    <t>BANCO PECHO PLANO Placa: 34300 MANTENIMIENTO PREVENTIVO AJUSTAR TORNILLERIA, LIMPIEZA DE TODAS LAS PIEZAS.  MANTENIMIENTO CORRECTIVO CAMBIAR TAPICERIA Y REFORZAR ESPUMAS, MODIFICAR SUJECION DE TAPICERIA A LA BASE PARA EVITAR EL MOVIMIENTO DE LA SILLA.</t>
  </si>
  <si>
    <t>EXTENCION PLACAS Placa:34301 MANTENIMIENTO PREVENTIVO AJUSTAR PERILLAS DE SEGURIDAD, LIMPIEZA DE TODAS LAS PIEZAS, LUBRICACION DE LAS PARTES MOVILES.  MANTENIMIENTO CORRECTIVO CAMBIO DE GUAYA, CAMBIO TAPICERIA Y REFORZAR ESPUMAS, CAMBIO TORNILLERIA, CAMBIO RODAMIENTOS POLEAS, MODIFICAR LA BARRA DONDE SE PONEN LAS ESPUMAS DE SOPORTE DE LOS PIES YA QUE SE ENCUENTRA DAÑADO EL TAPON CON ROSCA QUE LLEVA.</t>
  </si>
  <si>
    <t>SENTADILLA MARCA SMITH Placa: 34302 MANTENIMIENTO PREVENTIVO  LIMPIEZA DE LAS PARTES, LUBRICACIÓN DE PARTES MOVILES, VERIFICACION DE LA ESTABILIDAD, INSPECCIÓN DE LOS SISTEMAS DE AJUSTE. MANTENIMIENTO CORRECTIVO: CAMBIAR RODAMIENTOS DESLIZAMIENTO BARRA, CAMBIAR TORNILLERIA, CROMAR 4 BARRAS.</t>
  </si>
  <si>
    <t>HAKA - PRENSA DOBLE FUNCIÓN Placa: 34303, 34304 MANTENIMIENTO PREVENTIVO  AJUSTAR PERILLAS DE AJUSTE Y DE SEGURIDAD, LIMPIEZA DE TODAS LAS PARTES, LUBRICACIÓN DE LAS PARTES MOVILES.  MANTENIMIENTO CORRECTIVO CAMBIAR RODAMIENTOS DE TRAFICO PESADO Y RODACHINAS, CAMBIAR TORNLLERIA DE COJINES, CAMBIAR TAPICERIA COMPLETA Y REFORZAR ESPUMAS, CAMBIAR CINTA ANTIDESLIZANTE PARA EVITAR ACCIDENTES, CAMBIAR TORNILLERIA, CAMBIAR TOPES PLASTICOS.</t>
  </si>
  <si>
    <t>SOPORTE DE SENTADILLA LIBRE Placa: 34305 MANTENIMIENTO PREVENTIVO LIMPEZA DE LAS PARTES, LUBRICACION DE PARTES MOVILES, VERIFICACIÓN DE SOPORTE. MANTENIMIENTO CORRECTIVO CAMBIAR PERILLAS DE SEGURIDAD PONERLAS METALICAS, CAMBIO SOPORTES PLASTICOS, BRILLAR 6 SOPORTES DE DISCOS, CAMBIAR TORNILLERIA.</t>
  </si>
  <si>
    <t>BANCO PREDICADOR DISCOS Placa: 34306 MANTENIMIENTO PREVENTIVO VERIFICAR ESTADO DE MANILAR DE AGARRE, LIMPIEZA DE TODAS LAS PARTES, LUBRICACIÓN DE PARTES MOVILES.  CORRECTIVO CAMBIO TAPICERIA, REFORZAR ESPUMAS, AJUSTAR PERILLAS DE SEGURIDAD, CAMBIAR TONILLERIA.</t>
  </si>
  <si>
    <t>LEG CURL PLACAS FLERXION DE PIERNA ACOSTADO Placa: 34307 MANTENIMIENTO PEVENTIVO  AJUSTAR PERILLAS DE SEGURIDAD, LUBRICACIÓN DE LAS PARTES MOVILES CON RIGUROSIDAD, LIMPIEZA DE TODAS SUS PARTES.  MANTENIMIENTO CORRECTIVO CAMBIO DE GUAYA, CAMBIO TAPICERIA, REFORZAR ESPUMAS, CAMBIAR TORNILLERIA, CAMBIAR SOPORTES PLASTICOS DE DEZPLAZAMIENTO.</t>
  </si>
  <si>
    <t>REMO T CON PECHERA Placa: 34308 MANTENIMIENTO PREVENTIVO AJUSTAR PERILLA DE SEGURIDAD, LIMPIEZA DE TODAS SUS PARTES, LUBRICACION DE LAS PARTES MOVILES.  MANTENIMIENTO CORRECTIVO CAMBIAR TAPIZADO, REFORZAR ESPUMAS, CAMBIAR EJE Y RODAMIENTOS BRAZO MOVIL, CAMBIAR CINTA ANTIDESLIZANTE DE SEGURIDAD, CAMBIAR TORNILLERIA Y CAMBIAR AGARRES.</t>
  </si>
  <si>
    <t>BANCO PECHO PLANO Placa: 34309 MANTENIMIENTO PREVENTIVO AJUSTAR TORNILLERIA, LIMPIEZA DE TODAS SUS PARTES. MANTENIMIENTO CORRECTIVO CAMBIAR TAPICERIA Y ESPUMA DE ALTA DENSIDAD, MODIFICAR SUJECION DE TAPICERIA A LA BASE PARA EVITAR EL MOVIMIENTO DE LA SILLA.</t>
  </si>
  <si>
    <t>BANCO PECHO INCLINADO Placa: 34310 MANTENIMIENTO PREVENTIVO AJUSTAR TORNILLERIA, LIMPIEZA DE TODAS SUS PARTES.  MANTENIMIENTO CORRECTIVO: CAMBIO DE TAPIZADOS Y REFUERZO DE ESPUMAS DE ALTA DENSIDAD, MODIFICAR SUJECION DE TAPICERIA.</t>
  </si>
  <si>
    <t>MULTIFUERZA PLACAS Placa: 34312 MANTENIMIENTO PREVENTIVO REVISAR POLEAS, MANTENIMIENTO GENERAL, AJUSTE TORNILLERIA, LIMPIEZA DE TODAS LAS PIEZAS, LUBRICACIÓN DE PARTES MOVILES.  MANTENIMIENTO CORRECTIVO CAMBIO DE GUAYAS POR EL SIGUIENTE CALIBRE: 10 mm, CAMBIAR SOPORTES PLASTICOS DE DESLIZAMIENTO, CAMBIO CAUCHOS AGARRADERAS, CAMBIAR RODAMIENTOS EN MAL ESTADO. </t>
  </si>
  <si>
    <t>DICOS OLIMPICOS 2,5 LIBRAS JUEGO POR 10 UNI Placa: 34313 MANTENIMIENTO PREVENTIVO PULIR DISCOS Y PINTAR A COLOR ORIGINAL, PONERLE LA NUMERACION DE FUERZA.</t>
  </si>
  <si>
    <t>DISCOS OLIMPICOS 5 LIBRAS JUEGO POR 9 UNI Placa: 34314 MANTENIMIENTO PREVENTIVO PULIR DISCOS Y PINTAR A COLOR ORIGINAL, PONERLE LA NUMERACION DE FUERZA.</t>
  </si>
  <si>
    <t>DISCOS OLIMPICOS 10 LIBRAS JUEGO POR 10 UNI Placa: 34315 MANTENIMIENTO PREVENTIVO PULIR DISCOS Y PINTAR A COLOR ORIGINAL, PONERLE LA NUMERACION DE FUERZA.</t>
  </si>
  <si>
    <t>DISCOS OLIMPICOS 25 LIBRAS JUEGO POR 10 UNI Placa: 34316 MANTENIMIENTO PREVENTIVO PULIR DISCOS Y PINTAR A COLOR ORIGINAL, PONERLE LA NUMERACION DE FUERZA.</t>
  </si>
  <si>
    <t>DISCOS OLIMPICOS 45 LIBRAS JUEGO POR 8UNI Placa: 34317 MANTENIMIENTO PREVENTIVO PULIR DISCOS Y PINTAR A COLOR ORIGINAL, PONERLE LA NUMERACION DE FUERZA.</t>
  </si>
  <si>
    <t>BARRA OLIMPICA DE 1,90 M Placa: 34318, 34319 MANTENIMIENTO PREVENTIVO REALIZAR PROCESO DE CROMADO POR USO CONSTANTE DE LAS BARRAS, CAMBIO DE RODAMIENTOS EMPAQUES. </t>
  </si>
  <si>
    <t>BARRA OLIMPICA DE 1,60 M Placa: 34320 MANTENIMIENTO PREVENTIVO REALIZAR PROCESO DE CROMADO POR USO CONSTANTE DE LAS BARRAS, CAMBIO DE RODAMIENTOS EMPAQUES. </t>
  </si>
  <si>
    <t>BARRA Z Placa: 34321 MANTENIMIENTO PREVENTIVO REALIZAR PROCESO DE CROMADO POR USO CONSTANTE DE LAS BARRAS, CAMBIO DE RODAMIENTOS EMPAQUES. </t>
  </si>
  <si>
    <t>BANCO PECHO INCLINADO Placa: 43516 MANTENIMIENTO PREVENTIVO AJUSTAR TORNILLERIA, LIMPIEZA DE LAS PARTES. MANTENIMIENTO CORRECTIVO: BRILLAR PLATINAS CROMADAS, CAMBIO DE TAPIZADOS Y REFUERZO DE ESPUMAS DE ALTA DENSIDAD, MODIFICAR SUJECION DE TAPICERIA.</t>
  </si>
  <si>
    <t>SOPORTE DOMINADAS, FONDOS Y AB Placa: 43517 MANTENIMIENTO PREVENTIVO LIMPIEZA DE LAS PARTES, LUBRICACION DE PARTES MOVILES.  MANTENIMIENTO CORRECTIVO CAMBIAR TAPIZADO Y REFORZAR ESPUMA DE APOYA CODOS Y ESPALDA, CAMBIAR O AJUSTAR SOPORTES PLASTICO DE DESLIZAMIENTO, CAMBIO AGARRES.</t>
  </si>
  <si>
    <t>BANCO HIPEREXTENSIÓ N 45° Placa:43518 MANTENIMIENTO PREVENTIVO LIMPIEZA DE LAS PARTES, LUBRICACION DE PARTES MOVILES.  MANTENIMIENTO CORRECTIVO: CAMBIAR SOPORTES PLASTICO DE DESLIZAMIENTO, CAMBIAR TAPICERIA, REFORZAR ESPUMAS, CAMBIAR TORNILLERIA, MEJORAR EL PIN DE SEGURIDAD, LATONERIA Y PINTURA. </t>
  </si>
  <si>
    <t>BANCO ABDOMEN LIBRE GRADUABLE Placa: 43519 MANTENIMIENTO PREVENTIVO LUBRICACION DE PARTES MOVILES, VERIFICAR PERILLA DE SEGURIDAD, LIMPIEZA DE TODAS LAS PIEZAS.  MANTEMNIMIENTO CORRECTIVO: CAMBIAR TAPICERIA, REFORZAR ESPUMA DE ALTA DENSIDAD, CAMBIAR SOPORTES PLASTICO DE DESLIZAMIENTO, CAMBIO DE TORNILLERIA, LATONERIA Y PINTURA.</t>
  </si>
  <si>
    <t>BANCO PECHO DECLINADO Placa: 43520 MANTENIMIENTO PREVENTIVO LUBRICACIÓN PARTES MOVILES, LIMPIEZA DE TODAS LAS PARTES, VERIFICACION PINES DE SEGURIDAD.  MANTENIMIENTO CORRECTIVO CAMBIO DE TAPIZADOS Y REFUERZO DE ESPUMAS, MODIFICAR SUJECION DE TAPICERIA, AJUSTAR TORNILLERIA, LATONERIA Y PINTURA. </t>
  </si>
  <si>
    <t>BANCO PREDICADOR LIBRE Placa: 43521 MANTENIMIENTO PREVENTIVO AJUSTAR PERILLAS DE SEGURIDAD, AJUSTAR TORNILLERIA, LIMPIEZA DE TODAS LAS PARTES, LUBRICACION DE PARTES MOVILES.  MANTENIMIENTO CORRECTIVO CAMBIO TAPICERIA COMPLETA, REFORZAR ESPUMAS, CAMBIO RODAMIENTOS, CAMBIAR TAPAS PLASTICAS, CAMBIAR SOPORTES MANILARES.</t>
  </si>
  <si>
    <t>PECHO VERTICAL PLACAS Placa: 47232 MANTENIMIENTO PREVENTIVO AJUSTE TORNILLERIA, AJUSTAR PERILLAS DE SEGURIDAD, LIMPIEZA DE TODAS LAS PARTES, LUBRICACION DE PARTES MOVILES, AJUSTE DE POLEA.  MANTENIMIENTO CORRECTIVO CAMBIO DE GUAYAS POR EL SIGUIENTE CALIBRE: 10mm, CAMBIO TAPICERIA, CAMBIO RODAMIENTOS, CAMBIO CINTA ANTIDESLIZANTE, CAMBIO DE SOPORTE DE LOS MANILARES.</t>
  </si>
  <si>
    <t>TOTAL HIT PLACAS Placa: 47233 MANTENIMIENTO PREVENTIVO AJUSTAR PARALELISMO DEL DISCO, VERIFICAR PINES DE SEGURIDAD, REALIZAR LUBRICACION DE PARTES MOVILES, LIMPIEZA DE LAS PARTES.  MANTENIMIENTO CORRECTIVO CAMBIO DE GUAYAS POR EL SIGUIENTE CALIBRE: 10mm, CAMBIAR TAPICERIA BRAZO MOVIL, CAMBIAR RODAMIENTOS, CAMBIAR TORNILLERIA, CAMBIAR TAPIZADO Y REPUESTO DE ESPUMA DE ALTA DENSIDAD.</t>
  </si>
  <si>
    <t>PECK DECK PLACAS Placa: 47234 MANTENIMIENTO PREVENTIVO LUBRICACION DE MAQUINA, LIMPIEZA DE PARTES, AJUSTE TORNILLERIA, LUBRICACIÓN DE SOPORTES. MANTENIMIENTO CORRECTIVO CAMBIO DE GUAYAS POR EL SIGUIENTE CALIBRE: 10 mm, CAMBIO DE RODAMIENTOS POLEAS, CAMBIO AGARRES DAÑADOS.</t>
  </si>
  <si>
    <t>CROSS OVER PLACAS Placa: 56241 MANTENIMIENTO PREVENTIVO AJUSTAR PERILLAS DE SUJECION, LUBRICACION DE PARTES MOVILES, AJUSTAR SISTEMA DE CORREDERAS, AJUSTE TORNILLERIA. MANTENIMIENTO CORRECTIVO CAMBIO DE GUAYAS POR EL SIGUIENTE CALIBRE: 10 mm, CAMBIO RODAMIENTOS DE POLEAS, CAMBIAR O AJUSTAR SOPORTES PLASTICO DE DESLIZAMIENTO, CAMBIAR BUJES PLASTICOS.</t>
  </si>
  <si>
    <t>BARRA OLIMPICA CROMADA Y MOLETIADA LONGITUD 218.44 Placa: 56242, 56243, 56244, 56245, 56246 MANTENIMIENTO CORRECTIVO REALIZAR PROCESO DE CROMADO POR EL CONSTANTE USO, CAMBIO DE RODAMIENTOS EMPAQUES. </t>
  </si>
  <si>
    <t>BARRA Z CROMADA Placa: 56247, 56248 MANTENIMIENTO CORRECTIVO REALIZAR PROCESO DE CROMADO POR USO CONSTANTE DE LAS BARRAS, CAMBIO DE RODAMIENTOS EMPAQUES. </t>
  </si>
  <si>
    <t>BARRA ROMANA DE ACERO SOLIDO Y CROMADA Placa: 56249, 56250 MANTENIMIENTO CORRECTIVO REALIZAR PROCESO DE CROMADO POR USO CONSTANTE DE LAS BARRAS, CAMBIO DE RODAMIENTOS EMPAQUES. </t>
  </si>
  <si>
    <t>RACK Y JUEGO DE BARRAS CON PESO FIJO Placa: 56251, 56252 MANTENIMIENTO PREVENTIVO AJUSTAR TAPAS A LAS PESAS, LIMPIEZA EN GENERAL.  MANTENIMIENTO CORRECTIVO BRILLAR TAPAS DE PESAS, CAMBIAR TORNILLERRIA, PINTAR.</t>
  </si>
  <si>
    <t>BANCA MILTI POSISCION 6 NIVELES Placa: 56253, 56254 MANTENIMIENTO PREVENTIVO LUBRICACION DE PARTES MOVILES, VERIFICAR PERILLA DE SEGURIDAD, LIMPIEZA DE TODAS LAS PIEZAS.  MANTENIMIENTO CORRECTIVO CAMBIAR TAPICERIA, REFORZAR ESPUMA Y TAPICERIA, CAMBIAR EJE Y RODAMIENTOS, CAMBIO DE TORNILLERIA.</t>
  </si>
  <si>
    <t>BANCOS ROMANOS PARA ABDOMEN Placa: 56255, 56256, 56257 MANTENIMIENTO PREVENTIVO LUBRICACION DE PARTES MOVILES, AJUSTE DE BASE, LIMPIEZA  EN GENERAL. MANTENIMIENTO CORRECTIVO CAMBIAR TAPICERIA, REFORZAR ESPUMA DE ALTA DENSIDAD, CAMBIAR EJE Y RODAMIENTOS, CAMBIO DE TORNILLERIA.</t>
  </si>
  <si>
    <t>RACK PARA DISCOS OLIMPICOS Placa: 56129, 56130 MANTENIMIENTO  PREVENTIVO PINTURA GENERAL DEL EQUIPO MANTENIMIENTO CORRECTIVO: CAMBIO DE PARTES PLASTICAS.</t>
  </si>
  <si>
    <t>PRENSA VERTICAL PLACAS Placa: 47268 MANTENIMIENTO PREVENTIVO AJUSTAR TORNILLERIA, LIMPIEZA GENERAL, LUBRICACION DE PARTES MOVILES.  MANTENIMIENTO CORRECTIVO CAMBIAR BUJES DE BASE, CAMBIO DE GUAYAS POR EL SIGUIENTE CALIBRE: 10mm, CAMBIAR RODAMIENTOS, INSTALAR TOPE DE CORREDERA DE SILLA, CAMBIAR TAPICERIA Y REFUERZO DE ESPUMA DE ALTA DENSIDAD.</t>
  </si>
  <si>
    <t>HAKA - PRENSA DOBLE FUNCIÓN Placa: 47590 MANTENIMIENTO PREVENTIVO AJUSTAR PERILLAS DE AJUSTE Y DE SEGURIDAD, LIMPIEZA EN GENRAL, LUBRICACIÓN DE PARTES MOVILES.  MANTENIMIENTO CORRECTIVO CAMBIAR RODAMIENTOS Y RODACHINAS, CAMBIAR TORNLLERIA DE COJINES, CAMBIAR TAPICERIA COMPLETA Y REFORZAR ESPUMAS DE ALTA DENSIDAD, CAMBIAR CINTA ANTIDESLIZANTE, CAMBIAR TORNILLERIA, CAMBIAR TOPES PLASTICOS.</t>
  </si>
  <si>
    <t>ADUCTOR PLACAS Placa: 47591 MANTENIMIENTO PREVENTIVO VERIFICAR PERILLAS DE SEGURIDAD, VERIFICACION DE PINES, LIMPIEZA EN GENERAL, LUBRICACION DE PARTES MOVILES.  MANTENIMIENTO CORRECTIVO CAMBIO DE TAPICERIA Y REFUERZO DE ESPUMA DE ALTA DENSIDAD, CAMBIO DE GUAYAS POR EL SIGUIENTE CALIBRE, CAMBIAR TORNILLERIA, CAMBIAR TAPONES PLASTICOS DAÑADOS, CAMBIAR RODAMIENTOS DE POLEAS, CAMBIO MANILARES.</t>
  </si>
  <si>
    <t>BARRA AGARRE TCB Placa: 49485, 49486 MANTENIMIENTO CORRECTIVO REALIZAR PROCESO DE CROMADO POR EL CONSTANTE USO, CAMBIO DE RODAMIENTOS EMPAQUES. </t>
  </si>
  <si>
    <t>BARRA AGARRE CROSSOVER Placa: 49487, 49488 MANTENIMIENTO CORRECTIVO REALIZAR PROCESO DE CROMADO POR EL CONSTANTE USO, CAMBIO DE RODAMIENTOS EMPAQUES. </t>
  </si>
  <si>
    <t>BARRA RECTA GIRATORIA Placa: 49489, 49490 MANTENIMIENTO CORRECTIVO REALIZAR PROCESO DE CROMADO POR EL CONSTANTE USO, CAMBIO DE RODAMIENTOS EMPAQUES. </t>
  </si>
  <si>
    <t>BARRA CURVA 28 PULGADAS Placa: 49491, 49492 MANTENIMIENTO CORRECTIVO REALIZAR PROCESO DE CROMADO POR EL CONSTANTE USO, CAMBIO DE RODAMIENTOS EMPAQUES. </t>
  </si>
  <si>
    <t>RACK DE 22 MANCUERNAS Placa: 49561 MANTENIMIENTO PREVENTIVO BRILLAR 22 AGARRES DE MANCUERNAS CROMADAS. MANTENIMIENTO CORRECTIVO: CAMBIAR TORNILLERIA, INSTALAR CAUCHOS PROTECTORES DE ESTRUCCTURA, CAMBIO SOPORTES DE PESAS.</t>
  </si>
  <si>
    <t>CAMINADORA CT800 MARCA SPIRIT FITNESS PARA TARFICO PESADO Placa: 56090, 56091, 56092, 56094,56095, 56096, 56097, 56098, 56099 MANTENIMIENTO PREVENTIVO MANTENIMIENTO GENERAL, LUBRICACION GENERAL DE LA CAMINADORA, REVISION DE CHUMACERAS Y RODILLOS, REVISAR CONECTOR Y ASEGURAR DE MEJOR MANERA PARA EVITAR RUPTURAS, VERIFICAR ESTADO DE LA TABLA BASE, AJUSTE DE PARTES PLASTICAS, MTTO PREVENTIVO TARJETA ELECTRONICA, REVISION Y PRUEBA DE MOTORES.  MANTENIMIENTO CORRECTIVO CAMBIO TORNILLERIA DAÑADA; INSTALACION DE CINTAS ANTIDESLIZANTES A LO LARGO DE LA BASE DE LA CAMINADORA, INSTALACION ETIQUETAS.</t>
  </si>
  <si>
    <t>ELLIPTICAL TRAINER E835 Placa: 56100, 56101, 56102, 56103, 56104 MANTENIMIENTO PREVENTIVO ALINEACION Y AJUSTE DE LOS BRAZOS, REVISION Y MANTENIMIENTO PREVENTIVO TABALERO ELECTRONICO, LUBRICACiON Y REVISION RODAMIENTOS Y VOLANTE ELIPTICA. MANTENIMIENTO CORRECTIVO ARREGLO PIEZAS PLASTICAS EN MAL ESTADO, CAMBIO DE CAUCHOS DE SOPORTE DE PIE.</t>
  </si>
  <si>
    <t>BANCO PECHO PLANO Placa: 56105, 56106 MANTENIMIENTO PREVENTIVO AJUSTAR TORNILLERIA, LIMPIEZA GENERAL.  MANTENIMIENTO CORRECTIVO CAMBIAR TAPICERIA Y REFUERZO DE ESPUMAS, MODIFICAR SUJECION DE TAPICERIA A LA BASE PARA EVITAR EL MOVIMIENTO DE LA SILLA, CAMBIO DE PINES DEL BANCO.</t>
  </si>
  <si>
    <t>HOMBRO MARCA HAMMER Placa: 56107 MANTENIMIENTO PREVENTIVO AJUSTAR TORNILLERIA, REVISION EJES Y RODAMIENTOS, LIMPIEZA GENERAL, LUBRICACION DE PARTES MOVILES, AJUSTAR SOPORTES DEL AGARRE. MANTENIMIENTO CORRECTIVO CAMBIO TAPICERIA, REFORZAR ESPUMAS, PINTURA. </t>
  </si>
  <si>
    <t>RACK DE 20 MANCUERNAS. Placa: 56108 MANTENIMIENTO PREVENTIVO BRILLAR 20 AGARRES DE MANCUERNAS CROMADAS MANTENIMIENTO CORRECTIVO CAMBIO DE SOPORTES PLASTICOS X SOPORTES DE CAUCHO, CAMBIO TORNILLERIA.</t>
  </si>
  <si>
    <t>ESCALADORA MARCA POWERMILL CLIMBER LIFE FITNESS. Placa: 56263 MANTENIMIENTO PREVENTIVO MANTENIMIENTO Y LUBRICACION GENERAL ESCALERA, REVISION Y MANTENIMIENTO PREVENTIVO TABLERO ELECTRONICO, REVISION MOTORES Y ESCOBILLAS, MANTENIMIENTO Y LUBRICACION SISTEMA ARRASTRE, LIMPIEZA INTERNA Y EXTERNA, MANTENIMIENTO DE FUSIBLES Y RODAMIENTOS. </t>
  </si>
  <si>
    <t>SERVICIO DE MANTENIMIENTO CORRECTIVO QUE INCLUYA LOS REPUESTOS NO ESPECIFICADOS EN LOS ITEMS PREVIAMENTE LISTADOS, POR UN VALOR DE DIEZ MILLONES  DE PESOS M/TE ($10.000.000) IVA INCLUIDO.</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</si>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</sst>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188440</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9"/>
  <sheetViews>
    <sheetView showGridLines="0" tabSelected="1" view="pageBreakPreview" topLeftCell="A24" zoomScale="90" zoomScaleNormal="70" zoomScaleSheetLayoutView="90" zoomScalePageLayoutView="55" workbookViewId="0">
      <selection activeCell="C26" sqref="C2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6.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x14ac:dyDescent="0.25">
      <c r="A2" s="63"/>
      <c r="B2" s="64" t="s">
        <v>0</v>
      </c>
      <c r="C2" s="64"/>
      <c r="D2" s="64"/>
      <c r="E2" s="64"/>
      <c r="F2" s="64"/>
      <c r="G2" s="64"/>
      <c r="H2" s="64"/>
      <c r="I2" s="64"/>
      <c r="J2" s="64"/>
      <c r="K2" s="64"/>
      <c r="L2" s="64"/>
      <c r="M2" s="64"/>
      <c r="N2" s="65" t="s">
        <v>79</v>
      </c>
      <c r="O2" s="65"/>
    </row>
    <row r="3" spans="1:15" x14ac:dyDescent="0.25">
      <c r="A3" s="63"/>
      <c r="B3" s="64" t="s">
        <v>2</v>
      </c>
      <c r="C3" s="64"/>
      <c r="D3" s="64"/>
      <c r="E3" s="64"/>
      <c r="F3" s="64"/>
      <c r="G3" s="64"/>
      <c r="H3" s="64"/>
      <c r="I3" s="64"/>
      <c r="J3" s="64"/>
      <c r="K3" s="64"/>
      <c r="L3" s="64"/>
      <c r="M3" s="64"/>
      <c r="N3" s="65" t="s">
        <v>77</v>
      </c>
      <c r="O3" s="65"/>
    </row>
    <row r="4" spans="1:15" x14ac:dyDescent="0.25">
      <c r="A4" s="63"/>
      <c r="B4" s="64" t="s">
        <v>3</v>
      </c>
      <c r="C4" s="64"/>
      <c r="D4" s="64"/>
      <c r="E4" s="64"/>
      <c r="F4" s="64"/>
      <c r="G4" s="64"/>
      <c r="H4" s="64"/>
      <c r="I4" s="64"/>
      <c r="J4" s="64"/>
      <c r="K4" s="64"/>
      <c r="L4" s="64"/>
      <c r="M4" s="64"/>
      <c r="N4" s="65" t="s">
        <v>78</v>
      </c>
      <c r="O4" s="65"/>
    </row>
    <row r="5" spans="1:15" x14ac:dyDescent="0.25">
      <c r="A5" s="63"/>
      <c r="B5" s="64"/>
      <c r="C5" s="64"/>
      <c r="D5" s="64"/>
      <c r="E5" s="64"/>
      <c r="F5" s="64"/>
      <c r="G5" s="64"/>
      <c r="H5" s="64"/>
      <c r="I5" s="64"/>
      <c r="J5" s="64"/>
      <c r="K5" s="64"/>
      <c r="L5" s="64"/>
      <c r="M5" s="64"/>
      <c r="N5" s="65" t="s">
        <v>4</v>
      </c>
      <c r="O5" s="65"/>
    </row>
    <row r="7" spans="1:15" x14ac:dyDescent="0.25">
      <c r="A7" s="5" t="s">
        <v>5</v>
      </c>
    </row>
    <row r="8" spans="1:15" x14ac:dyDescent="0.25">
      <c r="A8" s="6"/>
    </row>
    <row r="9" spans="1:15" x14ac:dyDescent="0.25">
      <c r="A9" s="85" t="s">
        <v>6</v>
      </c>
      <c r="B9" s="86"/>
      <c r="D9" s="70" t="s">
        <v>7</v>
      </c>
      <c r="E9" s="71"/>
      <c r="F9" s="72"/>
      <c r="G9" s="73"/>
      <c r="H9" s="73"/>
      <c r="I9" s="74"/>
      <c r="K9" s="70" t="s">
        <v>8</v>
      </c>
      <c r="L9" s="71"/>
      <c r="M9" s="68"/>
      <c r="N9" s="69"/>
    </row>
    <row r="10" spans="1:15" x14ac:dyDescent="0.25">
      <c r="A10" s="87"/>
      <c r="B10" s="88"/>
      <c r="C10" s="7"/>
      <c r="E10" s="8"/>
      <c r="F10" s="8"/>
      <c r="M10" s="8"/>
      <c r="N10" s="2"/>
    </row>
    <row r="11" spans="1:15" x14ac:dyDescent="0.25">
      <c r="A11" s="89"/>
      <c r="B11" s="90"/>
      <c r="D11" s="70" t="s">
        <v>9</v>
      </c>
      <c r="E11" s="71"/>
      <c r="F11" s="72"/>
      <c r="G11" s="73"/>
      <c r="H11" s="73"/>
      <c r="I11" s="74"/>
      <c r="K11" s="70" t="s">
        <v>10</v>
      </c>
      <c r="L11" s="71"/>
      <c r="M11" s="66"/>
      <c r="N11" s="67"/>
      <c r="O11" s="18"/>
    </row>
    <row r="12" spans="1:15" ht="15.75" thickBot="1" x14ac:dyDescent="0.3">
      <c r="A12" s="17"/>
      <c r="B12" s="19"/>
      <c r="C12" s="15"/>
      <c r="D12" s="17"/>
      <c r="E12" s="19"/>
      <c r="F12" s="19"/>
      <c r="G12" s="19"/>
      <c r="H12" s="17"/>
      <c r="I12" s="20"/>
      <c r="J12" s="16"/>
      <c r="K12" s="16"/>
      <c r="L12" s="16"/>
      <c r="N12" s="21"/>
      <c r="O12" s="21"/>
    </row>
    <row r="13" spans="1:15" s="9" customFormat="1" ht="5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228" x14ac:dyDescent="0.2">
      <c r="A14" s="26">
        <v>1</v>
      </c>
      <c r="B14" s="58" t="s">
        <v>82</v>
      </c>
      <c r="C14" s="12"/>
      <c r="D14" s="57">
        <v>1</v>
      </c>
      <c r="E14" s="57" t="s">
        <v>80</v>
      </c>
      <c r="F14" s="13"/>
      <c r="G14" s="11"/>
      <c r="H14" s="1">
        <f>+ROUND(F14*G14,0)</f>
        <v>0</v>
      </c>
      <c r="I14" s="11"/>
      <c r="J14" s="1">
        <f t="shared" ref="J14" si="0">ROUND(F14*I14,0)</f>
        <v>0</v>
      </c>
      <c r="K14" s="1">
        <f t="shared" ref="K14" si="1">ROUND(F14+H14+J14,0)</f>
        <v>0</v>
      </c>
      <c r="L14" s="1">
        <f>ROUND(F14*D14,0)</f>
        <v>0</v>
      </c>
      <c r="M14" s="1">
        <f>ROUND(L14*G14,0)</f>
        <v>0</v>
      </c>
      <c r="N14" s="1">
        <f>ROUND(L14*I14,0)</f>
        <v>0</v>
      </c>
      <c r="O14" s="27">
        <f t="shared" ref="O14" si="2">ROUND(L14+N14+M14,0)</f>
        <v>0</v>
      </c>
    </row>
    <row r="15" spans="1:15" s="9" customFormat="1" ht="285" x14ac:dyDescent="0.2">
      <c r="A15" s="26">
        <v>2</v>
      </c>
      <c r="B15" s="58" t="s">
        <v>83</v>
      </c>
      <c r="C15" s="12"/>
      <c r="D15" s="57">
        <v>25</v>
      </c>
      <c r="E15" s="57" t="s">
        <v>80</v>
      </c>
      <c r="F15" s="13"/>
      <c r="G15" s="11"/>
      <c r="H15" s="1">
        <f t="shared" ref="H15" si="3">+ROUND(F15*G15,0)</f>
        <v>0</v>
      </c>
      <c r="I15" s="11"/>
      <c r="J15" s="1">
        <f t="shared" ref="J15" si="4">ROUND(F15*I15,0)</f>
        <v>0</v>
      </c>
      <c r="K15" s="1">
        <f t="shared" ref="K15" si="5">ROUND(F15+H15+J15,0)</f>
        <v>0</v>
      </c>
      <c r="L15" s="1">
        <f t="shared" ref="L15" si="6">ROUND(F15*D15,0)</f>
        <v>0</v>
      </c>
      <c r="M15" s="1">
        <f t="shared" ref="M15" si="7">ROUND(L15*G15,0)</f>
        <v>0</v>
      </c>
      <c r="N15" s="1">
        <f t="shared" ref="N15" si="8">ROUND(L15*I15,0)</f>
        <v>0</v>
      </c>
      <c r="O15" s="27">
        <f t="shared" ref="O15" si="9">ROUND(L15+N15+M15,0)</f>
        <v>0</v>
      </c>
    </row>
    <row r="16" spans="1:15" s="9" customFormat="1" ht="71.25" x14ac:dyDescent="0.2">
      <c r="A16" s="26">
        <v>3</v>
      </c>
      <c r="B16" s="58" t="s">
        <v>84</v>
      </c>
      <c r="C16" s="12"/>
      <c r="D16" s="57">
        <v>1</v>
      </c>
      <c r="E16" s="57" t="s">
        <v>80</v>
      </c>
      <c r="F16" s="13"/>
      <c r="G16" s="11"/>
      <c r="H16" s="1">
        <f t="shared" ref="H16:H22" si="10">+ROUND(F16*G16,0)</f>
        <v>0</v>
      </c>
      <c r="I16" s="11"/>
      <c r="J16" s="1">
        <f t="shared" ref="J16:J22" si="11">ROUND(F16*I16,0)</f>
        <v>0</v>
      </c>
      <c r="K16" s="1">
        <f t="shared" ref="K16:K22" si="12">ROUND(F16+H16+J16,0)</f>
        <v>0</v>
      </c>
      <c r="L16" s="1">
        <f t="shared" ref="L16:L22" si="13">ROUND(F16*D16,0)</f>
        <v>0</v>
      </c>
      <c r="M16" s="1">
        <f t="shared" ref="M16:M22" si="14">ROUND(L16*G16,0)</f>
        <v>0</v>
      </c>
      <c r="N16" s="1">
        <f t="shared" ref="N16:N22" si="15">ROUND(L16*I16,0)</f>
        <v>0</v>
      </c>
      <c r="O16" s="27">
        <f t="shared" ref="O16:O22" si="16">ROUND(L16+N16+M16,0)</f>
        <v>0</v>
      </c>
    </row>
    <row r="17" spans="1:15" s="9" customFormat="1" ht="99.75" x14ac:dyDescent="0.2">
      <c r="A17" s="26">
        <v>4</v>
      </c>
      <c r="B17" s="58" t="s">
        <v>85</v>
      </c>
      <c r="C17" s="12"/>
      <c r="D17" s="57">
        <v>1</v>
      </c>
      <c r="E17" s="57" t="s">
        <v>80</v>
      </c>
      <c r="F17" s="13"/>
      <c r="G17" s="11"/>
      <c r="H17" s="1">
        <f t="shared" si="10"/>
        <v>0</v>
      </c>
      <c r="I17" s="11"/>
      <c r="J17" s="1">
        <f t="shared" si="11"/>
        <v>0</v>
      </c>
      <c r="K17" s="1">
        <f t="shared" si="12"/>
        <v>0</v>
      </c>
      <c r="L17" s="1">
        <f t="shared" si="13"/>
        <v>0</v>
      </c>
      <c r="M17" s="1">
        <f t="shared" si="14"/>
        <v>0</v>
      </c>
      <c r="N17" s="1">
        <f t="shared" si="15"/>
        <v>0</v>
      </c>
      <c r="O17" s="27">
        <f t="shared" si="16"/>
        <v>0</v>
      </c>
    </row>
    <row r="18" spans="1:15" s="9" customFormat="1" ht="114" x14ac:dyDescent="0.2">
      <c r="A18" s="26">
        <v>5</v>
      </c>
      <c r="B18" s="58" t="s">
        <v>86</v>
      </c>
      <c r="C18" s="12"/>
      <c r="D18" s="57">
        <v>2</v>
      </c>
      <c r="E18" s="57" t="s">
        <v>80</v>
      </c>
      <c r="F18" s="13"/>
      <c r="G18" s="11"/>
      <c r="H18" s="1">
        <f t="shared" si="10"/>
        <v>0</v>
      </c>
      <c r="I18" s="11"/>
      <c r="J18" s="1">
        <f t="shared" si="11"/>
        <v>0</v>
      </c>
      <c r="K18" s="1">
        <f t="shared" si="12"/>
        <v>0</v>
      </c>
      <c r="L18" s="1">
        <f t="shared" si="13"/>
        <v>0</v>
      </c>
      <c r="M18" s="1">
        <f t="shared" si="14"/>
        <v>0</v>
      </c>
      <c r="N18" s="1">
        <f t="shared" si="15"/>
        <v>0</v>
      </c>
      <c r="O18" s="27">
        <f t="shared" si="16"/>
        <v>0</v>
      </c>
    </row>
    <row r="19" spans="1:15" s="9" customFormat="1" ht="114" x14ac:dyDescent="0.2">
      <c r="A19" s="26">
        <v>6</v>
      </c>
      <c r="B19" s="58" t="s">
        <v>87</v>
      </c>
      <c r="C19" s="12"/>
      <c r="D19" s="57">
        <v>1</v>
      </c>
      <c r="E19" s="57" t="s">
        <v>80</v>
      </c>
      <c r="F19" s="13"/>
      <c r="G19" s="11"/>
      <c r="H19" s="1">
        <f t="shared" si="10"/>
        <v>0</v>
      </c>
      <c r="I19" s="11"/>
      <c r="J19" s="1">
        <f>ROUND(F19*I19,0)</f>
        <v>0</v>
      </c>
      <c r="K19" s="1">
        <f t="shared" si="12"/>
        <v>0</v>
      </c>
      <c r="L19" s="1">
        <f t="shared" si="13"/>
        <v>0</v>
      </c>
      <c r="M19" s="1">
        <f t="shared" si="14"/>
        <v>0</v>
      </c>
      <c r="N19" s="1">
        <f t="shared" si="15"/>
        <v>0</v>
      </c>
      <c r="O19" s="27">
        <f t="shared" si="16"/>
        <v>0</v>
      </c>
    </row>
    <row r="20" spans="1:15" s="9" customFormat="1" ht="128.25" x14ac:dyDescent="0.2">
      <c r="A20" s="26">
        <v>7</v>
      </c>
      <c r="B20" s="58" t="s">
        <v>88</v>
      </c>
      <c r="C20" s="12"/>
      <c r="D20" s="57">
        <v>1</v>
      </c>
      <c r="E20" s="57" t="s">
        <v>80</v>
      </c>
      <c r="F20" s="13"/>
      <c r="G20" s="11"/>
      <c r="H20" s="1">
        <f t="shared" si="10"/>
        <v>0</v>
      </c>
      <c r="I20" s="11"/>
      <c r="J20" s="1">
        <f t="shared" si="11"/>
        <v>0</v>
      </c>
      <c r="K20" s="1">
        <f t="shared" si="12"/>
        <v>0</v>
      </c>
      <c r="L20" s="1">
        <f t="shared" si="13"/>
        <v>0</v>
      </c>
      <c r="M20" s="1">
        <f t="shared" si="14"/>
        <v>0</v>
      </c>
      <c r="N20" s="1">
        <f t="shared" si="15"/>
        <v>0</v>
      </c>
      <c r="O20" s="27">
        <f t="shared" si="16"/>
        <v>0</v>
      </c>
    </row>
    <row r="21" spans="1:15" s="9" customFormat="1" ht="114" x14ac:dyDescent="0.2">
      <c r="A21" s="26">
        <v>8</v>
      </c>
      <c r="B21" s="58" t="s">
        <v>89</v>
      </c>
      <c r="C21" s="12"/>
      <c r="D21" s="57">
        <v>1</v>
      </c>
      <c r="E21" s="57" t="s">
        <v>80</v>
      </c>
      <c r="F21" s="13"/>
      <c r="G21" s="11"/>
      <c r="H21" s="1">
        <f t="shared" si="10"/>
        <v>0</v>
      </c>
      <c r="I21" s="11"/>
      <c r="J21" s="1">
        <f t="shared" si="11"/>
        <v>0</v>
      </c>
      <c r="K21" s="1">
        <f t="shared" si="12"/>
        <v>0</v>
      </c>
      <c r="L21" s="1">
        <f t="shared" si="13"/>
        <v>0</v>
      </c>
      <c r="M21" s="1">
        <f t="shared" si="14"/>
        <v>0</v>
      </c>
      <c r="N21" s="1">
        <f t="shared" si="15"/>
        <v>0</v>
      </c>
      <c r="O21" s="27">
        <f t="shared" si="16"/>
        <v>0</v>
      </c>
    </row>
    <row r="22" spans="1:15" s="9" customFormat="1" ht="142.5" x14ac:dyDescent="0.2">
      <c r="A22" s="26">
        <v>9</v>
      </c>
      <c r="B22" s="58" t="s">
        <v>90</v>
      </c>
      <c r="C22" s="12"/>
      <c r="D22" s="57">
        <v>1</v>
      </c>
      <c r="E22" s="57" t="s">
        <v>80</v>
      </c>
      <c r="F22" s="13"/>
      <c r="G22" s="11"/>
      <c r="H22" s="1">
        <f t="shared" si="10"/>
        <v>0</v>
      </c>
      <c r="I22" s="11"/>
      <c r="J22" s="1">
        <f t="shared" si="11"/>
        <v>0</v>
      </c>
      <c r="K22" s="1">
        <f t="shared" si="12"/>
        <v>0</v>
      </c>
      <c r="L22" s="1">
        <f t="shared" si="13"/>
        <v>0</v>
      </c>
      <c r="M22" s="1">
        <f t="shared" si="14"/>
        <v>0</v>
      </c>
      <c r="N22" s="1">
        <f t="shared" si="15"/>
        <v>0</v>
      </c>
      <c r="O22" s="27">
        <f t="shared" si="16"/>
        <v>0</v>
      </c>
    </row>
    <row r="23" spans="1:15" s="9" customFormat="1" ht="85.5" x14ac:dyDescent="0.2">
      <c r="A23" s="26">
        <v>10</v>
      </c>
      <c r="B23" s="58" t="s">
        <v>91</v>
      </c>
      <c r="C23" s="12"/>
      <c r="D23" s="57">
        <v>1</v>
      </c>
      <c r="E23" s="57" t="s">
        <v>80</v>
      </c>
      <c r="F23" s="13"/>
      <c r="G23" s="11"/>
      <c r="H23" s="1">
        <f t="shared" ref="H23:H73" si="17">+ROUND(F23*G23,0)</f>
        <v>0</v>
      </c>
      <c r="I23" s="11"/>
      <c r="J23" s="1">
        <f t="shared" ref="J23:J73" si="18">ROUND(F23*I23,0)</f>
        <v>0</v>
      </c>
      <c r="K23" s="1">
        <f t="shared" ref="K23:K73" si="19">ROUND(F23+H23+J23,0)</f>
        <v>0</v>
      </c>
      <c r="L23" s="1">
        <f t="shared" ref="L23:L73" si="20">ROUND(F23*D23,0)</f>
        <v>0</v>
      </c>
      <c r="M23" s="1">
        <f t="shared" ref="M23:M73" si="21">ROUND(L23*G23,0)</f>
        <v>0</v>
      </c>
      <c r="N23" s="1">
        <f t="shared" ref="N23:N73" si="22">ROUND(L23*I23,0)</f>
        <v>0</v>
      </c>
      <c r="O23" s="27">
        <f t="shared" ref="O23:O73" si="23">ROUND(L23+N23+M23,0)</f>
        <v>0</v>
      </c>
    </row>
    <row r="24" spans="1:15" s="9" customFormat="1" ht="156.75" x14ac:dyDescent="0.2">
      <c r="A24" s="26">
        <v>11</v>
      </c>
      <c r="B24" s="58" t="s">
        <v>92</v>
      </c>
      <c r="C24" s="12"/>
      <c r="D24" s="57">
        <v>1</v>
      </c>
      <c r="E24" s="57" t="s">
        <v>80</v>
      </c>
      <c r="F24" s="13"/>
      <c r="G24" s="11"/>
      <c r="H24" s="1">
        <f t="shared" si="17"/>
        <v>0</v>
      </c>
      <c r="I24" s="11"/>
      <c r="J24" s="1">
        <f t="shared" si="18"/>
        <v>0</v>
      </c>
      <c r="K24" s="1">
        <f t="shared" si="19"/>
        <v>0</v>
      </c>
      <c r="L24" s="1">
        <f t="shared" si="20"/>
        <v>0</v>
      </c>
      <c r="M24" s="1">
        <f t="shared" si="21"/>
        <v>0</v>
      </c>
      <c r="N24" s="1">
        <f t="shared" si="22"/>
        <v>0</v>
      </c>
      <c r="O24" s="27">
        <f t="shared" si="23"/>
        <v>0</v>
      </c>
    </row>
    <row r="25" spans="1:15" s="9" customFormat="1" ht="114" x14ac:dyDescent="0.2">
      <c r="A25" s="26">
        <v>12</v>
      </c>
      <c r="B25" s="58" t="s">
        <v>93</v>
      </c>
      <c r="C25" s="12"/>
      <c r="D25" s="57">
        <v>1</v>
      </c>
      <c r="E25" s="57" t="s">
        <v>80</v>
      </c>
      <c r="F25" s="13"/>
      <c r="G25" s="11"/>
      <c r="H25" s="1">
        <f t="shared" si="17"/>
        <v>0</v>
      </c>
      <c r="I25" s="11"/>
      <c r="J25" s="1">
        <f t="shared" si="18"/>
        <v>0</v>
      </c>
      <c r="K25" s="1">
        <f t="shared" si="19"/>
        <v>0</v>
      </c>
      <c r="L25" s="1">
        <f t="shared" si="20"/>
        <v>0</v>
      </c>
      <c r="M25" s="1">
        <f t="shared" si="21"/>
        <v>0</v>
      </c>
      <c r="N25" s="1">
        <f t="shared" si="22"/>
        <v>0</v>
      </c>
      <c r="O25" s="27">
        <f t="shared" si="23"/>
        <v>0</v>
      </c>
    </row>
    <row r="26" spans="1:15" s="9" customFormat="1" ht="156.75" x14ac:dyDescent="0.2">
      <c r="A26" s="26">
        <v>13</v>
      </c>
      <c r="B26" s="58" t="s">
        <v>94</v>
      </c>
      <c r="C26" s="12"/>
      <c r="D26" s="57">
        <v>2</v>
      </c>
      <c r="E26" s="57" t="s">
        <v>80</v>
      </c>
      <c r="F26" s="13"/>
      <c r="G26" s="11"/>
      <c r="H26" s="1">
        <f t="shared" si="17"/>
        <v>0</v>
      </c>
      <c r="I26" s="11"/>
      <c r="J26" s="1">
        <f t="shared" si="18"/>
        <v>0</v>
      </c>
      <c r="K26" s="1">
        <f t="shared" si="19"/>
        <v>0</v>
      </c>
      <c r="L26" s="1">
        <f t="shared" si="20"/>
        <v>0</v>
      </c>
      <c r="M26" s="1">
        <f t="shared" si="21"/>
        <v>0</v>
      </c>
      <c r="N26" s="1">
        <f t="shared" si="22"/>
        <v>0</v>
      </c>
      <c r="O26" s="27">
        <f t="shared" si="23"/>
        <v>0</v>
      </c>
    </row>
    <row r="27" spans="1:15" s="9" customFormat="1" ht="114" x14ac:dyDescent="0.2">
      <c r="A27" s="26">
        <v>14</v>
      </c>
      <c r="B27" s="58" t="s">
        <v>95</v>
      </c>
      <c r="C27" s="12"/>
      <c r="D27" s="57">
        <v>1</v>
      </c>
      <c r="E27" s="57" t="s">
        <v>80</v>
      </c>
      <c r="F27" s="13"/>
      <c r="G27" s="11"/>
      <c r="H27" s="1">
        <f t="shared" si="17"/>
        <v>0</v>
      </c>
      <c r="I27" s="11"/>
      <c r="J27" s="1">
        <f t="shared" si="18"/>
        <v>0</v>
      </c>
      <c r="K27" s="1">
        <f t="shared" si="19"/>
        <v>0</v>
      </c>
      <c r="L27" s="1">
        <f t="shared" si="20"/>
        <v>0</v>
      </c>
      <c r="M27" s="1">
        <f t="shared" si="21"/>
        <v>0</v>
      </c>
      <c r="N27" s="1">
        <f t="shared" si="22"/>
        <v>0</v>
      </c>
      <c r="O27" s="27">
        <f t="shared" si="23"/>
        <v>0</v>
      </c>
    </row>
    <row r="28" spans="1:15" s="9" customFormat="1" ht="99.75" x14ac:dyDescent="0.2">
      <c r="A28" s="26">
        <v>15</v>
      </c>
      <c r="B28" s="58" t="s">
        <v>96</v>
      </c>
      <c r="C28" s="12"/>
      <c r="D28" s="57">
        <v>1</v>
      </c>
      <c r="E28" s="57" t="s">
        <v>80</v>
      </c>
      <c r="F28" s="13"/>
      <c r="G28" s="11"/>
      <c r="H28" s="1">
        <f t="shared" si="17"/>
        <v>0</v>
      </c>
      <c r="I28" s="11"/>
      <c r="J28" s="1">
        <f t="shared" si="18"/>
        <v>0</v>
      </c>
      <c r="K28" s="1">
        <f t="shared" si="19"/>
        <v>0</v>
      </c>
      <c r="L28" s="1">
        <f t="shared" si="20"/>
        <v>0</v>
      </c>
      <c r="M28" s="1">
        <f t="shared" si="21"/>
        <v>0</v>
      </c>
      <c r="N28" s="1">
        <f t="shared" si="22"/>
        <v>0</v>
      </c>
      <c r="O28" s="27">
        <f t="shared" si="23"/>
        <v>0</v>
      </c>
    </row>
    <row r="29" spans="1:15" s="9" customFormat="1" ht="128.25" x14ac:dyDescent="0.2">
      <c r="A29" s="26">
        <v>16</v>
      </c>
      <c r="B29" s="58" t="s">
        <v>97</v>
      </c>
      <c r="C29" s="12"/>
      <c r="D29" s="57">
        <v>1</v>
      </c>
      <c r="E29" s="57" t="s">
        <v>80</v>
      </c>
      <c r="F29" s="13"/>
      <c r="G29" s="11"/>
      <c r="H29" s="1">
        <f t="shared" si="17"/>
        <v>0</v>
      </c>
      <c r="I29" s="11"/>
      <c r="J29" s="1">
        <f t="shared" si="18"/>
        <v>0</v>
      </c>
      <c r="K29" s="1">
        <f t="shared" si="19"/>
        <v>0</v>
      </c>
      <c r="L29" s="1">
        <f t="shared" si="20"/>
        <v>0</v>
      </c>
      <c r="M29" s="1">
        <f t="shared" si="21"/>
        <v>0</v>
      </c>
      <c r="N29" s="1">
        <f t="shared" si="22"/>
        <v>0</v>
      </c>
      <c r="O29" s="27">
        <f t="shared" si="23"/>
        <v>0</v>
      </c>
    </row>
    <row r="30" spans="1:15" s="9" customFormat="1" ht="128.25" x14ac:dyDescent="0.2">
      <c r="A30" s="26">
        <v>17</v>
      </c>
      <c r="B30" s="58" t="s">
        <v>98</v>
      </c>
      <c r="C30" s="12"/>
      <c r="D30" s="57">
        <v>1</v>
      </c>
      <c r="E30" s="57" t="s">
        <v>80</v>
      </c>
      <c r="F30" s="13"/>
      <c r="G30" s="11"/>
      <c r="H30" s="1">
        <f t="shared" si="17"/>
        <v>0</v>
      </c>
      <c r="I30" s="11"/>
      <c r="J30" s="1">
        <f t="shared" si="18"/>
        <v>0</v>
      </c>
      <c r="K30" s="1">
        <f t="shared" si="19"/>
        <v>0</v>
      </c>
      <c r="L30" s="1">
        <f t="shared" si="20"/>
        <v>0</v>
      </c>
      <c r="M30" s="1">
        <f t="shared" si="21"/>
        <v>0</v>
      </c>
      <c r="N30" s="1">
        <f t="shared" si="22"/>
        <v>0</v>
      </c>
      <c r="O30" s="27">
        <f t="shared" si="23"/>
        <v>0</v>
      </c>
    </row>
    <row r="31" spans="1:15" s="9" customFormat="1" ht="85.5" x14ac:dyDescent="0.2">
      <c r="A31" s="26">
        <v>18</v>
      </c>
      <c r="B31" s="58" t="s">
        <v>99</v>
      </c>
      <c r="C31" s="12"/>
      <c r="D31" s="57">
        <v>1</v>
      </c>
      <c r="E31" s="57" t="s">
        <v>80</v>
      </c>
      <c r="F31" s="13"/>
      <c r="G31" s="11"/>
      <c r="H31" s="1">
        <f t="shared" si="17"/>
        <v>0</v>
      </c>
      <c r="I31" s="11"/>
      <c r="J31" s="1">
        <f t="shared" si="18"/>
        <v>0</v>
      </c>
      <c r="K31" s="1">
        <f t="shared" si="19"/>
        <v>0</v>
      </c>
      <c r="L31" s="1">
        <f t="shared" si="20"/>
        <v>0</v>
      </c>
      <c r="M31" s="1">
        <f t="shared" si="21"/>
        <v>0</v>
      </c>
      <c r="N31" s="1">
        <f t="shared" si="22"/>
        <v>0</v>
      </c>
      <c r="O31" s="27">
        <f t="shared" si="23"/>
        <v>0</v>
      </c>
    </row>
    <row r="32" spans="1:15" s="9" customFormat="1" ht="85.5" x14ac:dyDescent="0.2">
      <c r="A32" s="26">
        <v>19</v>
      </c>
      <c r="B32" s="58" t="s">
        <v>100</v>
      </c>
      <c r="C32" s="12"/>
      <c r="D32" s="57">
        <v>1</v>
      </c>
      <c r="E32" s="57" t="s">
        <v>80</v>
      </c>
      <c r="F32" s="13"/>
      <c r="G32" s="11"/>
      <c r="H32" s="1">
        <f t="shared" si="17"/>
        <v>0</v>
      </c>
      <c r="I32" s="11"/>
      <c r="J32" s="1">
        <f t="shared" si="18"/>
        <v>0</v>
      </c>
      <c r="K32" s="1">
        <f t="shared" si="19"/>
        <v>0</v>
      </c>
      <c r="L32" s="1">
        <f t="shared" si="20"/>
        <v>0</v>
      </c>
      <c r="M32" s="1">
        <f t="shared" si="21"/>
        <v>0</v>
      </c>
      <c r="N32" s="1">
        <f t="shared" si="22"/>
        <v>0</v>
      </c>
      <c r="O32" s="27">
        <f t="shared" si="23"/>
        <v>0</v>
      </c>
    </row>
    <row r="33" spans="1:15" s="9" customFormat="1" ht="142.5" x14ac:dyDescent="0.2">
      <c r="A33" s="26">
        <v>20</v>
      </c>
      <c r="B33" s="58" t="s">
        <v>101</v>
      </c>
      <c r="C33" s="12"/>
      <c r="D33" s="57">
        <v>1</v>
      </c>
      <c r="E33" s="57" t="s">
        <v>80</v>
      </c>
      <c r="F33" s="13"/>
      <c r="G33" s="11"/>
      <c r="H33" s="1">
        <f t="shared" si="17"/>
        <v>0</v>
      </c>
      <c r="I33" s="11"/>
      <c r="J33" s="1">
        <f t="shared" si="18"/>
        <v>0</v>
      </c>
      <c r="K33" s="1">
        <f t="shared" si="19"/>
        <v>0</v>
      </c>
      <c r="L33" s="1">
        <f t="shared" si="20"/>
        <v>0</v>
      </c>
      <c r="M33" s="1">
        <f t="shared" si="21"/>
        <v>0</v>
      </c>
      <c r="N33" s="1">
        <f t="shared" si="22"/>
        <v>0</v>
      </c>
      <c r="O33" s="27">
        <f t="shared" si="23"/>
        <v>0</v>
      </c>
    </row>
    <row r="34" spans="1:15" s="9" customFormat="1" ht="57" x14ac:dyDescent="0.2">
      <c r="A34" s="26">
        <v>21</v>
      </c>
      <c r="B34" s="58" t="s">
        <v>102</v>
      </c>
      <c r="C34" s="12"/>
      <c r="D34" s="57">
        <v>1</v>
      </c>
      <c r="E34" s="57" t="s">
        <v>80</v>
      </c>
      <c r="F34" s="13"/>
      <c r="G34" s="11"/>
      <c r="H34" s="1">
        <f t="shared" si="17"/>
        <v>0</v>
      </c>
      <c r="I34" s="11"/>
      <c r="J34" s="1">
        <f t="shared" si="18"/>
        <v>0</v>
      </c>
      <c r="K34" s="1">
        <f t="shared" si="19"/>
        <v>0</v>
      </c>
      <c r="L34" s="1">
        <f t="shared" si="20"/>
        <v>0</v>
      </c>
      <c r="M34" s="1">
        <f t="shared" si="21"/>
        <v>0</v>
      </c>
      <c r="N34" s="1">
        <f t="shared" si="22"/>
        <v>0</v>
      </c>
      <c r="O34" s="27">
        <f t="shared" si="23"/>
        <v>0</v>
      </c>
    </row>
    <row r="35" spans="1:15" s="9" customFormat="1" ht="57" x14ac:dyDescent="0.2">
      <c r="A35" s="26">
        <v>22</v>
      </c>
      <c r="B35" s="58" t="s">
        <v>103</v>
      </c>
      <c r="C35" s="12"/>
      <c r="D35" s="57">
        <v>1</v>
      </c>
      <c r="E35" s="57" t="s">
        <v>80</v>
      </c>
      <c r="F35" s="13"/>
      <c r="G35" s="11"/>
      <c r="H35" s="1">
        <f t="shared" si="17"/>
        <v>0</v>
      </c>
      <c r="I35" s="11"/>
      <c r="J35" s="1">
        <f t="shared" si="18"/>
        <v>0</v>
      </c>
      <c r="K35" s="1">
        <f t="shared" si="19"/>
        <v>0</v>
      </c>
      <c r="L35" s="1">
        <f t="shared" si="20"/>
        <v>0</v>
      </c>
      <c r="M35" s="1">
        <f t="shared" si="21"/>
        <v>0</v>
      </c>
      <c r="N35" s="1">
        <f t="shared" si="22"/>
        <v>0</v>
      </c>
      <c r="O35" s="27">
        <f t="shared" si="23"/>
        <v>0</v>
      </c>
    </row>
    <row r="36" spans="1:15" s="9" customFormat="1" ht="57" x14ac:dyDescent="0.2">
      <c r="A36" s="26">
        <v>23</v>
      </c>
      <c r="B36" s="58" t="s">
        <v>104</v>
      </c>
      <c r="C36" s="12"/>
      <c r="D36" s="57">
        <v>1</v>
      </c>
      <c r="E36" s="57" t="s">
        <v>80</v>
      </c>
      <c r="F36" s="13"/>
      <c r="G36" s="11"/>
      <c r="H36" s="1">
        <f t="shared" si="17"/>
        <v>0</v>
      </c>
      <c r="I36" s="11"/>
      <c r="J36" s="1">
        <f t="shared" si="18"/>
        <v>0</v>
      </c>
      <c r="K36" s="1">
        <f t="shared" si="19"/>
        <v>0</v>
      </c>
      <c r="L36" s="1">
        <f t="shared" si="20"/>
        <v>0</v>
      </c>
      <c r="M36" s="1">
        <f t="shared" si="21"/>
        <v>0</v>
      </c>
      <c r="N36" s="1">
        <f t="shared" si="22"/>
        <v>0</v>
      </c>
      <c r="O36" s="27">
        <f t="shared" si="23"/>
        <v>0</v>
      </c>
    </row>
    <row r="37" spans="1:15" s="9" customFormat="1" ht="57" x14ac:dyDescent="0.2">
      <c r="A37" s="26">
        <v>24</v>
      </c>
      <c r="B37" s="58" t="s">
        <v>105</v>
      </c>
      <c r="C37" s="12"/>
      <c r="D37" s="57">
        <v>1</v>
      </c>
      <c r="E37" s="57" t="s">
        <v>80</v>
      </c>
      <c r="F37" s="13"/>
      <c r="G37" s="11"/>
      <c r="H37" s="1">
        <f t="shared" si="17"/>
        <v>0</v>
      </c>
      <c r="I37" s="11"/>
      <c r="J37" s="1">
        <f t="shared" si="18"/>
        <v>0</v>
      </c>
      <c r="K37" s="1">
        <f t="shared" si="19"/>
        <v>0</v>
      </c>
      <c r="L37" s="1">
        <f t="shared" si="20"/>
        <v>0</v>
      </c>
      <c r="M37" s="1">
        <f t="shared" si="21"/>
        <v>0</v>
      </c>
      <c r="N37" s="1">
        <f t="shared" si="22"/>
        <v>0</v>
      </c>
      <c r="O37" s="27">
        <f t="shared" si="23"/>
        <v>0</v>
      </c>
    </row>
    <row r="38" spans="1:15" s="9" customFormat="1" ht="57" x14ac:dyDescent="0.2">
      <c r="A38" s="26">
        <v>25</v>
      </c>
      <c r="B38" s="58" t="s">
        <v>106</v>
      </c>
      <c r="C38" s="12"/>
      <c r="D38" s="57">
        <v>1</v>
      </c>
      <c r="E38" s="57" t="s">
        <v>80</v>
      </c>
      <c r="F38" s="13"/>
      <c r="G38" s="11"/>
      <c r="H38" s="1">
        <f t="shared" si="17"/>
        <v>0</v>
      </c>
      <c r="I38" s="11"/>
      <c r="J38" s="1">
        <f t="shared" si="18"/>
        <v>0</v>
      </c>
      <c r="K38" s="1">
        <f t="shared" si="19"/>
        <v>0</v>
      </c>
      <c r="L38" s="1">
        <f t="shared" si="20"/>
        <v>0</v>
      </c>
      <c r="M38" s="1">
        <f t="shared" si="21"/>
        <v>0</v>
      </c>
      <c r="N38" s="1">
        <f t="shared" si="22"/>
        <v>0</v>
      </c>
      <c r="O38" s="27">
        <f t="shared" si="23"/>
        <v>0</v>
      </c>
    </row>
    <row r="39" spans="1:15" s="9" customFormat="1" ht="57" x14ac:dyDescent="0.2">
      <c r="A39" s="26">
        <v>26</v>
      </c>
      <c r="B39" s="58" t="s">
        <v>107</v>
      </c>
      <c r="C39" s="12"/>
      <c r="D39" s="57">
        <v>2</v>
      </c>
      <c r="E39" s="57" t="s">
        <v>80</v>
      </c>
      <c r="F39" s="13"/>
      <c r="G39" s="11"/>
      <c r="H39" s="1">
        <f t="shared" si="17"/>
        <v>0</v>
      </c>
      <c r="I39" s="11"/>
      <c r="J39" s="1">
        <f t="shared" si="18"/>
        <v>0</v>
      </c>
      <c r="K39" s="1">
        <f t="shared" si="19"/>
        <v>0</v>
      </c>
      <c r="L39" s="1">
        <f t="shared" si="20"/>
        <v>0</v>
      </c>
      <c r="M39" s="1">
        <f t="shared" si="21"/>
        <v>0</v>
      </c>
      <c r="N39" s="1">
        <f t="shared" si="22"/>
        <v>0</v>
      </c>
      <c r="O39" s="27">
        <f t="shared" si="23"/>
        <v>0</v>
      </c>
    </row>
    <row r="40" spans="1:15" s="9" customFormat="1" ht="57" x14ac:dyDescent="0.2">
      <c r="A40" s="26">
        <v>27</v>
      </c>
      <c r="B40" s="58" t="s">
        <v>108</v>
      </c>
      <c r="C40" s="12"/>
      <c r="D40" s="57">
        <v>1</v>
      </c>
      <c r="E40" s="57" t="s">
        <v>80</v>
      </c>
      <c r="F40" s="13"/>
      <c r="G40" s="11"/>
      <c r="H40" s="1">
        <f t="shared" si="17"/>
        <v>0</v>
      </c>
      <c r="I40" s="11"/>
      <c r="J40" s="1">
        <f t="shared" si="18"/>
        <v>0</v>
      </c>
      <c r="K40" s="1">
        <f t="shared" si="19"/>
        <v>0</v>
      </c>
      <c r="L40" s="1">
        <f t="shared" si="20"/>
        <v>0</v>
      </c>
      <c r="M40" s="1">
        <f t="shared" si="21"/>
        <v>0</v>
      </c>
      <c r="N40" s="1">
        <f t="shared" si="22"/>
        <v>0</v>
      </c>
      <c r="O40" s="27">
        <f t="shared" si="23"/>
        <v>0</v>
      </c>
    </row>
    <row r="41" spans="1:15" s="9" customFormat="1" ht="57" x14ac:dyDescent="0.2">
      <c r="A41" s="26">
        <v>28</v>
      </c>
      <c r="B41" s="58" t="s">
        <v>109</v>
      </c>
      <c r="C41" s="12"/>
      <c r="D41" s="57">
        <v>1</v>
      </c>
      <c r="E41" s="57" t="s">
        <v>80</v>
      </c>
      <c r="F41" s="13"/>
      <c r="G41" s="11"/>
      <c r="H41" s="1">
        <f t="shared" si="17"/>
        <v>0</v>
      </c>
      <c r="I41" s="11"/>
      <c r="J41" s="1">
        <f t="shared" si="18"/>
        <v>0</v>
      </c>
      <c r="K41" s="1">
        <f t="shared" si="19"/>
        <v>0</v>
      </c>
      <c r="L41" s="1">
        <f t="shared" si="20"/>
        <v>0</v>
      </c>
      <c r="M41" s="1">
        <f t="shared" si="21"/>
        <v>0</v>
      </c>
      <c r="N41" s="1">
        <f t="shared" si="22"/>
        <v>0</v>
      </c>
      <c r="O41" s="27">
        <f t="shared" si="23"/>
        <v>0</v>
      </c>
    </row>
    <row r="42" spans="1:15" s="9" customFormat="1" ht="99.75" x14ac:dyDescent="0.2">
      <c r="A42" s="26">
        <v>29</v>
      </c>
      <c r="B42" s="58" t="s">
        <v>110</v>
      </c>
      <c r="C42" s="12"/>
      <c r="D42" s="57">
        <v>1</v>
      </c>
      <c r="E42" s="57" t="s">
        <v>80</v>
      </c>
      <c r="F42" s="13"/>
      <c r="G42" s="11"/>
      <c r="H42" s="1">
        <f t="shared" si="17"/>
        <v>0</v>
      </c>
      <c r="I42" s="11"/>
      <c r="J42" s="1">
        <f t="shared" si="18"/>
        <v>0</v>
      </c>
      <c r="K42" s="1">
        <f t="shared" si="19"/>
        <v>0</v>
      </c>
      <c r="L42" s="1">
        <f t="shared" si="20"/>
        <v>0</v>
      </c>
      <c r="M42" s="1">
        <f t="shared" si="21"/>
        <v>0</v>
      </c>
      <c r="N42" s="1">
        <f t="shared" si="22"/>
        <v>0</v>
      </c>
      <c r="O42" s="27">
        <f t="shared" si="23"/>
        <v>0</v>
      </c>
    </row>
    <row r="43" spans="1:15" s="9" customFormat="1" ht="99.75" x14ac:dyDescent="0.2">
      <c r="A43" s="26">
        <v>30</v>
      </c>
      <c r="B43" s="58" t="s">
        <v>111</v>
      </c>
      <c r="C43" s="12"/>
      <c r="D43" s="57">
        <v>1</v>
      </c>
      <c r="E43" s="57" t="s">
        <v>80</v>
      </c>
      <c r="F43" s="13"/>
      <c r="G43" s="11"/>
      <c r="H43" s="1">
        <f t="shared" si="17"/>
        <v>0</v>
      </c>
      <c r="I43" s="11"/>
      <c r="J43" s="1">
        <f t="shared" si="18"/>
        <v>0</v>
      </c>
      <c r="K43" s="1">
        <f t="shared" si="19"/>
        <v>0</v>
      </c>
      <c r="L43" s="1">
        <f t="shared" si="20"/>
        <v>0</v>
      </c>
      <c r="M43" s="1">
        <f t="shared" si="21"/>
        <v>0</v>
      </c>
      <c r="N43" s="1">
        <f t="shared" si="22"/>
        <v>0</v>
      </c>
      <c r="O43" s="27">
        <f t="shared" si="23"/>
        <v>0</v>
      </c>
    </row>
    <row r="44" spans="1:15" s="9" customFormat="1" ht="114" x14ac:dyDescent="0.2">
      <c r="A44" s="26">
        <v>31</v>
      </c>
      <c r="B44" s="58" t="s">
        <v>112</v>
      </c>
      <c r="C44" s="12"/>
      <c r="D44" s="57">
        <v>1</v>
      </c>
      <c r="E44" s="57" t="s">
        <v>80</v>
      </c>
      <c r="F44" s="13"/>
      <c r="G44" s="11"/>
      <c r="H44" s="1">
        <f t="shared" si="17"/>
        <v>0</v>
      </c>
      <c r="I44" s="11"/>
      <c r="J44" s="1">
        <f t="shared" si="18"/>
        <v>0</v>
      </c>
      <c r="K44" s="1">
        <f t="shared" si="19"/>
        <v>0</v>
      </c>
      <c r="L44" s="1">
        <f t="shared" si="20"/>
        <v>0</v>
      </c>
      <c r="M44" s="1">
        <f t="shared" si="21"/>
        <v>0</v>
      </c>
      <c r="N44" s="1">
        <f t="shared" si="22"/>
        <v>0</v>
      </c>
      <c r="O44" s="27">
        <f t="shared" si="23"/>
        <v>0</v>
      </c>
    </row>
    <row r="45" spans="1:15" s="9" customFormat="1" ht="114" x14ac:dyDescent="0.2">
      <c r="A45" s="26">
        <v>32</v>
      </c>
      <c r="B45" s="58" t="s">
        <v>113</v>
      </c>
      <c r="C45" s="12"/>
      <c r="D45" s="57">
        <v>1</v>
      </c>
      <c r="E45" s="57" t="s">
        <v>80</v>
      </c>
      <c r="F45" s="13"/>
      <c r="G45" s="11"/>
      <c r="H45" s="1">
        <f t="shared" si="17"/>
        <v>0</v>
      </c>
      <c r="I45" s="11"/>
      <c r="J45" s="1">
        <f t="shared" si="18"/>
        <v>0</v>
      </c>
      <c r="K45" s="1">
        <f t="shared" si="19"/>
        <v>0</v>
      </c>
      <c r="L45" s="1">
        <f t="shared" si="20"/>
        <v>0</v>
      </c>
      <c r="M45" s="1">
        <f t="shared" si="21"/>
        <v>0</v>
      </c>
      <c r="N45" s="1">
        <f t="shared" si="22"/>
        <v>0</v>
      </c>
      <c r="O45" s="27">
        <f t="shared" si="23"/>
        <v>0</v>
      </c>
    </row>
    <row r="46" spans="1:15" s="9" customFormat="1" ht="114" x14ac:dyDescent="0.2">
      <c r="A46" s="26">
        <v>33</v>
      </c>
      <c r="B46" s="58" t="s">
        <v>114</v>
      </c>
      <c r="C46" s="12"/>
      <c r="D46" s="57">
        <v>1</v>
      </c>
      <c r="E46" s="57" t="s">
        <v>80</v>
      </c>
      <c r="F46" s="13"/>
      <c r="G46" s="11"/>
      <c r="H46" s="1">
        <f t="shared" si="17"/>
        <v>0</v>
      </c>
      <c r="I46" s="11"/>
      <c r="J46" s="1">
        <f t="shared" si="18"/>
        <v>0</v>
      </c>
      <c r="K46" s="1">
        <f t="shared" si="19"/>
        <v>0</v>
      </c>
      <c r="L46" s="1">
        <f t="shared" si="20"/>
        <v>0</v>
      </c>
      <c r="M46" s="1">
        <f t="shared" si="21"/>
        <v>0</v>
      </c>
      <c r="N46" s="1">
        <f t="shared" si="22"/>
        <v>0</v>
      </c>
      <c r="O46" s="27">
        <f t="shared" si="23"/>
        <v>0</v>
      </c>
    </row>
    <row r="47" spans="1:15" s="9" customFormat="1" ht="114" x14ac:dyDescent="0.2">
      <c r="A47" s="26">
        <v>34</v>
      </c>
      <c r="B47" s="58" t="s">
        <v>115</v>
      </c>
      <c r="C47" s="12"/>
      <c r="D47" s="57">
        <v>1</v>
      </c>
      <c r="E47" s="57" t="s">
        <v>80</v>
      </c>
      <c r="F47" s="13"/>
      <c r="G47" s="11"/>
      <c r="H47" s="1">
        <f t="shared" ref="H47:H60" si="24">+ROUND(F47*G47,0)</f>
        <v>0</v>
      </c>
      <c r="I47" s="11"/>
      <c r="J47" s="1">
        <f t="shared" ref="J47:J60" si="25">ROUND(F47*I47,0)</f>
        <v>0</v>
      </c>
      <c r="K47" s="1">
        <f t="shared" ref="K47:K60" si="26">ROUND(F47+H47+J47,0)</f>
        <v>0</v>
      </c>
      <c r="L47" s="1">
        <f t="shared" ref="L47:L60" si="27">ROUND(F47*D47,0)</f>
        <v>0</v>
      </c>
      <c r="M47" s="1">
        <f t="shared" ref="M47:M60" si="28">ROUND(L47*G47,0)</f>
        <v>0</v>
      </c>
      <c r="N47" s="1">
        <f t="shared" ref="N47:N60" si="29">ROUND(L47*I47,0)</f>
        <v>0</v>
      </c>
      <c r="O47" s="27">
        <f t="shared" ref="O47:O60" si="30">ROUND(L47+N47+M47,0)</f>
        <v>0</v>
      </c>
    </row>
    <row r="48" spans="1:15" s="9" customFormat="1" ht="142.5" x14ac:dyDescent="0.2">
      <c r="A48" s="26">
        <v>35</v>
      </c>
      <c r="B48" s="58" t="s">
        <v>116</v>
      </c>
      <c r="C48" s="12"/>
      <c r="D48" s="57">
        <v>1</v>
      </c>
      <c r="E48" s="57" t="s">
        <v>80</v>
      </c>
      <c r="F48" s="13"/>
      <c r="G48" s="11"/>
      <c r="H48" s="1">
        <f t="shared" si="24"/>
        <v>0</v>
      </c>
      <c r="I48" s="11"/>
      <c r="J48" s="1">
        <f t="shared" si="25"/>
        <v>0</v>
      </c>
      <c r="K48" s="1">
        <f t="shared" si="26"/>
        <v>0</v>
      </c>
      <c r="L48" s="1">
        <f t="shared" si="27"/>
        <v>0</v>
      </c>
      <c r="M48" s="1">
        <f t="shared" si="28"/>
        <v>0</v>
      </c>
      <c r="N48" s="1">
        <f t="shared" si="29"/>
        <v>0</v>
      </c>
      <c r="O48" s="27">
        <f t="shared" si="30"/>
        <v>0</v>
      </c>
    </row>
    <row r="49" spans="1:15" s="9" customFormat="1" ht="142.5" x14ac:dyDescent="0.2">
      <c r="A49" s="26">
        <v>36</v>
      </c>
      <c r="B49" s="58" t="s">
        <v>117</v>
      </c>
      <c r="C49" s="12"/>
      <c r="D49" s="57">
        <v>1</v>
      </c>
      <c r="E49" s="57" t="s">
        <v>80</v>
      </c>
      <c r="F49" s="13"/>
      <c r="G49" s="11"/>
      <c r="H49" s="1">
        <f t="shared" si="24"/>
        <v>0</v>
      </c>
      <c r="I49" s="11"/>
      <c r="J49" s="1">
        <f t="shared" si="25"/>
        <v>0</v>
      </c>
      <c r="K49" s="1">
        <f t="shared" si="26"/>
        <v>0</v>
      </c>
      <c r="L49" s="1">
        <f t="shared" si="27"/>
        <v>0</v>
      </c>
      <c r="M49" s="1">
        <f t="shared" si="28"/>
        <v>0</v>
      </c>
      <c r="N49" s="1">
        <f t="shared" si="29"/>
        <v>0</v>
      </c>
      <c r="O49" s="27">
        <f t="shared" si="30"/>
        <v>0</v>
      </c>
    </row>
    <row r="50" spans="1:15" s="9" customFormat="1" ht="99.75" x14ac:dyDescent="0.2">
      <c r="A50" s="26">
        <v>37</v>
      </c>
      <c r="B50" s="58" t="s">
        <v>118</v>
      </c>
      <c r="C50" s="12"/>
      <c r="D50" s="57">
        <v>1</v>
      </c>
      <c r="E50" s="57" t="s">
        <v>80</v>
      </c>
      <c r="F50" s="13"/>
      <c r="G50" s="11"/>
      <c r="H50" s="1">
        <f t="shared" si="24"/>
        <v>0</v>
      </c>
      <c r="I50" s="11"/>
      <c r="J50" s="1">
        <f t="shared" si="25"/>
        <v>0</v>
      </c>
      <c r="K50" s="1">
        <f t="shared" si="26"/>
        <v>0</v>
      </c>
      <c r="L50" s="1">
        <f t="shared" si="27"/>
        <v>0</v>
      </c>
      <c r="M50" s="1">
        <f t="shared" si="28"/>
        <v>0</v>
      </c>
      <c r="N50" s="1">
        <f t="shared" si="29"/>
        <v>0</v>
      </c>
      <c r="O50" s="27">
        <f t="shared" si="30"/>
        <v>0</v>
      </c>
    </row>
    <row r="51" spans="1:15" s="9" customFormat="1" ht="128.25" x14ac:dyDescent="0.2">
      <c r="A51" s="26">
        <v>38</v>
      </c>
      <c r="B51" s="58" t="s">
        <v>119</v>
      </c>
      <c r="C51" s="12"/>
      <c r="D51" s="57">
        <v>1</v>
      </c>
      <c r="E51" s="57" t="s">
        <v>80</v>
      </c>
      <c r="F51" s="13"/>
      <c r="G51" s="11"/>
      <c r="H51" s="1">
        <f t="shared" si="24"/>
        <v>0</v>
      </c>
      <c r="I51" s="11"/>
      <c r="J51" s="1">
        <f t="shared" si="25"/>
        <v>0</v>
      </c>
      <c r="K51" s="1">
        <f t="shared" si="26"/>
        <v>0</v>
      </c>
      <c r="L51" s="1">
        <f t="shared" si="27"/>
        <v>0</v>
      </c>
      <c r="M51" s="1">
        <f t="shared" si="28"/>
        <v>0</v>
      </c>
      <c r="N51" s="1">
        <f t="shared" si="29"/>
        <v>0</v>
      </c>
      <c r="O51" s="27">
        <f t="shared" si="30"/>
        <v>0</v>
      </c>
    </row>
    <row r="52" spans="1:15" s="9" customFormat="1" ht="71.25" x14ac:dyDescent="0.2">
      <c r="A52" s="26">
        <v>39</v>
      </c>
      <c r="B52" s="58" t="s">
        <v>120</v>
      </c>
      <c r="C52" s="12"/>
      <c r="D52" s="57">
        <v>5</v>
      </c>
      <c r="E52" s="57" t="s">
        <v>80</v>
      </c>
      <c r="F52" s="13"/>
      <c r="G52" s="11"/>
      <c r="H52" s="1">
        <f t="shared" si="24"/>
        <v>0</v>
      </c>
      <c r="I52" s="11"/>
      <c r="J52" s="1">
        <f t="shared" si="25"/>
        <v>0</v>
      </c>
      <c r="K52" s="1">
        <f t="shared" si="26"/>
        <v>0</v>
      </c>
      <c r="L52" s="1">
        <f t="shared" si="27"/>
        <v>0</v>
      </c>
      <c r="M52" s="1">
        <f t="shared" si="28"/>
        <v>0</v>
      </c>
      <c r="N52" s="1">
        <f t="shared" si="29"/>
        <v>0</v>
      </c>
      <c r="O52" s="27">
        <f t="shared" si="30"/>
        <v>0</v>
      </c>
    </row>
    <row r="53" spans="1:15" s="9" customFormat="1" ht="57" x14ac:dyDescent="0.2">
      <c r="A53" s="26">
        <v>40</v>
      </c>
      <c r="B53" s="58" t="s">
        <v>121</v>
      </c>
      <c r="C53" s="12"/>
      <c r="D53" s="57">
        <v>2</v>
      </c>
      <c r="E53" s="57" t="s">
        <v>80</v>
      </c>
      <c r="F53" s="13"/>
      <c r="G53" s="11"/>
      <c r="H53" s="1">
        <f t="shared" si="24"/>
        <v>0</v>
      </c>
      <c r="I53" s="11"/>
      <c r="J53" s="1">
        <f t="shared" si="25"/>
        <v>0</v>
      </c>
      <c r="K53" s="1">
        <f t="shared" si="26"/>
        <v>0</v>
      </c>
      <c r="L53" s="1">
        <f t="shared" si="27"/>
        <v>0</v>
      </c>
      <c r="M53" s="1">
        <f t="shared" si="28"/>
        <v>0</v>
      </c>
      <c r="N53" s="1">
        <f t="shared" si="29"/>
        <v>0</v>
      </c>
      <c r="O53" s="27">
        <f t="shared" si="30"/>
        <v>0</v>
      </c>
    </row>
    <row r="54" spans="1:15" s="9" customFormat="1" ht="71.25" x14ac:dyDescent="0.2">
      <c r="A54" s="26">
        <v>41</v>
      </c>
      <c r="B54" s="58" t="s">
        <v>122</v>
      </c>
      <c r="C54" s="12"/>
      <c r="D54" s="57">
        <v>2</v>
      </c>
      <c r="E54" s="57" t="s">
        <v>80</v>
      </c>
      <c r="F54" s="13"/>
      <c r="G54" s="11"/>
      <c r="H54" s="1">
        <f t="shared" si="24"/>
        <v>0</v>
      </c>
      <c r="I54" s="11"/>
      <c r="J54" s="1">
        <f t="shared" si="25"/>
        <v>0</v>
      </c>
      <c r="K54" s="1">
        <f t="shared" si="26"/>
        <v>0</v>
      </c>
      <c r="L54" s="1">
        <f t="shared" si="27"/>
        <v>0</v>
      </c>
      <c r="M54" s="1">
        <f t="shared" si="28"/>
        <v>0</v>
      </c>
      <c r="N54" s="1">
        <f t="shared" si="29"/>
        <v>0</v>
      </c>
      <c r="O54" s="27">
        <f t="shared" si="30"/>
        <v>0</v>
      </c>
    </row>
    <row r="55" spans="1:15" s="9" customFormat="1" ht="71.25" x14ac:dyDescent="0.2">
      <c r="A55" s="26">
        <v>42</v>
      </c>
      <c r="B55" s="58" t="s">
        <v>123</v>
      </c>
      <c r="C55" s="12"/>
      <c r="D55" s="57">
        <v>2</v>
      </c>
      <c r="E55" s="57" t="s">
        <v>80</v>
      </c>
      <c r="F55" s="13"/>
      <c r="G55" s="11"/>
      <c r="H55" s="1">
        <f t="shared" si="24"/>
        <v>0</v>
      </c>
      <c r="I55" s="11"/>
      <c r="J55" s="1">
        <f t="shared" si="25"/>
        <v>0</v>
      </c>
      <c r="K55" s="1">
        <f t="shared" si="26"/>
        <v>0</v>
      </c>
      <c r="L55" s="1">
        <f t="shared" si="27"/>
        <v>0</v>
      </c>
      <c r="M55" s="1">
        <f t="shared" si="28"/>
        <v>0</v>
      </c>
      <c r="N55" s="1">
        <f t="shared" si="29"/>
        <v>0</v>
      </c>
      <c r="O55" s="27">
        <f t="shared" si="30"/>
        <v>0</v>
      </c>
    </row>
    <row r="56" spans="1:15" s="9" customFormat="1" ht="99.75" x14ac:dyDescent="0.2">
      <c r="A56" s="26">
        <v>43</v>
      </c>
      <c r="B56" s="58" t="s">
        <v>124</v>
      </c>
      <c r="C56" s="12"/>
      <c r="D56" s="57">
        <v>2</v>
      </c>
      <c r="E56" s="57" t="s">
        <v>80</v>
      </c>
      <c r="F56" s="13"/>
      <c r="G56" s="11"/>
      <c r="H56" s="1">
        <f t="shared" si="24"/>
        <v>0</v>
      </c>
      <c r="I56" s="11"/>
      <c r="J56" s="1">
        <f t="shared" si="25"/>
        <v>0</v>
      </c>
      <c r="K56" s="1">
        <f t="shared" si="26"/>
        <v>0</v>
      </c>
      <c r="L56" s="1">
        <f t="shared" si="27"/>
        <v>0</v>
      </c>
      <c r="M56" s="1">
        <f t="shared" si="28"/>
        <v>0</v>
      </c>
      <c r="N56" s="1">
        <f t="shared" si="29"/>
        <v>0</v>
      </c>
      <c r="O56" s="27">
        <f t="shared" si="30"/>
        <v>0</v>
      </c>
    </row>
    <row r="57" spans="1:15" s="9" customFormat="1" ht="99.75" x14ac:dyDescent="0.2">
      <c r="A57" s="26">
        <v>44</v>
      </c>
      <c r="B57" s="58" t="s">
        <v>125</v>
      </c>
      <c r="C57" s="12"/>
      <c r="D57" s="57">
        <v>3</v>
      </c>
      <c r="E57" s="57" t="s">
        <v>80</v>
      </c>
      <c r="F57" s="13"/>
      <c r="G57" s="11"/>
      <c r="H57" s="1">
        <f t="shared" si="24"/>
        <v>0</v>
      </c>
      <c r="I57" s="11"/>
      <c r="J57" s="1">
        <f t="shared" si="25"/>
        <v>0</v>
      </c>
      <c r="K57" s="1">
        <f t="shared" si="26"/>
        <v>0</v>
      </c>
      <c r="L57" s="1">
        <f t="shared" si="27"/>
        <v>0</v>
      </c>
      <c r="M57" s="1">
        <f t="shared" si="28"/>
        <v>0</v>
      </c>
      <c r="N57" s="1">
        <f t="shared" si="29"/>
        <v>0</v>
      </c>
      <c r="O57" s="27">
        <f t="shared" si="30"/>
        <v>0</v>
      </c>
    </row>
    <row r="58" spans="1:15" s="9" customFormat="1" ht="57" x14ac:dyDescent="0.2">
      <c r="A58" s="26">
        <v>45</v>
      </c>
      <c r="B58" s="58" t="s">
        <v>126</v>
      </c>
      <c r="C58" s="12"/>
      <c r="D58" s="57">
        <v>2</v>
      </c>
      <c r="E58" s="57" t="s">
        <v>80</v>
      </c>
      <c r="F58" s="13"/>
      <c r="G58" s="11"/>
      <c r="H58" s="1">
        <f t="shared" si="24"/>
        <v>0</v>
      </c>
      <c r="I58" s="11"/>
      <c r="J58" s="1">
        <f t="shared" si="25"/>
        <v>0</v>
      </c>
      <c r="K58" s="1">
        <f t="shared" si="26"/>
        <v>0</v>
      </c>
      <c r="L58" s="1">
        <f t="shared" si="27"/>
        <v>0</v>
      </c>
      <c r="M58" s="1">
        <f t="shared" si="28"/>
        <v>0</v>
      </c>
      <c r="N58" s="1">
        <f t="shared" si="29"/>
        <v>0</v>
      </c>
      <c r="O58" s="27">
        <f t="shared" si="30"/>
        <v>0</v>
      </c>
    </row>
    <row r="59" spans="1:15" s="9" customFormat="1" ht="128.25" x14ac:dyDescent="0.2">
      <c r="A59" s="26">
        <v>46</v>
      </c>
      <c r="B59" s="58" t="s">
        <v>127</v>
      </c>
      <c r="C59" s="12"/>
      <c r="D59" s="57">
        <v>1</v>
      </c>
      <c r="E59" s="57" t="s">
        <v>80</v>
      </c>
      <c r="F59" s="13"/>
      <c r="G59" s="11"/>
      <c r="H59" s="1">
        <f t="shared" si="24"/>
        <v>0</v>
      </c>
      <c r="I59" s="11"/>
      <c r="J59" s="1">
        <f t="shared" si="25"/>
        <v>0</v>
      </c>
      <c r="K59" s="1">
        <f t="shared" si="26"/>
        <v>0</v>
      </c>
      <c r="L59" s="1">
        <f t="shared" si="27"/>
        <v>0</v>
      </c>
      <c r="M59" s="1">
        <f t="shared" si="28"/>
        <v>0</v>
      </c>
      <c r="N59" s="1">
        <f t="shared" si="29"/>
        <v>0</v>
      </c>
      <c r="O59" s="27">
        <f t="shared" si="30"/>
        <v>0</v>
      </c>
    </row>
    <row r="60" spans="1:15" s="9" customFormat="1" ht="142.5" x14ac:dyDescent="0.2">
      <c r="A60" s="26">
        <v>47</v>
      </c>
      <c r="B60" s="58" t="s">
        <v>128</v>
      </c>
      <c r="C60" s="12"/>
      <c r="D60" s="57">
        <v>1</v>
      </c>
      <c r="E60" s="57" t="s">
        <v>80</v>
      </c>
      <c r="F60" s="13"/>
      <c r="G60" s="11"/>
      <c r="H60" s="1">
        <f t="shared" si="24"/>
        <v>0</v>
      </c>
      <c r="I60" s="11"/>
      <c r="J60" s="1">
        <f t="shared" si="25"/>
        <v>0</v>
      </c>
      <c r="K60" s="1">
        <f t="shared" si="26"/>
        <v>0</v>
      </c>
      <c r="L60" s="1">
        <f t="shared" si="27"/>
        <v>0</v>
      </c>
      <c r="M60" s="1">
        <f t="shared" si="28"/>
        <v>0</v>
      </c>
      <c r="N60" s="1">
        <f t="shared" si="29"/>
        <v>0</v>
      </c>
      <c r="O60" s="27">
        <f t="shared" si="30"/>
        <v>0</v>
      </c>
    </row>
    <row r="61" spans="1:15" s="9" customFormat="1" ht="142.5" x14ac:dyDescent="0.2">
      <c r="A61" s="26">
        <v>48</v>
      </c>
      <c r="B61" s="58" t="s">
        <v>129</v>
      </c>
      <c r="C61" s="12"/>
      <c r="D61" s="57">
        <v>1</v>
      </c>
      <c r="E61" s="57" t="s">
        <v>80</v>
      </c>
      <c r="F61" s="13"/>
      <c r="G61" s="11"/>
      <c r="H61" s="1">
        <f t="shared" si="17"/>
        <v>0</v>
      </c>
      <c r="I61" s="11"/>
      <c r="J61" s="1">
        <f t="shared" si="18"/>
        <v>0</v>
      </c>
      <c r="K61" s="1">
        <f t="shared" si="19"/>
        <v>0</v>
      </c>
      <c r="L61" s="1">
        <f t="shared" si="20"/>
        <v>0</v>
      </c>
      <c r="M61" s="1">
        <f t="shared" si="21"/>
        <v>0</v>
      </c>
      <c r="N61" s="1">
        <f t="shared" si="22"/>
        <v>0</v>
      </c>
      <c r="O61" s="27">
        <f t="shared" si="23"/>
        <v>0</v>
      </c>
    </row>
    <row r="62" spans="1:15" s="9" customFormat="1" ht="57" x14ac:dyDescent="0.2">
      <c r="A62" s="26">
        <v>49</v>
      </c>
      <c r="B62" s="58" t="s">
        <v>130</v>
      </c>
      <c r="C62" s="12"/>
      <c r="D62" s="57">
        <v>2</v>
      </c>
      <c r="E62" s="57" t="s">
        <v>80</v>
      </c>
      <c r="F62" s="13"/>
      <c r="G62" s="11"/>
      <c r="H62" s="1">
        <f t="shared" si="17"/>
        <v>0</v>
      </c>
      <c r="I62" s="11"/>
      <c r="J62" s="1">
        <f t="shared" si="18"/>
        <v>0</v>
      </c>
      <c r="K62" s="1">
        <f t="shared" si="19"/>
        <v>0</v>
      </c>
      <c r="L62" s="1">
        <f t="shared" si="20"/>
        <v>0</v>
      </c>
      <c r="M62" s="1">
        <f t="shared" si="21"/>
        <v>0</v>
      </c>
      <c r="N62" s="1">
        <f t="shared" si="22"/>
        <v>0</v>
      </c>
      <c r="O62" s="27">
        <f t="shared" si="23"/>
        <v>0</v>
      </c>
    </row>
    <row r="63" spans="1:15" s="9" customFormat="1" ht="57" x14ac:dyDescent="0.2">
      <c r="A63" s="26">
        <v>50</v>
      </c>
      <c r="B63" s="58" t="s">
        <v>131</v>
      </c>
      <c r="C63" s="12"/>
      <c r="D63" s="57">
        <v>2</v>
      </c>
      <c r="E63" s="57" t="s">
        <v>80</v>
      </c>
      <c r="F63" s="13"/>
      <c r="G63" s="11"/>
      <c r="H63" s="1">
        <f t="shared" si="17"/>
        <v>0</v>
      </c>
      <c r="I63" s="11"/>
      <c r="J63" s="1">
        <f t="shared" si="18"/>
        <v>0</v>
      </c>
      <c r="K63" s="1">
        <f t="shared" si="19"/>
        <v>0</v>
      </c>
      <c r="L63" s="1">
        <f t="shared" si="20"/>
        <v>0</v>
      </c>
      <c r="M63" s="1">
        <f t="shared" si="21"/>
        <v>0</v>
      </c>
      <c r="N63" s="1">
        <f t="shared" si="22"/>
        <v>0</v>
      </c>
      <c r="O63" s="27">
        <f t="shared" si="23"/>
        <v>0</v>
      </c>
    </row>
    <row r="64" spans="1:15" s="9" customFormat="1" ht="57" x14ac:dyDescent="0.2">
      <c r="A64" s="26">
        <v>51</v>
      </c>
      <c r="B64" s="58" t="s">
        <v>132</v>
      </c>
      <c r="C64" s="12"/>
      <c r="D64" s="57">
        <v>2</v>
      </c>
      <c r="E64" s="57" t="s">
        <v>80</v>
      </c>
      <c r="F64" s="13"/>
      <c r="G64" s="11"/>
      <c r="H64" s="1">
        <f t="shared" si="17"/>
        <v>0</v>
      </c>
      <c r="I64" s="11"/>
      <c r="J64" s="1">
        <f t="shared" si="18"/>
        <v>0</v>
      </c>
      <c r="K64" s="1">
        <f t="shared" si="19"/>
        <v>0</v>
      </c>
      <c r="L64" s="1">
        <f t="shared" si="20"/>
        <v>0</v>
      </c>
      <c r="M64" s="1">
        <f t="shared" si="21"/>
        <v>0</v>
      </c>
      <c r="N64" s="1">
        <f t="shared" si="22"/>
        <v>0</v>
      </c>
      <c r="O64" s="27">
        <f t="shared" si="23"/>
        <v>0</v>
      </c>
    </row>
    <row r="65" spans="1:15" s="9" customFormat="1" ht="57" x14ac:dyDescent="0.2">
      <c r="A65" s="26">
        <v>52</v>
      </c>
      <c r="B65" s="58" t="s">
        <v>133</v>
      </c>
      <c r="C65" s="12"/>
      <c r="D65" s="57">
        <v>2</v>
      </c>
      <c r="E65" s="57" t="s">
        <v>80</v>
      </c>
      <c r="F65" s="13"/>
      <c r="G65" s="11"/>
      <c r="H65" s="1">
        <f t="shared" si="17"/>
        <v>0</v>
      </c>
      <c r="I65" s="11"/>
      <c r="J65" s="1">
        <f t="shared" si="18"/>
        <v>0</v>
      </c>
      <c r="K65" s="1">
        <f t="shared" si="19"/>
        <v>0</v>
      </c>
      <c r="L65" s="1">
        <f t="shared" si="20"/>
        <v>0</v>
      </c>
      <c r="M65" s="1">
        <f t="shared" si="21"/>
        <v>0</v>
      </c>
      <c r="N65" s="1">
        <f t="shared" si="22"/>
        <v>0</v>
      </c>
      <c r="O65" s="27">
        <f t="shared" si="23"/>
        <v>0</v>
      </c>
    </row>
    <row r="66" spans="1:15" s="9" customFormat="1" ht="85.5" x14ac:dyDescent="0.2">
      <c r="A66" s="26">
        <v>53</v>
      </c>
      <c r="B66" s="58" t="s">
        <v>134</v>
      </c>
      <c r="C66" s="12"/>
      <c r="D66" s="57">
        <v>1</v>
      </c>
      <c r="E66" s="57" t="s">
        <v>80</v>
      </c>
      <c r="F66" s="13"/>
      <c r="G66" s="11"/>
      <c r="H66" s="1">
        <f t="shared" si="17"/>
        <v>0</v>
      </c>
      <c r="I66" s="11"/>
      <c r="J66" s="1">
        <f t="shared" si="18"/>
        <v>0</v>
      </c>
      <c r="K66" s="1">
        <f t="shared" si="19"/>
        <v>0</v>
      </c>
      <c r="L66" s="1">
        <f t="shared" si="20"/>
        <v>0</v>
      </c>
      <c r="M66" s="1">
        <f t="shared" si="21"/>
        <v>0</v>
      </c>
      <c r="N66" s="1">
        <f t="shared" si="22"/>
        <v>0</v>
      </c>
      <c r="O66" s="27">
        <f t="shared" si="23"/>
        <v>0</v>
      </c>
    </row>
    <row r="67" spans="1:15" s="9" customFormat="1" ht="228" x14ac:dyDescent="0.2">
      <c r="A67" s="26">
        <v>54</v>
      </c>
      <c r="B67" s="58" t="s">
        <v>135</v>
      </c>
      <c r="C67" s="12"/>
      <c r="D67" s="57">
        <v>9</v>
      </c>
      <c r="E67" s="57" t="s">
        <v>80</v>
      </c>
      <c r="F67" s="13"/>
      <c r="G67" s="11"/>
      <c r="H67" s="1">
        <f t="shared" si="17"/>
        <v>0</v>
      </c>
      <c r="I67" s="11"/>
      <c r="J67" s="1">
        <f t="shared" si="18"/>
        <v>0</v>
      </c>
      <c r="K67" s="1">
        <f t="shared" si="19"/>
        <v>0</v>
      </c>
      <c r="L67" s="1">
        <f t="shared" si="20"/>
        <v>0</v>
      </c>
      <c r="M67" s="1">
        <f t="shared" si="21"/>
        <v>0</v>
      </c>
      <c r="N67" s="1">
        <f t="shared" si="22"/>
        <v>0</v>
      </c>
      <c r="O67" s="27">
        <f t="shared" si="23"/>
        <v>0</v>
      </c>
    </row>
    <row r="68" spans="1:15" s="9" customFormat="1" ht="128.25" x14ac:dyDescent="0.2">
      <c r="A68" s="26">
        <v>55</v>
      </c>
      <c r="B68" s="58" t="s">
        <v>136</v>
      </c>
      <c r="C68" s="12"/>
      <c r="D68" s="57">
        <v>5</v>
      </c>
      <c r="E68" s="57" t="s">
        <v>80</v>
      </c>
      <c r="F68" s="13"/>
      <c r="G68" s="11"/>
      <c r="H68" s="1">
        <f t="shared" si="17"/>
        <v>0</v>
      </c>
      <c r="I68" s="11"/>
      <c r="J68" s="1">
        <f t="shared" si="18"/>
        <v>0</v>
      </c>
      <c r="K68" s="1">
        <f t="shared" si="19"/>
        <v>0</v>
      </c>
      <c r="L68" s="1">
        <f t="shared" si="20"/>
        <v>0</v>
      </c>
      <c r="M68" s="1">
        <f t="shared" si="21"/>
        <v>0</v>
      </c>
      <c r="N68" s="1">
        <f t="shared" si="22"/>
        <v>0</v>
      </c>
      <c r="O68" s="27">
        <f t="shared" si="23"/>
        <v>0</v>
      </c>
    </row>
    <row r="69" spans="1:15" s="9" customFormat="1" ht="99.75" x14ac:dyDescent="0.2">
      <c r="A69" s="26">
        <v>56</v>
      </c>
      <c r="B69" s="58" t="s">
        <v>137</v>
      </c>
      <c r="C69" s="12"/>
      <c r="D69" s="57">
        <v>2</v>
      </c>
      <c r="E69" s="57" t="s">
        <v>80</v>
      </c>
      <c r="F69" s="13"/>
      <c r="G69" s="11"/>
      <c r="H69" s="1">
        <f t="shared" si="17"/>
        <v>0</v>
      </c>
      <c r="I69" s="11"/>
      <c r="J69" s="1">
        <f t="shared" si="18"/>
        <v>0</v>
      </c>
      <c r="K69" s="1">
        <f t="shared" si="19"/>
        <v>0</v>
      </c>
      <c r="L69" s="1">
        <f t="shared" si="20"/>
        <v>0</v>
      </c>
      <c r="M69" s="1">
        <f t="shared" si="21"/>
        <v>0</v>
      </c>
      <c r="N69" s="1">
        <f t="shared" si="22"/>
        <v>0</v>
      </c>
      <c r="O69" s="27">
        <f t="shared" si="23"/>
        <v>0</v>
      </c>
    </row>
    <row r="70" spans="1:15" s="9" customFormat="1" ht="99.75" x14ac:dyDescent="0.2">
      <c r="A70" s="26">
        <v>57</v>
      </c>
      <c r="B70" s="58" t="s">
        <v>138</v>
      </c>
      <c r="C70" s="12"/>
      <c r="D70" s="57">
        <v>1</v>
      </c>
      <c r="E70" s="57" t="s">
        <v>80</v>
      </c>
      <c r="F70" s="13"/>
      <c r="G70" s="11"/>
      <c r="H70" s="1">
        <f t="shared" si="17"/>
        <v>0</v>
      </c>
      <c r="I70" s="11"/>
      <c r="J70" s="1">
        <f t="shared" si="18"/>
        <v>0</v>
      </c>
      <c r="K70" s="1">
        <f t="shared" si="19"/>
        <v>0</v>
      </c>
      <c r="L70" s="1">
        <f t="shared" si="20"/>
        <v>0</v>
      </c>
      <c r="M70" s="1">
        <f t="shared" si="21"/>
        <v>0</v>
      </c>
      <c r="N70" s="1">
        <f t="shared" si="22"/>
        <v>0</v>
      </c>
      <c r="O70" s="27">
        <f t="shared" si="23"/>
        <v>0</v>
      </c>
    </row>
    <row r="71" spans="1:15" s="9" customFormat="1" ht="71.25" x14ac:dyDescent="0.2">
      <c r="A71" s="26">
        <v>58</v>
      </c>
      <c r="B71" s="58" t="s">
        <v>139</v>
      </c>
      <c r="C71" s="12"/>
      <c r="D71" s="57">
        <v>1</v>
      </c>
      <c r="E71" s="57" t="s">
        <v>80</v>
      </c>
      <c r="F71" s="13"/>
      <c r="G71" s="11"/>
      <c r="H71" s="1">
        <f t="shared" si="17"/>
        <v>0</v>
      </c>
      <c r="I71" s="11"/>
      <c r="J71" s="1">
        <f t="shared" si="18"/>
        <v>0</v>
      </c>
      <c r="K71" s="1">
        <f t="shared" si="19"/>
        <v>0</v>
      </c>
      <c r="L71" s="1">
        <f t="shared" si="20"/>
        <v>0</v>
      </c>
      <c r="M71" s="1">
        <f t="shared" si="21"/>
        <v>0</v>
      </c>
      <c r="N71" s="1">
        <f t="shared" si="22"/>
        <v>0</v>
      </c>
      <c r="O71" s="27">
        <f t="shared" si="23"/>
        <v>0</v>
      </c>
    </row>
    <row r="72" spans="1:15" s="9" customFormat="1" ht="128.25" x14ac:dyDescent="0.2">
      <c r="A72" s="26">
        <v>59</v>
      </c>
      <c r="B72" s="58" t="s">
        <v>140</v>
      </c>
      <c r="C72" s="12"/>
      <c r="D72" s="57">
        <v>1</v>
      </c>
      <c r="E72" s="57" t="s">
        <v>80</v>
      </c>
      <c r="F72" s="13"/>
      <c r="G72" s="11"/>
      <c r="H72" s="1">
        <f t="shared" si="17"/>
        <v>0</v>
      </c>
      <c r="I72" s="11"/>
      <c r="J72" s="1">
        <f t="shared" si="18"/>
        <v>0</v>
      </c>
      <c r="K72" s="1">
        <f t="shared" si="19"/>
        <v>0</v>
      </c>
      <c r="L72" s="1">
        <f t="shared" si="20"/>
        <v>0</v>
      </c>
      <c r="M72" s="1">
        <f t="shared" si="21"/>
        <v>0</v>
      </c>
      <c r="N72" s="1">
        <f t="shared" si="22"/>
        <v>0</v>
      </c>
      <c r="O72" s="27">
        <f t="shared" si="23"/>
        <v>0</v>
      </c>
    </row>
    <row r="73" spans="1:15" s="9" customFormat="1" ht="72" thickBot="1" x14ac:dyDescent="0.25">
      <c r="A73" s="26">
        <v>60</v>
      </c>
      <c r="B73" s="58" t="s">
        <v>141</v>
      </c>
      <c r="C73" s="12"/>
      <c r="D73" s="57">
        <v>1</v>
      </c>
      <c r="E73" s="57" t="s">
        <v>81</v>
      </c>
      <c r="F73" s="13"/>
      <c r="G73" s="11"/>
      <c r="H73" s="1">
        <f t="shared" si="17"/>
        <v>0</v>
      </c>
      <c r="I73" s="11"/>
      <c r="J73" s="1">
        <f t="shared" si="18"/>
        <v>0</v>
      </c>
      <c r="K73" s="1">
        <f t="shared" si="19"/>
        <v>0</v>
      </c>
      <c r="L73" s="1">
        <f t="shared" si="20"/>
        <v>0</v>
      </c>
      <c r="M73" s="1">
        <f t="shared" si="21"/>
        <v>0</v>
      </c>
      <c r="N73" s="1">
        <f t="shared" si="22"/>
        <v>0</v>
      </c>
      <c r="O73" s="27">
        <f t="shared" si="23"/>
        <v>0</v>
      </c>
    </row>
    <row r="74" spans="1:15" s="9" customFormat="1" ht="26.25" customHeight="1" thickBot="1" x14ac:dyDescent="0.3">
      <c r="A74" s="91" t="s">
        <v>26</v>
      </c>
      <c r="B74" s="92"/>
      <c r="C74" s="92"/>
      <c r="D74" s="92"/>
      <c r="E74" s="92"/>
      <c r="F74" s="92"/>
      <c r="G74" s="92"/>
      <c r="H74" s="92"/>
      <c r="I74" s="92"/>
      <c r="J74" s="92"/>
      <c r="K74" s="92"/>
      <c r="L74" s="103" t="s">
        <v>27</v>
      </c>
      <c r="M74" s="104"/>
      <c r="N74" s="104"/>
      <c r="O74" s="35">
        <f>SUMIF(G:G,0%,L:L)+SUMIF(G:G,"",L:L)</f>
        <v>0</v>
      </c>
    </row>
    <row r="75" spans="1:15" s="9" customFormat="1" ht="28.5" customHeight="1" x14ac:dyDescent="0.25">
      <c r="A75" s="75" t="s">
        <v>142</v>
      </c>
      <c r="B75" s="76"/>
      <c r="C75" s="76"/>
      <c r="D75" s="76"/>
      <c r="E75" s="76"/>
      <c r="F75" s="76"/>
      <c r="G75" s="76"/>
      <c r="H75" s="76"/>
      <c r="I75" s="76"/>
      <c r="J75" s="76"/>
      <c r="K75" s="77"/>
      <c r="L75" s="97" t="s">
        <v>28</v>
      </c>
      <c r="M75" s="98"/>
      <c r="N75" s="98"/>
      <c r="O75" s="36">
        <f>SUMIF(G:G,5%,L:L)</f>
        <v>0</v>
      </c>
    </row>
    <row r="76" spans="1:15" s="9" customFormat="1" ht="39" customHeight="1" x14ac:dyDescent="0.25">
      <c r="A76" s="78"/>
      <c r="B76" s="79"/>
      <c r="C76" s="79"/>
      <c r="D76" s="79"/>
      <c r="E76" s="79"/>
      <c r="F76" s="79"/>
      <c r="G76" s="79"/>
      <c r="H76" s="79"/>
      <c r="I76" s="79"/>
      <c r="J76" s="79"/>
      <c r="K76" s="80"/>
      <c r="L76" s="97" t="s">
        <v>29</v>
      </c>
      <c r="M76" s="98"/>
      <c r="N76" s="98"/>
      <c r="O76" s="36">
        <f>SUMIF(G:G,19%,L:L)</f>
        <v>0</v>
      </c>
    </row>
    <row r="77" spans="1:15" s="9" customFormat="1" ht="28.5" customHeight="1" x14ac:dyDescent="0.25">
      <c r="A77" s="78"/>
      <c r="B77" s="79"/>
      <c r="C77" s="79"/>
      <c r="D77" s="79"/>
      <c r="E77" s="79"/>
      <c r="F77" s="79"/>
      <c r="G77" s="79"/>
      <c r="H77" s="79"/>
      <c r="I77" s="79"/>
      <c r="J77" s="79"/>
      <c r="K77" s="80"/>
      <c r="L77" s="99" t="s">
        <v>22</v>
      </c>
      <c r="M77" s="100"/>
      <c r="N77" s="100"/>
      <c r="O77" s="37">
        <f>SUM(O74:O76)</f>
        <v>0</v>
      </c>
    </row>
    <row r="78" spans="1:15" s="9" customFormat="1" ht="42.75" customHeight="1" x14ac:dyDescent="0.25">
      <c r="A78" s="78"/>
      <c r="B78" s="79"/>
      <c r="C78" s="79"/>
      <c r="D78" s="79"/>
      <c r="E78" s="79"/>
      <c r="F78" s="79"/>
      <c r="G78" s="79"/>
      <c r="H78" s="79"/>
      <c r="I78" s="79"/>
      <c r="J78" s="79"/>
      <c r="K78" s="80"/>
      <c r="L78" s="101" t="s">
        <v>30</v>
      </c>
      <c r="M78" s="102"/>
      <c r="N78" s="102"/>
      <c r="O78" s="38">
        <f>SUMIF(G:G,5%,M:M)</f>
        <v>0</v>
      </c>
    </row>
    <row r="79" spans="1:15" s="9" customFormat="1" ht="19.5" customHeight="1" x14ac:dyDescent="0.25">
      <c r="A79" s="78"/>
      <c r="B79" s="79"/>
      <c r="C79" s="79"/>
      <c r="D79" s="79"/>
      <c r="E79" s="79"/>
      <c r="F79" s="79"/>
      <c r="G79" s="79"/>
      <c r="H79" s="79"/>
      <c r="I79" s="79"/>
      <c r="J79" s="79"/>
      <c r="K79" s="80"/>
      <c r="L79" s="101" t="s">
        <v>31</v>
      </c>
      <c r="M79" s="102"/>
      <c r="N79" s="102"/>
      <c r="O79" s="38">
        <f>SUMIF(G:G,19%,M:M)</f>
        <v>0</v>
      </c>
    </row>
    <row r="80" spans="1:15" s="9" customFormat="1" ht="44.25" customHeight="1" x14ac:dyDescent="0.25">
      <c r="A80" s="78"/>
      <c r="B80" s="79"/>
      <c r="C80" s="79"/>
      <c r="D80" s="79"/>
      <c r="E80" s="79"/>
      <c r="F80" s="79"/>
      <c r="G80" s="79"/>
      <c r="H80" s="79"/>
      <c r="I80" s="79"/>
      <c r="J80" s="79"/>
      <c r="K80" s="80"/>
      <c r="L80" s="99" t="s">
        <v>32</v>
      </c>
      <c r="M80" s="100"/>
      <c r="N80" s="100"/>
      <c r="O80" s="37">
        <f>SUM(O78:O79)</f>
        <v>0</v>
      </c>
    </row>
    <row r="81" spans="1:17" s="9" customFormat="1" ht="31.5" customHeight="1" x14ac:dyDescent="0.25">
      <c r="A81" s="78"/>
      <c r="B81" s="79"/>
      <c r="C81" s="79"/>
      <c r="D81" s="79"/>
      <c r="E81" s="79"/>
      <c r="F81" s="79"/>
      <c r="G81" s="79"/>
      <c r="H81" s="79"/>
      <c r="I81" s="79"/>
      <c r="J81" s="79"/>
      <c r="K81" s="80"/>
      <c r="L81" s="97" t="s">
        <v>33</v>
      </c>
      <c r="M81" s="98"/>
      <c r="N81" s="98"/>
      <c r="O81" s="36">
        <f>SUMIF(I:I,8%,N:N)</f>
        <v>0</v>
      </c>
    </row>
    <row r="82" spans="1:17" s="9" customFormat="1" ht="30.75" customHeight="1" x14ac:dyDescent="0.25">
      <c r="A82" s="78"/>
      <c r="B82" s="79"/>
      <c r="C82" s="79"/>
      <c r="D82" s="79"/>
      <c r="E82" s="79"/>
      <c r="F82" s="79"/>
      <c r="G82" s="79"/>
      <c r="H82" s="79"/>
      <c r="I82" s="79"/>
      <c r="J82" s="79"/>
      <c r="K82" s="80"/>
      <c r="L82" s="95" t="s">
        <v>34</v>
      </c>
      <c r="M82" s="96"/>
      <c r="N82" s="96"/>
      <c r="O82" s="37">
        <f>SUM(O81)</f>
        <v>0</v>
      </c>
    </row>
    <row r="83" spans="1:17" s="9" customFormat="1" ht="27.75" customHeight="1" thickBot="1" x14ac:dyDescent="0.3">
      <c r="A83" s="81"/>
      <c r="B83" s="82"/>
      <c r="C83" s="82"/>
      <c r="D83" s="82"/>
      <c r="E83" s="82"/>
      <c r="F83" s="82"/>
      <c r="G83" s="82"/>
      <c r="H83" s="82"/>
      <c r="I83" s="82"/>
      <c r="J83" s="82"/>
      <c r="K83" s="83"/>
      <c r="L83" s="93" t="s">
        <v>35</v>
      </c>
      <c r="M83" s="94"/>
      <c r="N83" s="94"/>
      <c r="O83" s="39">
        <f>+O77+O80+O82</f>
        <v>0</v>
      </c>
    </row>
    <row r="85" spans="1:17" ht="15.75" thickBot="1" x14ac:dyDescent="0.3">
      <c r="B85" s="84"/>
      <c r="C85" s="84"/>
    </row>
    <row r="86" spans="1:17" x14ac:dyDescent="0.25">
      <c r="B86" s="62" t="s">
        <v>36</v>
      </c>
      <c r="C86" s="62"/>
    </row>
    <row r="87" spans="1:17" x14ac:dyDescent="0.25">
      <c r="M87" s="41"/>
      <c r="N87" s="42"/>
      <c r="O87" s="43"/>
    </row>
    <row r="88" spans="1:17" x14ac:dyDescent="0.25">
      <c r="M88" s="41"/>
      <c r="N88" s="42"/>
      <c r="O88" s="43"/>
    </row>
    <row r="89" spans="1:17" x14ac:dyDescent="0.25">
      <c r="A89" s="10" t="s">
        <v>37</v>
      </c>
      <c r="M89" s="41"/>
      <c r="N89" s="42"/>
      <c r="O89" s="43"/>
    </row>
    <row r="90" spans="1:17" x14ac:dyDescent="0.25">
      <c r="A90" s="61" t="s">
        <v>38</v>
      </c>
      <c r="B90" s="61"/>
      <c r="C90" s="61"/>
      <c r="D90" s="61"/>
      <c r="E90" s="61"/>
      <c r="F90" s="61"/>
      <c r="G90" s="61"/>
      <c r="H90" s="61"/>
      <c r="I90" s="61"/>
      <c r="J90" s="61"/>
      <c r="K90" s="61"/>
      <c r="L90" s="61"/>
      <c r="M90" s="61"/>
      <c r="N90" s="61"/>
      <c r="O90" s="61"/>
      <c r="P90" s="2"/>
      <c r="Q90" s="2"/>
    </row>
    <row r="91" spans="1:17" x14ac:dyDescent="0.25">
      <c r="A91" s="60" t="s">
        <v>39</v>
      </c>
      <c r="B91" s="60"/>
      <c r="C91" s="60"/>
      <c r="D91" s="60"/>
      <c r="E91" s="60"/>
      <c r="F91" s="60"/>
      <c r="G91" s="60"/>
      <c r="H91" s="60"/>
      <c r="I91" s="60"/>
      <c r="J91" s="60"/>
      <c r="K91" s="60"/>
      <c r="L91" s="60"/>
      <c r="M91" s="60"/>
      <c r="N91" s="60"/>
      <c r="O91" s="60"/>
      <c r="P91" s="40"/>
      <c r="Q91" s="40"/>
    </row>
    <row r="92" spans="1:17" x14ac:dyDescent="0.25">
      <c r="A92" s="59" t="s">
        <v>40</v>
      </c>
      <c r="B92" s="59"/>
      <c r="C92" s="59"/>
      <c r="D92" s="59"/>
      <c r="E92" s="59"/>
      <c r="F92" s="59"/>
      <c r="G92" s="59"/>
      <c r="H92" s="59"/>
      <c r="I92" s="59"/>
      <c r="J92" s="59"/>
      <c r="K92" s="59"/>
      <c r="L92" s="59"/>
      <c r="M92" s="59"/>
      <c r="N92" s="59"/>
      <c r="O92" s="59"/>
      <c r="P92" s="5"/>
      <c r="Q92" s="5"/>
    </row>
    <row r="93" spans="1:17" x14ac:dyDescent="0.25">
      <c r="A93" s="59" t="s">
        <v>41</v>
      </c>
      <c r="B93" s="59"/>
      <c r="C93" s="59"/>
      <c r="D93" s="59"/>
      <c r="E93" s="59"/>
      <c r="F93" s="59"/>
      <c r="G93" s="59"/>
      <c r="H93" s="59"/>
      <c r="I93" s="59"/>
      <c r="J93" s="59"/>
      <c r="K93" s="59"/>
      <c r="L93" s="59"/>
      <c r="M93" s="59"/>
      <c r="N93" s="59"/>
      <c r="O93" s="59"/>
      <c r="P93" s="5"/>
      <c r="Q93" s="5"/>
    </row>
    <row r="94" spans="1:17" x14ac:dyDescent="0.25">
      <c r="K94" s="2"/>
      <c r="L94" s="2"/>
      <c r="M94" s="2"/>
      <c r="N94" s="2"/>
    </row>
    <row r="136" spans="11:15" s="2" customFormat="1" x14ac:dyDescent="0.25">
      <c r="K136" s="4"/>
      <c r="L136" s="4"/>
      <c r="M136" s="4"/>
      <c r="N136" s="4"/>
      <c r="O136" s="4"/>
    </row>
    <row r="137" spans="11:15" s="2" customFormat="1" x14ac:dyDescent="0.25">
      <c r="K137" s="4"/>
      <c r="L137" s="4"/>
      <c r="M137" s="4"/>
      <c r="N137" s="4"/>
      <c r="O137" s="4"/>
    </row>
    <row r="138" spans="11:15" s="2" customFormat="1" x14ac:dyDescent="0.25">
      <c r="K138" s="4"/>
      <c r="L138" s="4"/>
      <c r="M138" s="4"/>
      <c r="N138" s="4"/>
      <c r="O138" s="4"/>
    </row>
    <row r="139" spans="11:15" s="2" customFormat="1" x14ac:dyDescent="0.25">
      <c r="K139" s="4"/>
      <c r="L139" s="4"/>
      <c r="M139" s="4"/>
      <c r="N139" s="4"/>
      <c r="O139" s="4"/>
    </row>
  </sheetData>
  <sheetProtection algorithmName="SHA-512" hashValue="Rn8RIPOj8LQd/LtrCpst9+CialXbVqvclbO3Uz20H425wlTW9Nm1lwHcF8wFYSlpP9YE6ufS4I7AQAOfgSw/XA==" saltValue="DeG6lsIU/pOmpVAzYZSUPA==" spinCount="100000" sheet="1" selectLockedCells="1"/>
  <mergeCells count="35">
    <mergeCell ref="L78:N78"/>
    <mergeCell ref="L77:N77"/>
    <mergeCell ref="L76:N76"/>
    <mergeCell ref="L75:N75"/>
    <mergeCell ref="L74:N74"/>
    <mergeCell ref="L83:N83"/>
    <mergeCell ref="L82:N82"/>
    <mergeCell ref="L81:N81"/>
    <mergeCell ref="L80:N80"/>
    <mergeCell ref="L79:N79"/>
    <mergeCell ref="A75:K83"/>
    <mergeCell ref="F9:I9"/>
    <mergeCell ref="B85:C85"/>
    <mergeCell ref="A9:B11"/>
    <mergeCell ref="D9:E9"/>
    <mergeCell ref="D11:E11"/>
    <mergeCell ref="A74:K74"/>
    <mergeCell ref="M11:N11"/>
    <mergeCell ref="M9:N9"/>
    <mergeCell ref="K9:L9"/>
    <mergeCell ref="K11:L11"/>
    <mergeCell ref="F11:I11"/>
    <mergeCell ref="A2:A5"/>
    <mergeCell ref="B2:M2"/>
    <mergeCell ref="N2:O2"/>
    <mergeCell ref="B3:M3"/>
    <mergeCell ref="N3:O3"/>
    <mergeCell ref="B4:M5"/>
    <mergeCell ref="N4:O4"/>
    <mergeCell ref="N5:O5"/>
    <mergeCell ref="A93:O93"/>
    <mergeCell ref="A92:O92"/>
    <mergeCell ref="A91:O91"/>
    <mergeCell ref="A90:O90"/>
    <mergeCell ref="B86:C8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7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G14:G73</xm:sqref>
        </x14:dataValidation>
        <x14:dataValidation type="list" allowBlank="1" showInputMessage="1" showErrorMessage="1" xr:uid="{00000000-0002-0000-0000-000008000000}">
          <x14:formula1>
            <xm:f>Cálculos!$F$7:$F$8</xm:f>
          </x14:formula1>
          <xm:sqref>I14:I73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5"/>
    </row>
    <row r="3" spans="2:11" ht="15" customHeight="1" x14ac:dyDescent="0.25">
      <c r="B3" s="125"/>
      <c r="C3" s="125"/>
      <c r="D3" s="116" t="s">
        <v>2</v>
      </c>
      <c r="E3" s="118"/>
      <c r="F3" s="118"/>
      <c r="G3" s="118"/>
      <c r="H3" s="117"/>
      <c r="I3" s="116" t="s">
        <v>77</v>
      </c>
      <c r="J3" s="117"/>
      <c r="K3" s="54"/>
    </row>
    <row r="4" spans="2:11" ht="15" customHeight="1" x14ac:dyDescent="0.25">
      <c r="B4" s="125"/>
      <c r="C4" s="125"/>
      <c r="D4" s="119" t="s">
        <v>3</v>
      </c>
      <c r="E4" s="120"/>
      <c r="F4" s="120"/>
      <c r="G4" s="120"/>
      <c r="H4" s="121"/>
      <c r="I4" s="116" t="s">
        <v>78</v>
      </c>
      <c r="J4" s="117"/>
      <c r="K4" s="54"/>
    </row>
    <row r="5" spans="2:11" ht="15" customHeight="1" x14ac:dyDescent="0.25">
      <c r="B5" s="125"/>
      <c r="C5" s="125"/>
      <c r="D5" s="122"/>
      <c r="E5" s="123"/>
      <c r="F5" s="123"/>
      <c r="G5" s="123"/>
      <c r="H5" s="124"/>
      <c r="I5" s="116" t="s">
        <v>47</v>
      </c>
      <c r="J5" s="117"/>
      <c r="K5" s="54"/>
    </row>
    <row r="6" spans="2:11" x14ac:dyDescent="0.25">
      <c r="K6" s="46"/>
    </row>
    <row r="7" spans="2:11" ht="15.75" customHeight="1" x14ac:dyDescent="0.25">
      <c r="B7" s="114" t="s">
        <v>48</v>
      </c>
      <c r="C7" s="114"/>
      <c r="D7" s="114"/>
      <c r="E7" s="114"/>
      <c r="F7" s="114"/>
      <c r="G7" s="114"/>
      <c r="H7" s="114"/>
      <c r="I7" s="114"/>
      <c r="J7" s="114"/>
      <c r="K7" s="51"/>
    </row>
    <row r="8" spans="2:11" ht="15.75" customHeight="1" x14ac:dyDescent="0.25">
      <c r="B8" s="111" t="s">
        <v>49</v>
      </c>
      <c r="C8" s="111" t="s">
        <v>50</v>
      </c>
      <c r="D8" s="111"/>
      <c r="E8" s="111"/>
      <c r="F8" s="111"/>
      <c r="G8" s="114" t="s">
        <v>51</v>
      </c>
      <c r="H8" s="114"/>
      <c r="I8" s="114"/>
      <c r="J8" s="114"/>
      <c r="K8" s="51"/>
    </row>
    <row r="9" spans="2:11" ht="15.75" customHeight="1" x14ac:dyDescent="0.25">
      <c r="B9" s="111"/>
      <c r="C9" s="50" t="s">
        <v>52</v>
      </c>
      <c r="D9" s="50" t="s">
        <v>53</v>
      </c>
      <c r="E9" s="111" t="s">
        <v>54</v>
      </c>
      <c r="F9" s="111"/>
      <c r="G9" s="114"/>
      <c r="H9" s="114"/>
      <c r="I9" s="114"/>
      <c r="J9" s="114"/>
      <c r="K9" s="51"/>
    </row>
    <row r="10" spans="2:11" ht="15.75" customHeight="1" x14ac:dyDescent="0.25">
      <c r="B10" s="48">
        <v>1</v>
      </c>
      <c r="C10" s="48">
        <v>2021</v>
      </c>
      <c r="D10" s="48">
        <v>5</v>
      </c>
      <c r="E10" s="112">
        <v>24</v>
      </c>
      <c r="F10" s="112"/>
      <c r="G10" s="126" t="s">
        <v>55</v>
      </c>
      <c r="H10" s="126"/>
      <c r="I10" s="126"/>
      <c r="J10" s="126"/>
      <c r="K10" s="53"/>
    </row>
    <row r="11" spans="2:11" ht="57.75" customHeight="1" x14ac:dyDescent="0.25">
      <c r="B11" s="48">
        <v>2</v>
      </c>
      <c r="C11" s="48">
        <v>2022</v>
      </c>
      <c r="D11" s="48">
        <v>5</v>
      </c>
      <c r="E11" s="105">
        <v>31</v>
      </c>
      <c r="F11" s="106"/>
      <c r="G11" s="107" t="s">
        <v>56</v>
      </c>
      <c r="H11" s="108"/>
      <c r="I11" s="108"/>
      <c r="J11" s="109"/>
      <c r="K11" s="53"/>
    </row>
    <row r="12" spans="2:11" ht="82.5" customHeight="1" x14ac:dyDescent="0.25">
      <c r="B12" s="48">
        <v>3</v>
      </c>
      <c r="C12" s="48">
        <v>2022</v>
      </c>
      <c r="D12" s="48">
        <v>7</v>
      </c>
      <c r="E12" s="105">
        <v>27</v>
      </c>
      <c r="F12" s="106"/>
      <c r="G12" s="107" t="s">
        <v>57</v>
      </c>
      <c r="H12" s="108"/>
      <c r="I12" s="108"/>
      <c r="J12" s="109"/>
      <c r="K12" s="53"/>
    </row>
    <row r="13" spans="2:11" ht="100.5" customHeight="1" x14ac:dyDescent="0.25">
      <c r="B13" s="48">
        <v>4</v>
      </c>
      <c r="C13" s="48">
        <v>2023</v>
      </c>
      <c r="D13" s="48">
        <v>11</v>
      </c>
      <c r="E13" s="105">
        <v>30</v>
      </c>
      <c r="F13" s="106"/>
      <c r="G13" s="107" t="s">
        <v>72</v>
      </c>
      <c r="H13" s="108"/>
      <c r="I13" s="108"/>
      <c r="J13" s="109"/>
      <c r="K13" s="53"/>
    </row>
    <row r="14" spans="2:11" ht="70.5" customHeight="1" x14ac:dyDescent="0.25">
      <c r="B14" s="48">
        <v>5</v>
      </c>
      <c r="C14" s="48">
        <v>2024</v>
      </c>
      <c r="D14" s="56" t="s">
        <v>71</v>
      </c>
      <c r="E14" s="105">
        <v>27</v>
      </c>
      <c r="F14" s="106"/>
      <c r="G14" s="107" t="s">
        <v>73</v>
      </c>
      <c r="H14" s="108"/>
      <c r="I14" s="108"/>
      <c r="J14" s="109"/>
      <c r="K14" s="53"/>
    </row>
    <row r="15" spans="2:11" ht="76.5" customHeight="1" x14ac:dyDescent="0.25">
      <c r="B15" s="48">
        <v>6</v>
      </c>
      <c r="C15" s="48">
        <v>2024</v>
      </c>
      <c r="D15" s="56" t="s">
        <v>74</v>
      </c>
      <c r="E15" s="105"/>
      <c r="F15" s="106"/>
      <c r="G15" s="107" t="s">
        <v>76</v>
      </c>
      <c r="H15" s="108"/>
      <c r="I15" s="108"/>
      <c r="J15" s="109"/>
      <c r="K15" s="53"/>
    </row>
    <row r="16" spans="2:11" ht="15.75" customHeight="1" x14ac:dyDescent="0.25">
      <c r="B16" s="111" t="s">
        <v>58</v>
      </c>
      <c r="C16" s="111"/>
      <c r="D16" s="111"/>
      <c r="E16" s="111"/>
      <c r="F16" s="111"/>
      <c r="G16" s="111"/>
      <c r="H16" s="111"/>
      <c r="I16" s="111"/>
      <c r="J16" s="111"/>
      <c r="K16" s="49"/>
    </row>
    <row r="17" spans="2:11" x14ac:dyDescent="0.25">
      <c r="B17" s="111" t="s">
        <v>59</v>
      </c>
      <c r="C17" s="111"/>
      <c r="D17" s="111"/>
      <c r="E17" s="111"/>
      <c r="F17" s="111" t="s">
        <v>60</v>
      </c>
      <c r="G17" s="111"/>
      <c r="H17" s="111"/>
      <c r="I17" s="111"/>
      <c r="J17" s="111"/>
      <c r="K17" s="49"/>
    </row>
    <row r="18" spans="2:11" ht="15.75" customHeight="1" x14ac:dyDescent="0.25">
      <c r="B18" s="112" t="s">
        <v>61</v>
      </c>
      <c r="C18" s="112"/>
      <c r="D18" s="112"/>
      <c r="E18" s="112"/>
      <c r="F18" s="112" t="s">
        <v>75</v>
      </c>
      <c r="G18" s="112"/>
      <c r="H18" s="112"/>
      <c r="I18" s="112"/>
      <c r="J18" s="112"/>
      <c r="K18" s="47"/>
    </row>
    <row r="19" spans="2:11" x14ac:dyDescent="0.25">
      <c r="B19" s="111" t="s">
        <v>62</v>
      </c>
      <c r="C19" s="111"/>
      <c r="D19" s="111"/>
      <c r="E19" s="111"/>
      <c r="F19" s="111"/>
      <c r="G19" s="111"/>
      <c r="H19" s="111"/>
      <c r="I19" s="111"/>
      <c r="J19" s="111"/>
      <c r="K19" s="49"/>
    </row>
    <row r="20" spans="2:11" x14ac:dyDescent="0.25">
      <c r="B20" s="111" t="s">
        <v>59</v>
      </c>
      <c r="C20" s="111"/>
      <c r="D20" s="111"/>
      <c r="E20" s="111"/>
      <c r="F20" s="111" t="s">
        <v>60</v>
      </c>
      <c r="G20" s="111"/>
      <c r="H20" s="111"/>
      <c r="I20" s="111"/>
      <c r="J20" s="111"/>
      <c r="K20" s="49"/>
    </row>
    <row r="21" spans="2:11" ht="15.75" customHeight="1" x14ac:dyDescent="0.25">
      <c r="B21" s="113" t="s">
        <v>63</v>
      </c>
      <c r="C21" s="113"/>
      <c r="D21" s="113"/>
      <c r="E21" s="113"/>
      <c r="F21" s="113" t="s">
        <v>64</v>
      </c>
      <c r="G21" s="113"/>
      <c r="H21" s="113"/>
      <c r="I21" s="113"/>
      <c r="J21" s="113"/>
      <c r="K21" s="52"/>
    </row>
    <row r="22" spans="2:11" ht="15.75" customHeight="1" x14ac:dyDescent="0.25">
      <c r="B22" s="114" t="s">
        <v>65</v>
      </c>
      <c r="C22" s="114"/>
      <c r="D22" s="114"/>
      <c r="E22" s="114"/>
      <c r="F22" s="114"/>
      <c r="G22" s="114"/>
      <c r="H22" s="114"/>
      <c r="I22" s="114"/>
      <c r="J22" s="114"/>
      <c r="K22" s="51"/>
    </row>
    <row r="23" spans="2:11" x14ac:dyDescent="0.25">
      <c r="B23" s="111" t="s">
        <v>59</v>
      </c>
      <c r="C23" s="111"/>
      <c r="D23" s="111"/>
      <c r="E23" s="111" t="s">
        <v>60</v>
      </c>
      <c r="F23" s="111"/>
      <c r="G23" s="111"/>
      <c r="H23" s="111" t="s">
        <v>66</v>
      </c>
      <c r="I23" s="111"/>
      <c r="J23" s="111"/>
      <c r="K23" s="49"/>
    </row>
    <row r="24" spans="2:11" x14ac:dyDescent="0.25">
      <c r="B24" s="111"/>
      <c r="C24" s="111"/>
      <c r="D24" s="111"/>
      <c r="E24" s="111"/>
      <c r="F24" s="111"/>
      <c r="G24" s="111"/>
      <c r="H24" s="50" t="s">
        <v>52</v>
      </c>
      <c r="I24" s="50" t="s">
        <v>53</v>
      </c>
      <c r="J24" s="50" t="s">
        <v>54</v>
      </c>
      <c r="K24" s="49"/>
    </row>
    <row r="25" spans="2:11" x14ac:dyDescent="0.25">
      <c r="B25" s="112" t="s">
        <v>67</v>
      </c>
      <c r="C25" s="112"/>
      <c r="D25" s="112"/>
      <c r="E25" s="113" t="s">
        <v>68</v>
      </c>
      <c r="F25" s="113"/>
      <c r="G25" s="113"/>
      <c r="H25" s="48">
        <v>2024</v>
      </c>
      <c r="I25" s="56" t="s">
        <v>74</v>
      </c>
      <c r="J25" s="48"/>
      <c r="K25" s="47"/>
    </row>
    <row r="26" spans="2:11" x14ac:dyDescent="0.25">
      <c r="K26" s="46"/>
    </row>
    <row r="27" spans="2:11" ht="56.25" customHeight="1" x14ac:dyDescent="0.25">
      <c r="B27" s="46"/>
      <c r="C27" s="110" t="s">
        <v>69</v>
      </c>
      <c r="D27" s="110"/>
      <c r="E27" s="110"/>
      <c r="F27" s="110"/>
      <c r="G27" s="110"/>
      <c r="H27" s="110"/>
      <c r="I27" s="110"/>
      <c r="K27" s="46"/>
    </row>
    <row r="28" spans="2:11" ht="16.5" customHeight="1" x14ac:dyDescent="0.25">
      <c r="E28" s="115" t="s">
        <v>70</v>
      </c>
      <c r="F28" s="115"/>
      <c r="G28" s="115"/>
      <c r="H28" s="115"/>
      <c r="I28" s="115"/>
      <c r="J28" s="115"/>
      <c r="K28" s="45"/>
    </row>
    <row r="29" spans="2:11" x14ac:dyDescent="0.25">
      <c r="B29" s="46"/>
      <c r="C29" s="46"/>
      <c r="D29" s="46"/>
      <c r="E29" s="115"/>
      <c r="F29" s="115"/>
      <c r="G29" s="115"/>
      <c r="H29" s="115"/>
      <c r="I29" s="115"/>
      <c r="J29" s="115"/>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2025-03-31T22:13:45Z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