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40 PLANTAS ELECTRICAS/PUBLICACION/"/>
    </mc:Choice>
  </mc:AlternateContent>
  <xr:revisionPtr revIDLastSave="124" documentId="13_ncr:1_{F325527D-AE3E-4150-8C66-BA9D114568FD}" xr6:coauthVersionLast="47" xr6:coauthVersionMax="47" xr10:uidLastSave="{64E68870-94FD-4764-9EC3-6FBA2A89F8F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8" i="7" l="1"/>
  <c r="O47"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15" i="7"/>
  <c r="J15" i="7"/>
  <c r="L15" i="7"/>
  <c r="M15" i="7" s="1"/>
  <c r="O45" i="7"/>
  <c r="O44" i="7"/>
  <c r="L14" i="7"/>
  <c r="M14" i="7" s="1"/>
  <c r="J14" i="7"/>
  <c r="H14" i="7"/>
  <c r="M22" i="7" l="1"/>
  <c r="O22" i="7" s="1"/>
  <c r="K30" i="7"/>
  <c r="K21" i="7"/>
  <c r="K36" i="7"/>
  <c r="K19" i="7"/>
  <c r="N18" i="7"/>
  <c r="O18" i="7" s="1"/>
  <c r="K37" i="7"/>
  <c r="K24" i="7"/>
  <c r="K27" i="7"/>
  <c r="K35" i="7"/>
  <c r="M37" i="7"/>
  <c r="O37" i="7" s="1"/>
  <c r="M34" i="7"/>
  <c r="K31" i="7"/>
  <c r="N27" i="7"/>
  <c r="O27" i="7" s="1"/>
  <c r="O34" i="7"/>
  <c r="N17" i="7"/>
  <c r="O17" i="7" s="1"/>
  <c r="K25" i="7"/>
  <c r="M29" i="7"/>
  <c r="O29" i="7" s="1"/>
  <c r="N26" i="7"/>
  <c r="O26" i="7" s="1"/>
  <c r="K20" i="7"/>
  <c r="N39" i="7"/>
  <c r="O39" i="7" s="1"/>
  <c r="K23" i="7"/>
  <c r="K29" i="7"/>
  <c r="K26" i="7"/>
  <c r="M35" i="7"/>
  <c r="O35" i="7" s="1"/>
  <c r="N28" i="7"/>
  <c r="O28" i="7" s="1"/>
  <c r="K41" i="7"/>
  <c r="K38" i="7"/>
  <c r="K33" i="7"/>
  <c r="O21" i="7"/>
  <c r="N40" i="7"/>
  <c r="O40" i="7" s="1"/>
  <c r="M23" i="7"/>
  <c r="O23" i="7" s="1"/>
  <c r="K18" i="7"/>
  <c r="K32" i="7"/>
  <c r="N25" i="7"/>
  <c r="O25" i="7" s="1"/>
  <c r="K40" i="7"/>
  <c r="K28" i="7"/>
  <c r="K17" i="7"/>
  <c r="K15" i="7"/>
  <c r="K39" i="7"/>
  <c r="K34" i="7"/>
  <c r="K42" i="7"/>
  <c r="M41" i="7"/>
  <c r="O41" i="7" s="1"/>
  <c r="N38" i="7"/>
  <c r="O38" i="7" s="1"/>
  <c r="M33" i="7"/>
  <c r="O33" i="7" s="1"/>
  <c r="K22" i="7"/>
  <c r="K16" i="7"/>
  <c r="N32" i="7"/>
  <c r="O32" i="7" s="1"/>
  <c r="N20" i="7"/>
  <c r="O20" i="7" s="1"/>
  <c r="N42" i="7"/>
  <c r="O42" i="7" s="1"/>
  <c r="N30" i="7"/>
  <c r="O30" i="7" s="1"/>
  <c r="N16" i="7"/>
  <c r="O16" i="7" s="1"/>
  <c r="N31" i="7"/>
  <c r="O31" i="7" s="1"/>
  <c r="N19" i="7"/>
  <c r="O19" i="7" s="1"/>
  <c r="N36" i="7"/>
  <c r="O36" i="7" s="1"/>
  <c r="N24" i="7"/>
  <c r="O24" i="7" s="1"/>
  <c r="N15" i="7"/>
  <c r="O15" i="7" s="1"/>
  <c r="O43" i="7"/>
  <c r="O46" i="7" s="1"/>
  <c r="K14" i="7"/>
  <c r="O49" i="7"/>
  <c r="O50" i="7"/>
  <c r="O51" i="7" s="1"/>
  <c r="N14" i="7"/>
  <c r="O14" i="7" s="1"/>
  <c r="O52" i="7" l="1"/>
</calcChain>
</file>

<file path=xl/sharedStrings.xml><?xml version="1.0" encoding="utf-8"?>
<sst xmlns="http://schemas.openxmlformats.org/spreadsheetml/2006/main" count="154" uniqueCount="111">
  <si>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</si>
  <si>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</si>
  <si>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</si>
  <si>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</si>
  <si>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</si>
  <si>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</si>
  <si>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</si>
  <si>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</si>
  <si>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</si>
  <si>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</si>
  <si>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</si>
  <si>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</si>
  <si>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</si>
  <si>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</si>
  <si>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</si>
  <si>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</si>
  <si>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</si>
  <si>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</si>
  <si>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</si>
  <si>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</si>
  <si>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</si>
  <si>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</si>
  <si>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</si>
  <si>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</si>
  <si>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</si>
  <si>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</si>
  <si>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</si>
  <si>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</si>
  <si>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</si>
  <si>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</si>
  <si>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</si>
  <si>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</si>
  <si>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</si>
  <si>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</si>
  <si>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</si>
  <si>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</si>
  <si>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</si>
  <si>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</si>
  <si>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</si>
  <si>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</si>
  <si>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</si>
  <si>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</si>
  <si>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</si>
  <si>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</si>
  <si>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</si>
  <si>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</si>
  <si>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</si>
  <si>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</si>
  <si>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</si>
  <si>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</si>
  <si>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</si>
  <si>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</si>
  <si>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</si>
  <si>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</si>
  <si>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</si>
  <si>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</si>
  <si>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</si>
  <si>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</si>
  <si>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</si>
  <si>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</si>
  <si>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</si>
  <si>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</si>
  <si>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</si>
  <si>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</si>
  <si>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</si>
  <si>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</si>
  <si>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</si>
  <si>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</si>
  <si>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</si>
  <si>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</si>
  <si>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</si>
  <si>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</si>
  <si>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</si>
  <si>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</si>
  <si>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</si>
  <si>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</si>
  <si>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</si>
  <si>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</si>
  <si>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</si>
  <si>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</si>
  <si>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</si>
  <si>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Planta Electrica - Entrada Principal: servicio de mantenimiento para encabinado insonorizado de la planta electrica Diesel Cummins modelo 6BTAA5.9G2</t>
  </si>
  <si>
    <t>Planta Electrica - Entrada Principal : Cambio y suministro de aceite de la planta eléctrica con motor Diesel Cummins modelos 6BTAA5.9 G2 (16 galones de aceite nuevo y sellado).</t>
  </si>
  <si>
    <t>Planta Electrica - Entrada Principal : Cambio y suministro de filtro de aceite de la planta eléctrica con motor Diesel Cummins modelo 6BTAA5.9-G2.</t>
  </si>
  <si>
    <t>Planta Electrica - Entrada Principal : Cambio y suministro de dos (2) filtros de combustible de la planta eléctrica con motor Diesel Cummins modelo 6BTAA5.9-G2.</t>
  </si>
  <si>
    <t>Planta Electrica - Entrada Principal : Cambio y suministro de filtro de aire de la planta eléctrica con motor Diesel Cummins modelo 6BTAA5.9-G2.</t>
  </si>
  <si>
    <t>Planta Electrica - Entrada Principal : Nivelación de refrigerantes de la planta eléctrica motor Diesel Cummins modelo 6BTAA5.9-G2.</t>
  </si>
  <si>
    <t>Planta Eléctrica - Entrada Principal: Mantenimiento preventivo y correctivo de tablero transferencia automática PRINCIPAL ubicado en el cuarto de subestacion electrica de la entrada principal.</t>
  </si>
  <si>
    <t>Planta Eléctrica - Entrada Principal: mantenimiento preventivo y correctivo del mecanismo mecanico de transferencia automática PRINCIPAL ubicado en el cuarto de la subestación eléctrica de la Entrada Principal.</t>
  </si>
  <si>
    <t>Planta Electrica - Entrada Principal : Maniobra de corte del servicio en media tensión y baja tensión, reposición del mismo, incluye operación de apertura y cierre con su respectivo trámite ante la empresa prestadora de servicio de energía ENEL COLOMBIA S.A.</t>
  </si>
  <si>
    <t>Planta Electrica - Entrada Principal : Mantenimiento preventivo y correctivo de transformador clase H seco de 150kVA, nivel de tensión 13200/208-127V, incluye pararrayos, limpieza en general con nitrógeno, adecuación de sistema de puesta a tierra, ubicado en el cuarto de la subestación eléctrica de la entrada principal.</t>
  </si>
  <si>
    <t>Planta Electrica - Entrada Principal : Pruebas eléctricas al transformador en sitio (medición de aislamiento y relación de transformación), inspección visual al transformador, informe técnico (Recomendaciones y observaciones de mejora).</t>
  </si>
  <si>
    <t>Planta Electrica - Entrada Principal : Rutina de limpieza incluye informe de mantenimiento de la planta eléctrica Diesel Cummins modelo 6BTAA5.9G2.</t>
  </si>
  <si>
    <t>Planta Eléctrica - Auditorio Emilio Sierra : Cambio y suministro de aceite de la planta eléctrica con motor Diesel John Deere modelo 6068HF120-6068TF220 capacidad 219 KVA. (17 galones)</t>
  </si>
  <si>
    <t>Planta Eléctrica - Auditorio Emilio Sierra : Cambio filtro de aceite de la planta eléctrica con motor Diesel John Deere Modelo 6068HF120-6068TF220 capacidad 219 kVA.</t>
  </si>
  <si>
    <t>Planta Eléctrica - Auditorio Emilio Sierra : Cambio y suministro de dos (2) filtros de combustible para la planta eléctrica con motor Diesel John Deere ubicada en el auditorio Emilio Sierra modelo 6068HF120-6068TF220 capacidad 219 KVA.</t>
  </si>
  <si>
    <t>Planta Eléctrica - Auditorio Emilio Sierra : Cambio de filtro de aire de la planta eléctrica con motor diesel John Deere ubicada en el auditorio Emilio Sierra modelo 6068HF120- 6068TF220 capacidad 219 KVA.</t>
  </si>
  <si>
    <t>Planta Eléctrica - Auditorio Emilio Sierra : Nivelación de refrigerante de la planta eléctrica con motor diesel John Deere ubicada en el auditorio Emilio Sierra modelo 6068HF120- 6068TF220 capacidad 219 KVA.</t>
  </si>
  <si>
    <t>Planta Eléctrica - Auditorio Emilio Sierra : Cambio y suministro de cargador de batería 24V, 10 Amperios, según especificaciones para la planta eléctrica con motor diesel John Deere modelo 6068HF1206068TF220 capacidad 219 kVA.</t>
  </si>
  <si>
    <t>Planta Eléctrica - Auditorio Emilio Sierra: Mantenimiento preventivo y correctivo de tablero transferencia automática PRINCIPAL ubicado en el cuarto de subestacion electrica del Auditorio Emilio Sierra</t>
  </si>
  <si>
    <t>Planta Eléctrica - Auditorio Emilio Sierra: mantenimiento preventivo y correctivo del mecanismo mecanico de transferencia automática PRINCIPAL ubicado en el cuarto de la subestación eléctrica del Auditorio Emilio Sierra.</t>
  </si>
  <si>
    <t>Planta Eléctrica - Auditorio Emilio Sierra : Rutina de limpieza e inspección visual, incluye informe de mantenimiento de la planta eléctrica con motor diesel John Deere modelo 6068HF120-6068TF220 capacidad 219 KVA.</t>
  </si>
  <si>
    <t>Planta Eléctrica - Biblioteca : Cambio y suministro de aceite de la planta eléctrica con motor Diesel Cummins modelos 6BTAA5.9 G2 de la biblioteca. ( 16 galones nuevos y sellados)</t>
  </si>
  <si>
    <t>Planta Eléctrica - Biblioteca : Cambio y suministro de filtro de aceite de la planta eléctrica con motor Diesel Cummins modelo 6BTAA5.9-G2</t>
  </si>
  <si>
    <t>Planta Eléctrica - Biblioteca : Cambio y suministro de dos (2) filtros de combustible de la planta eléctrica con motor diesel Cummins modelo 6BTAA5.9-G2</t>
  </si>
  <si>
    <t>Planta Eléctrica - Biblioteca : Cambio y suministro de filtro de aire de la planta eléctrica con motor Diesel Cummins modelo 6BTAA5.9-G2.</t>
  </si>
  <si>
    <t>Planta Eléctrica - Biblioteca : Nivelación de refrigerantes de la planta eléctrica motor Diesel cummins modelo 6BTAA5.9-G2.</t>
  </si>
  <si>
    <t>Planta Eléctrica - Biblioteca: Mantenimiento preventivo y correctivo de tablero transferencia automática PRINCIPAL ubicado en el cuarto de subestación eléctrica de la Biblioteca.</t>
  </si>
  <si>
    <t>Planta Eléctrica - Biblioteca: Mantenimiento preventivo y correctivo del mecanismo mecánico de la transferencia automática PRINCIPAL ubicado en el cuarto de la subestación eléctrica de la Biblioteca.</t>
  </si>
  <si>
    <t>Planta Eléctrica - Biblioteca: Rutina de limpieza incluye informe de mantenimiento de la planta eléctrica Diesel cummins modelo 6BTAA5.9G2 de la biblioteca.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</si>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</sst>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top"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8"/>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9.25" customHeight="1" x14ac:dyDescent="0.25">
      <c r="A14" s="26">
        <v>1</v>
      </c>
      <c r="B14" s="58" t="s">
        <v>81</v>
      </c>
      <c r="C14" s="12"/>
      <c r="D14" s="59">
        <v>1</v>
      </c>
      <c r="E14" s="13" t="s">
        <v>110</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61.5" customHeight="1" x14ac:dyDescent="0.25">
      <c r="A15" s="26">
        <v>2</v>
      </c>
      <c r="B15" s="58" t="s">
        <v>82</v>
      </c>
      <c r="C15" s="12"/>
      <c r="D15" s="59">
        <v>1</v>
      </c>
      <c r="E15" s="13" t="s">
        <v>110</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58" t="s">
        <v>83</v>
      </c>
      <c r="C16" s="12"/>
      <c r="D16" s="59">
        <v>1</v>
      </c>
      <c r="E16" s="13" t="s">
        <v>110</v>
      </c>
      <c r="F16" s="57"/>
      <c r="G16" s="11"/>
      <c r="H16" s="1">
        <f t="shared" ref="H16:H42" si="13">+ROUND(F16*G16,0)</f>
        <v>0</v>
      </c>
      <c r="I16" s="11"/>
      <c r="J16" s="1">
        <f t="shared" ref="J16:J42" si="14">ROUND(F16*I16,0)</f>
        <v>0</v>
      </c>
      <c r="K16" s="1">
        <f t="shared" ref="K16:K42" si="15">ROUND(F16+H16+J16,0)</f>
        <v>0</v>
      </c>
      <c r="L16" s="1">
        <f t="shared" ref="L16:L42" si="16">ROUND(F16*D16,0)</f>
        <v>0</v>
      </c>
      <c r="M16" s="1">
        <f t="shared" ref="M16:M42" si="17">ROUND(L16*G16,0)</f>
        <v>0</v>
      </c>
      <c r="N16" s="1">
        <f t="shared" ref="N16:N42" si="18">ROUND(L16*I16,0)</f>
        <v>0</v>
      </c>
      <c r="O16" s="27">
        <f t="shared" ref="O16:O42" si="19">ROUND(L16+N16+M16,0)</f>
        <v>0</v>
      </c>
    </row>
    <row r="17" spans="1:15" s="9" customFormat="1" ht="51" customHeight="1" x14ac:dyDescent="0.25">
      <c r="A17" s="26">
        <v>4</v>
      </c>
      <c r="B17" s="58" t="s">
        <v>84</v>
      </c>
      <c r="C17" s="12"/>
      <c r="D17" s="59">
        <v>1</v>
      </c>
      <c r="E17" s="13" t="s">
        <v>110</v>
      </c>
      <c r="F17" s="57"/>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51" customHeight="1" x14ac:dyDescent="0.25">
      <c r="A18" s="26">
        <v>5</v>
      </c>
      <c r="B18" s="58" t="s">
        <v>85</v>
      </c>
      <c r="C18" s="12"/>
      <c r="D18" s="59">
        <v>1</v>
      </c>
      <c r="E18" s="13" t="s">
        <v>110</v>
      </c>
      <c r="F18" s="57"/>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51" customHeight="1" x14ac:dyDescent="0.25">
      <c r="A19" s="26">
        <v>6</v>
      </c>
      <c r="B19" s="58" t="s">
        <v>86</v>
      </c>
      <c r="C19" s="12"/>
      <c r="D19" s="59">
        <v>1</v>
      </c>
      <c r="E19" s="13" t="s">
        <v>110</v>
      </c>
      <c r="F19" s="57"/>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62.25" customHeight="1" x14ac:dyDescent="0.25">
      <c r="A20" s="26">
        <v>7</v>
      </c>
      <c r="B20" s="58" t="s">
        <v>87</v>
      </c>
      <c r="C20" s="12"/>
      <c r="D20" s="59">
        <v>1</v>
      </c>
      <c r="E20" s="13" t="s">
        <v>110</v>
      </c>
      <c r="F20" s="57"/>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64.5" customHeight="1" x14ac:dyDescent="0.25">
      <c r="A21" s="26">
        <v>8</v>
      </c>
      <c r="B21" s="58" t="s">
        <v>88</v>
      </c>
      <c r="C21" s="12"/>
      <c r="D21" s="59">
        <v>1</v>
      </c>
      <c r="E21" s="13" t="s">
        <v>110</v>
      </c>
      <c r="F21" s="57"/>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78" customHeight="1" x14ac:dyDescent="0.25">
      <c r="A22" s="26">
        <v>9</v>
      </c>
      <c r="B22" s="58" t="s">
        <v>89</v>
      </c>
      <c r="C22" s="12"/>
      <c r="D22" s="59">
        <v>2</v>
      </c>
      <c r="E22" s="13" t="s">
        <v>110</v>
      </c>
      <c r="F22" s="57"/>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94.5" customHeight="1" x14ac:dyDescent="0.25">
      <c r="A23" s="26">
        <v>10</v>
      </c>
      <c r="B23" s="58" t="s">
        <v>90</v>
      </c>
      <c r="C23" s="12"/>
      <c r="D23" s="59">
        <v>1</v>
      </c>
      <c r="E23" s="13" t="s">
        <v>110</v>
      </c>
      <c r="F23" s="57"/>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64.5" customHeight="1" x14ac:dyDescent="0.25">
      <c r="A24" s="26">
        <v>11</v>
      </c>
      <c r="B24" s="58" t="s">
        <v>91</v>
      </c>
      <c r="C24" s="12"/>
      <c r="D24" s="59">
        <v>1</v>
      </c>
      <c r="E24" s="13" t="s">
        <v>110</v>
      </c>
      <c r="F24" s="57"/>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51" customHeight="1" x14ac:dyDescent="0.25">
      <c r="A25" s="26">
        <v>12</v>
      </c>
      <c r="B25" s="58" t="s">
        <v>92</v>
      </c>
      <c r="C25" s="12"/>
      <c r="D25" s="59">
        <v>1</v>
      </c>
      <c r="E25" s="13" t="s">
        <v>110</v>
      </c>
      <c r="F25" s="57"/>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66.75" customHeight="1" x14ac:dyDescent="0.25">
      <c r="A26" s="26">
        <v>13</v>
      </c>
      <c r="B26" s="58" t="s">
        <v>93</v>
      </c>
      <c r="C26" s="12"/>
      <c r="D26" s="59">
        <v>1</v>
      </c>
      <c r="E26" s="13" t="s">
        <v>110</v>
      </c>
      <c r="F26" s="57"/>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51" customHeight="1" x14ac:dyDescent="0.25">
      <c r="A27" s="26">
        <v>14</v>
      </c>
      <c r="B27" s="58" t="s">
        <v>94</v>
      </c>
      <c r="C27" s="12"/>
      <c r="D27" s="59">
        <v>1</v>
      </c>
      <c r="E27" s="13" t="s">
        <v>110</v>
      </c>
      <c r="F27" s="57"/>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73.5" customHeight="1" x14ac:dyDescent="0.25">
      <c r="A28" s="26">
        <v>15</v>
      </c>
      <c r="B28" s="58" t="s">
        <v>95</v>
      </c>
      <c r="C28" s="12"/>
      <c r="D28" s="59">
        <v>1</v>
      </c>
      <c r="E28" s="13" t="s">
        <v>110</v>
      </c>
      <c r="F28" s="57"/>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67.5" customHeight="1" x14ac:dyDescent="0.25">
      <c r="A29" s="26">
        <v>16</v>
      </c>
      <c r="B29" s="58" t="s">
        <v>96</v>
      </c>
      <c r="C29" s="12"/>
      <c r="D29" s="59">
        <v>1</v>
      </c>
      <c r="E29" s="13" t="s">
        <v>110</v>
      </c>
      <c r="F29" s="57"/>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68.25" customHeight="1" x14ac:dyDescent="0.25">
      <c r="A30" s="26">
        <v>17</v>
      </c>
      <c r="B30" s="58" t="s">
        <v>97</v>
      </c>
      <c r="C30" s="12"/>
      <c r="D30" s="59">
        <v>1</v>
      </c>
      <c r="E30" s="13" t="s">
        <v>110</v>
      </c>
      <c r="F30" s="57"/>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74.25" customHeight="1" x14ac:dyDescent="0.25">
      <c r="A31" s="26">
        <v>18</v>
      </c>
      <c r="B31" s="58" t="s">
        <v>98</v>
      </c>
      <c r="C31" s="12"/>
      <c r="D31" s="59">
        <v>1</v>
      </c>
      <c r="E31" s="13" t="s">
        <v>110</v>
      </c>
      <c r="F31" s="57"/>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65.25" customHeight="1" x14ac:dyDescent="0.25">
      <c r="A32" s="26">
        <v>19</v>
      </c>
      <c r="B32" s="58" t="s">
        <v>99</v>
      </c>
      <c r="C32" s="12"/>
      <c r="D32" s="59">
        <v>1</v>
      </c>
      <c r="E32" s="13" t="s">
        <v>110</v>
      </c>
      <c r="F32" s="57"/>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65.25" customHeight="1" x14ac:dyDescent="0.25">
      <c r="A33" s="26">
        <v>20</v>
      </c>
      <c r="B33" s="58" t="s">
        <v>100</v>
      </c>
      <c r="C33" s="12"/>
      <c r="D33" s="59">
        <v>1</v>
      </c>
      <c r="E33" s="13" t="s">
        <v>110</v>
      </c>
      <c r="F33" s="57"/>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63" customHeight="1" x14ac:dyDescent="0.25">
      <c r="A34" s="26">
        <v>21</v>
      </c>
      <c r="B34" s="58" t="s">
        <v>101</v>
      </c>
      <c r="C34" s="12"/>
      <c r="D34" s="59">
        <v>1</v>
      </c>
      <c r="E34" s="13" t="s">
        <v>110</v>
      </c>
      <c r="F34" s="57"/>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63.75" customHeight="1" x14ac:dyDescent="0.25">
      <c r="A35" s="26">
        <v>22</v>
      </c>
      <c r="B35" s="58" t="s">
        <v>102</v>
      </c>
      <c r="C35" s="12"/>
      <c r="D35" s="59">
        <v>1</v>
      </c>
      <c r="E35" s="13" t="s">
        <v>110</v>
      </c>
      <c r="F35" s="57"/>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51" customHeight="1" x14ac:dyDescent="0.25">
      <c r="A36" s="26">
        <v>23</v>
      </c>
      <c r="B36" s="58" t="s">
        <v>103</v>
      </c>
      <c r="C36" s="12"/>
      <c r="D36" s="59">
        <v>1</v>
      </c>
      <c r="E36" s="13" t="s">
        <v>110</v>
      </c>
      <c r="F36" s="57"/>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51" customHeight="1" x14ac:dyDescent="0.25">
      <c r="A37" s="26">
        <v>24</v>
      </c>
      <c r="B37" s="58" t="s">
        <v>104</v>
      </c>
      <c r="C37" s="12"/>
      <c r="D37" s="59">
        <v>1</v>
      </c>
      <c r="E37" s="13" t="s">
        <v>110</v>
      </c>
      <c r="F37" s="57"/>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51" customHeight="1" x14ac:dyDescent="0.25">
      <c r="A38" s="26">
        <v>25</v>
      </c>
      <c r="B38" s="58" t="s">
        <v>105</v>
      </c>
      <c r="C38" s="12"/>
      <c r="D38" s="59">
        <v>1</v>
      </c>
      <c r="E38" s="13" t="s">
        <v>110</v>
      </c>
      <c r="F38" s="57"/>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51" customHeight="1" x14ac:dyDescent="0.25">
      <c r="A39" s="26">
        <v>26</v>
      </c>
      <c r="B39" s="58" t="s">
        <v>106</v>
      </c>
      <c r="C39" s="12"/>
      <c r="D39" s="59">
        <v>1</v>
      </c>
      <c r="E39" s="13" t="s">
        <v>110</v>
      </c>
      <c r="F39" s="57"/>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68.25" customHeight="1" x14ac:dyDescent="0.25">
      <c r="A40" s="26">
        <v>27</v>
      </c>
      <c r="B40" s="58" t="s">
        <v>107</v>
      </c>
      <c r="C40" s="12"/>
      <c r="D40" s="59">
        <v>1</v>
      </c>
      <c r="E40" s="13" t="s">
        <v>110</v>
      </c>
      <c r="F40" s="57"/>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61.5" customHeight="1" x14ac:dyDescent="0.25">
      <c r="A41" s="26">
        <v>28</v>
      </c>
      <c r="B41" s="58" t="s">
        <v>108</v>
      </c>
      <c r="C41" s="12"/>
      <c r="D41" s="59">
        <v>1</v>
      </c>
      <c r="E41" s="13" t="s">
        <v>110</v>
      </c>
      <c r="F41" s="57"/>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51" customHeight="1" thickBot="1" x14ac:dyDescent="0.3">
      <c r="A42" s="26">
        <v>29</v>
      </c>
      <c r="B42" s="58" t="s">
        <v>109</v>
      </c>
      <c r="C42" s="12"/>
      <c r="D42" s="59">
        <v>1</v>
      </c>
      <c r="E42" s="13" t="s">
        <v>110</v>
      </c>
      <c r="F42" s="57"/>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42" customHeight="1" thickBot="1" x14ac:dyDescent="0.3">
      <c r="A43" s="92" t="s">
        <v>26</v>
      </c>
      <c r="B43" s="93"/>
      <c r="C43" s="93"/>
      <c r="D43" s="93"/>
      <c r="E43" s="93"/>
      <c r="F43" s="93"/>
      <c r="G43" s="93"/>
      <c r="H43" s="93"/>
      <c r="I43" s="93"/>
      <c r="J43" s="93"/>
      <c r="K43" s="93"/>
      <c r="L43" s="104" t="s">
        <v>27</v>
      </c>
      <c r="M43" s="105"/>
      <c r="N43" s="105"/>
      <c r="O43" s="35">
        <f>SUMIF(G:G,0%,L:L)+SUMIF(G:G,"",L:L)</f>
        <v>0</v>
      </c>
    </row>
    <row r="44" spans="1:15" s="9" customFormat="1" ht="39" customHeight="1" x14ac:dyDescent="0.25">
      <c r="A44" s="76" t="s">
        <v>78</v>
      </c>
      <c r="B44" s="77"/>
      <c r="C44" s="77"/>
      <c r="D44" s="77"/>
      <c r="E44" s="77"/>
      <c r="F44" s="77"/>
      <c r="G44" s="77"/>
      <c r="H44" s="77"/>
      <c r="I44" s="77"/>
      <c r="J44" s="77"/>
      <c r="K44" s="78"/>
      <c r="L44" s="98" t="s">
        <v>28</v>
      </c>
      <c r="M44" s="99"/>
      <c r="N44" s="99"/>
      <c r="O44" s="36">
        <f>SUMIF(G:G,5%,L:L)</f>
        <v>0</v>
      </c>
    </row>
    <row r="45" spans="1:15" s="9" customFormat="1" ht="30" customHeight="1" x14ac:dyDescent="0.25">
      <c r="A45" s="79"/>
      <c r="B45" s="80"/>
      <c r="C45" s="80"/>
      <c r="D45" s="80"/>
      <c r="E45" s="80"/>
      <c r="F45" s="80"/>
      <c r="G45" s="80"/>
      <c r="H45" s="80"/>
      <c r="I45" s="80"/>
      <c r="J45" s="80"/>
      <c r="K45" s="81"/>
      <c r="L45" s="98" t="s">
        <v>29</v>
      </c>
      <c r="M45" s="99"/>
      <c r="N45" s="99"/>
      <c r="O45" s="36">
        <f>SUMIF(G:G,19%,L:L)</f>
        <v>0</v>
      </c>
    </row>
    <row r="46" spans="1:15" s="9" customFormat="1" ht="30" customHeight="1" x14ac:dyDescent="0.25">
      <c r="A46" s="79"/>
      <c r="B46" s="80"/>
      <c r="C46" s="80"/>
      <c r="D46" s="80"/>
      <c r="E46" s="80"/>
      <c r="F46" s="80"/>
      <c r="G46" s="80"/>
      <c r="H46" s="80"/>
      <c r="I46" s="80"/>
      <c r="J46" s="80"/>
      <c r="K46" s="81"/>
      <c r="L46" s="100" t="s">
        <v>22</v>
      </c>
      <c r="M46" s="101"/>
      <c r="N46" s="101"/>
      <c r="O46" s="37">
        <f>SUM(O43:O45)</f>
        <v>0</v>
      </c>
    </row>
    <row r="47" spans="1:15" s="9" customFormat="1" ht="30" customHeight="1" x14ac:dyDescent="0.25">
      <c r="A47" s="79"/>
      <c r="B47" s="80"/>
      <c r="C47" s="80"/>
      <c r="D47" s="80"/>
      <c r="E47" s="80"/>
      <c r="F47" s="80"/>
      <c r="G47" s="80"/>
      <c r="H47" s="80"/>
      <c r="I47" s="80"/>
      <c r="J47" s="80"/>
      <c r="K47" s="81"/>
      <c r="L47" s="102" t="s">
        <v>30</v>
      </c>
      <c r="M47" s="103"/>
      <c r="N47" s="103"/>
      <c r="O47" s="38">
        <f>SUMIF(G:G,5%,M:M)</f>
        <v>0</v>
      </c>
    </row>
    <row r="48" spans="1:15" s="9" customFormat="1" ht="30" customHeight="1" x14ac:dyDescent="0.25">
      <c r="A48" s="79"/>
      <c r="B48" s="80"/>
      <c r="C48" s="80"/>
      <c r="D48" s="80"/>
      <c r="E48" s="80"/>
      <c r="F48" s="80"/>
      <c r="G48" s="80"/>
      <c r="H48" s="80"/>
      <c r="I48" s="80"/>
      <c r="J48" s="80"/>
      <c r="K48" s="81"/>
      <c r="L48" s="102" t="s">
        <v>31</v>
      </c>
      <c r="M48" s="103"/>
      <c r="N48" s="103"/>
      <c r="O48" s="38">
        <f>SUMIF(G:G,19%,M:M)</f>
        <v>0</v>
      </c>
    </row>
    <row r="49" spans="1:17" s="9" customFormat="1" ht="30" customHeight="1" x14ac:dyDescent="0.25">
      <c r="A49" s="79"/>
      <c r="B49" s="80"/>
      <c r="C49" s="80"/>
      <c r="D49" s="80"/>
      <c r="E49" s="80"/>
      <c r="F49" s="80"/>
      <c r="G49" s="80"/>
      <c r="H49" s="80"/>
      <c r="I49" s="80"/>
      <c r="J49" s="80"/>
      <c r="K49" s="81"/>
      <c r="L49" s="100" t="s">
        <v>32</v>
      </c>
      <c r="M49" s="101"/>
      <c r="N49" s="101"/>
      <c r="O49" s="37">
        <f>SUM(O47:O48)</f>
        <v>0</v>
      </c>
    </row>
    <row r="50" spans="1:17" s="9" customFormat="1" ht="30" customHeight="1" x14ac:dyDescent="0.25">
      <c r="A50" s="79"/>
      <c r="B50" s="80"/>
      <c r="C50" s="80"/>
      <c r="D50" s="80"/>
      <c r="E50" s="80"/>
      <c r="F50" s="80"/>
      <c r="G50" s="80"/>
      <c r="H50" s="80"/>
      <c r="I50" s="80"/>
      <c r="J50" s="80"/>
      <c r="K50" s="81"/>
      <c r="L50" s="98" t="s">
        <v>33</v>
      </c>
      <c r="M50" s="99"/>
      <c r="N50" s="99"/>
      <c r="O50" s="36">
        <f>SUMIF(I:I,8%,N:N)</f>
        <v>0</v>
      </c>
    </row>
    <row r="51" spans="1:17" s="9" customFormat="1" ht="37.5" customHeight="1" x14ac:dyDescent="0.25">
      <c r="A51" s="79"/>
      <c r="B51" s="80"/>
      <c r="C51" s="80"/>
      <c r="D51" s="80"/>
      <c r="E51" s="80"/>
      <c r="F51" s="80"/>
      <c r="G51" s="80"/>
      <c r="H51" s="80"/>
      <c r="I51" s="80"/>
      <c r="J51" s="80"/>
      <c r="K51" s="81"/>
      <c r="L51" s="96" t="s">
        <v>34</v>
      </c>
      <c r="M51" s="97"/>
      <c r="N51" s="97"/>
      <c r="O51" s="37">
        <f>SUM(O50)</f>
        <v>0</v>
      </c>
    </row>
    <row r="52" spans="1:17" s="9" customFormat="1" ht="32.25" customHeight="1" thickBot="1" x14ac:dyDescent="0.3">
      <c r="A52" s="82"/>
      <c r="B52" s="83"/>
      <c r="C52" s="83"/>
      <c r="D52" s="83"/>
      <c r="E52" s="83"/>
      <c r="F52" s="83"/>
      <c r="G52" s="83"/>
      <c r="H52" s="83"/>
      <c r="I52" s="83"/>
      <c r="J52" s="83"/>
      <c r="K52" s="84"/>
      <c r="L52" s="94" t="s">
        <v>35</v>
      </c>
      <c r="M52" s="95"/>
      <c r="N52" s="95"/>
      <c r="O52" s="39">
        <f>+O46+O49+O51</f>
        <v>0</v>
      </c>
    </row>
    <row r="54" spans="1:17" ht="50.1" customHeight="1" thickBot="1" x14ac:dyDescent="0.3">
      <c r="B54" s="85"/>
      <c r="C54" s="85"/>
    </row>
    <row r="55" spans="1:17" x14ac:dyDescent="0.25">
      <c r="B55" s="63" t="s">
        <v>36</v>
      </c>
      <c r="C55" s="63"/>
    </row>
    <row r="56" spans="1:17" ht="15" customHeight="1" x14ac:dyDescent="0.25">
      <c r="M56" s="41"/>
      <c r="N56" s="42"/>
      <c r="O56" s="43"/>
    </row>
    <row r="57" spans="1:17" ht="15.75" customHeight="1" x14ac:dyDescent="0.25">
      <c r="M57" s="41"/>
      <c r="N57" s="42"/>
      <c r="O57" s="43"/>
    </row>
    <row r="58" spans="1:17" ht="15" customHeight="1" x14ac:dyDescent="0.25">
      <c r="A58" s="10" t="s">
        <v>37</v>
      </c>
      <c r="M58" s="41"/>
      <c r="N58" s="42"/>
      <c r="O58" s="43"/>
    </row>
    <row r="59" spans="1:17" x14ac:dyDescent="0.25">
      <c r="A59" s="62" t="s">
        <v>38</v>
      </c>
      <c r="B59" s="62"/>
      <c r="C59" s="62"/>
      <c r="D59" s="62"/>
      <c r="E59" s="62"/>
      <c r="F59" s="62"/>
      <c r="G59" s="62"/>
      <c r="H59" s="62"/>
      <c r="I59" s="62"/>
      <c r="J59" s="62"/>
      <c r="K59" s="62"/>
      <c r="L59" s="62"/>
      <c r="M59" s="62"/>
      <c r="N59" s="62"/>
      <c r="O59" s="62"/>
      <c r="P59" s="2"/>
      <c r="Q59" s="2"/>
    </row>
    <row r="60" spans="1:17" ht="15" customHeight="1" x14ac:dyDescent="0.25">
      <c r="A60" s="61" t="s">
        <v>39</v>
      </c>
      <c r="B60" s="61"/>
      <c r="C60" s="61"/>
      <c r="D60" s="61"/>
      <c r="E60" s="61"/>
      <c r="F60" s="61"/>
      <c r="G60" s="61"/>
      <c r="H60" s="61"/>
      <c r="I60" s="61"/>
      <c r="J60" s="61"/>
      <c r="K60" s="61"/>
      <c r="L60" s="61"/>
      <c r="M60" s="61"/>
      <c r="N60" s="61"/>
      <c r="O60" s="61"/>
      <c r="P60" s="40"/>
      <c r="Q60" s="40"/>
    </row>
    <row r="61" spans="1:17" x14ac:dyDescent="0.25">
      <c r="A61" s="60" t="s">
        <v>40</v>
      </c>
      <c r="B61" s="60"/>
      <c r="C61" s="60"/>
      <c r="D61" s="60"/>
      <c r="E61" s="60"/>
      <c r="F61" s="60"/>
      <c r="G61" s="60"/>
      <c r="H61" s="60"/>
      <c r="I61" s="60"/>
      <c r="J61" s="60"/>
      <c r="K61" s="60"/>
      <c r="L61" s="60"/>
      <c r="M61" s="60"/>
      <c r="N61" s="60"/>
      <c r="O61" s="60"/>
      <c r="P61" s="5"/>
      <c r="Q61" s="5"/>
    </row>
    <row r="62" spans="1:17" x14ac:dyDescent="0.25">
      <c r="A62" s="60" t="s">
        <v>41</v>
      </c>
      <c r="B62" s="60"/>
      <c r="C62" s="60"/>
      <c r="D62" s="60"/>
      <c r="E62" s="60"/>
      <c r="F62" s="60"/>
      <c r="G62" s="60"/>
      <c r="H62" s="60"/>
      <c r="I62" s="60"/>
      <c r="J62" s="60"/>
      <c r="K62" s="60"/>
      <c r="L62" s="60"/>
      <c r="M62" s="60"/>
      <c r="N62" s="60"/>
      <c r="O62" s="60"/>
      <c r="P62" s="5"/>
      <c r="Q62" s="5"/>
    </row>
    <row r="63" spans="1:17" x14ac:dyDescent="0.25">
      <c r="K63" s="2"/>
      <c r="L63" s="2"/>
      <c r="M63" s="2"/>
      <c r="N63" s="2"/>
    </row>
    <row r="105" spans="11:15" s="2" customFormat="1" x14ac:dyDescent="0.25">
      <c r="K105" s="4"/>
      <c r="L105" s="4"/>
      <c r="M105" s="4"/>
      <c r="N105" s="4"/>
      <c r="O105" s="4"/>
    </row>
    <row r="106" spans="11:15" s="2" customFormat="1" x14ac:dyDescent="0.25">
      <c r="K106" s="4"/>
      <c r="L106" s="4"/>
      <c r="M106" s="4"/>
      <c r="N106" s="4"/>
      <c r="O106" s="4"/>
    </row>
    <row r="107" spans="11:15" s="2" customFormat="1" x14ac:dyDescent="0.25">
      <c r="K107" s="4"/>
      <c r="L107" s="4"/>
      <c r="M107" s="4"/>
      <c r="N107" s="4"/>
      <c r="O107" s="4"/>
    </row>
    <row r="108" spans="11:15" s="2" customFormat="1" x14ac:dyDescent="0.25">
      <c r="K108" s="4"/>
      <c r="L108" s="4"/>
      <c r="M108" s="4"/>
      <c r="N108" s="4"/>
      <c r="O108" s="4"/>
    </row>
  </sheetData>
  <sheetProtection algorithmName="SHA-512" hashValue="EseUGIp/nbHk9XuOA4xiAnw55JtdxV4JrkH3HSWRHBd+yLcbjRH+5g2ruyONURd3Eci42fFrfazXNfOzWo8wcQ==" saltValue="KxX/+H2R/31V6Cb2a50O5w==" spinCount="100000" sheet="1" selectLockedCells="1"/>
  <mergeCells count="35">
    <mergeCell ref="L47:N47"/>
    <mergeCell ref="L46:N46"/>
    <mergeCell ref="L45:N45"/>
    <mergeCell ref="L44:N44"/>
    <mergeCell ref="L43:N43"/>
    <mergeCell ref="L52:N52"/>
    <mergeCell ref="L51:N51"/>
    <mergeCell ref="L50:N50"/>
    <mergeCell ref="L49:N49"/>
    <mergeCell ref="L48:N48"/>
    <mergeCell ref="A44:K52"/>
    <mergeCell ref="F9:I9"/>
    <mergeCell ref="B54:C54"/>
    <mergeCell ref="A9:B11"/>
    <mergeCell ref="D9:E9"/>
    <mergeCell ref="D11:E11"/>
    <mergeCell ref="A43:K43"/>
    <mergeCell ref="M11:N11"/>
    <mergeCell ref="M9:N9"/>
    <mergeCell ref="K9:L9"/>
    <mergeCell ref="K11:L11"/>
    <mergeCell ref="F11:I11"/>
    <mergeCell ref="A2:A5"/>
    <mergeCell ref="B2:M2"/>
    <mergeCell ref="N2:O2"/>
    <mergeCell ref="B3:M3"/>
    <mergeCell ref="N3:O3"/>
    <mergeCell ref="B4:M5"/>
    <mergeCell ref="N4:O4"/>
    <mergeCell ref="N5:O5"/>
    <mergeCell ref="A62:O62"/>
    <mergeCell ref="A61:O61"/>
    <mergeCell ref="A60:O60"/>
    <mergeCell ref="A59:O59"/>
    <mergeCell ref="B55:C5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G14:G42</xm:sqref>
        </x14:dataValidation>
        <x14:dataValidation type="list" allowBlank="1" showInputMessage="1" showErrorMessage="1" xr:uid="{00000000-0002-0000-0000-000008000000}">
          <x14:formula1>
            <xm:f>Cálculos!$F$7:$F$8</xm:f>
          </x14:formula1>
          <xm:sqref>I14:I42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2025-02-18T23:14:47Z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