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dcastano_ucundinamarca_edu_co/Documents/Mis documentos/COMPRAS/CONTRATACION DIRECTA/2025/F-CD-026 MANT EQ INVEST UAA/PUBLICACIÓN/"/>
    </mc:Choice>
  </mc:AlternateContent>
  <xr:revisionPtr revIDLastSave="324" documentId="13_ncr:1_{F325527D-AE3E-4150-8C66-BA9D114568FD}" xr6:coauthVersionLast="47" xr6:coauthVersionMax="47" xr10:uidLastSave="{01D7AF15-E999-4F0A-9698-A8DB2FF2A669}"/>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2" i="7" l="1"/>
  <c r="O61" i="7"/>
  <c r="H16" i="7" l="1"/>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O59" i="7"/>
  <c r="O58" i="7"/>
  <c r="L14" i="7"/>
  <c r="M14" i="7" s="1"/>
  <c r="J14" i="7"/>
  <c r="H14" i="7"/>
  <c r="M22" i="7" l="1"/>
  <c r="O22" i="7" s="1"/>
  <c r="K30" i="7"/>
  <c r="K21" i="7"/>
  <c r="K47" i="7"/>
  <c r="K36" i="7"/>
  <c r="K50" i="7"/>
  <c r="K19" i="7"/>
  <c r="K55" i="7"/>
  <c r="M45" i="7"/>
  <c r="O45" i="7" s="1"/>
  <c r="N18" i="7"/>
  <c r="O18" i="7" s="1"/>
  <c r="K53" i="7"/>
  <c r="K49" i="7"/>
  <c r="K45" i="7"/>
  <c r="K37" i="7"/>
  <c r="K24" i="7"/>
  <c r="K27" i="7"/>
  <c r="K35" i="7"/>
  <c r="M53" i="7"/>
  <c r="O53" i="7" s="1"/>
  <c r="N50" i="7"/>
  <c r="O50" i="7" s="1"/>
  <c r="K48" i="7"/>
  <c r="M37" i="7"/>
  <c r="O37" i="7" s="1"/>
  <c r="M34" i="7"/>
  <c r="O34" i="7" s="1"/>
  <c r="K31" i="7"/>
  <c r="N27" i="7"/>
  <c r="O27" i="7" s="1"/>
  <c r="N17" i="7"/>
  <c r="O17" i="7" s="1"/>
  <c r="K25" i="7"/>
  <c r="N52" i="7"/>
  <c r="O52" i="7" s="1"/>
  <c r="N49" i="7"/>
  <c r="O49" i="7" s="1"/>
  <c r="M29" i="7"/>
  <c r="O29" i="7" s="1"/>
  <c r="N26" i="7"/>
  <c r="O26" i="7" s="1"/>
  <c r="K20" i="7"/>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6" i="7"/>
  <c r="O56" i="7" s="1"/>
  <c r="K56" i="7"/>
  <c r="N15" i="7"/>
  <c r="O15" i="7" s="1"/>
  <c r="O57" i="7"/>
  <c r="O60" i="7" s="1"/>
  <c r="K14" i="7"/>
  <c r="O63" i="7"/>
  <c r="O64" i="7"/>
  <c r="O65" i="7" s="1"/>
  <c r="N14" i="7"/>
  <c r="O14" i="7" s="1"/>
  <c r="O66" i="7" l="1"/>
</calcChain>
</file>

<file path=xl/sharedStrings.xml><?xml version="1.0" encoding="utf-8"?>
<sst xmlns="http://schemas.openxmlformats.org/spreadsheetml/2006/main" count="182" uniqueCount="127">
  <si>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</si>
  <si>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</si>
  <si>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</si>
  <si>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</si>
  <si>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</si>
  <si>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</si>
  <si>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</si>
  <si>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</si>
  <si>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</si>
  <si>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</si>
  <si>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</si>
  <si>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</si>
  <si>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</si>
  <si>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</si>
  <si>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</si>
  <si>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</si>
  <si>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</si>
  <si>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</si>
  <si>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</si>
  <si>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</si>
  <si>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</si>
  <si>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</si>
  <si>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</si>
  <si>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</si>
  <si>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</si>
  <si>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</si>
  <si>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</si>
  <si>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</si>
  <si>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</si>
  <si>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</si>
  <si>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</si>
  <si>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</si>
  <si>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</si>
  <si>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</si>
  <si>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</si>
  <si>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</si>
  <si>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</si>
  <si>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</si>
  <si>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</si>
  <si>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</si>
  <si>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</si>
  <si>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</si>
  <si>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</si>
  <si>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</si>
  <si>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</si>
  <si>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</si>
  <si>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</si>
  <si>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</si>
  <si>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</si>
  <si>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</si>
  <si>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</si>
  <si>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</si>
  <si>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</si>
  <si>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</si>
  <si>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</si>
  <si>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</si>
  <si>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</si>
  <si>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</si>
  <si>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</si>
  <si>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</si>
  <si>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</si>
  <si>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</si>
  <si>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</si>
  <si>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</si>
  <si>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</si>
  <si>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</si>
  <si>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</si>
  <si>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</si>
  <si>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</si>
  <si>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</si>
  <si>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</si>
  <si>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</si>
  <si>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</si>
  <si>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</si>
  <si>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</si>
  <si>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</si>
  <si>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</si>
  <si>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</si>
  <si>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</si>
  <si>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</si>
  <si>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</si>
  <si>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CAMARA BIOCLIMATICA REFRIGERADA CON FOTOPERIODO MMM GROUP ECO LUIME PLACA 65802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</si>
  <si>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INCUBADORA DIGITAL DE 60 A 65 LTS JEIO TEC IB-05G PLACA 65775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por laboratorio acreditado enn temepratura y entrega funcional del equipo. CORRECTIVO 1. suministro y cambio de botones, cables y/o conectores eléctricos 2. Reparación completa del equipo 3. Ajuste de temperatura de incubadora 4. Verificación con patrón calibrado en temepratura y entrega funcional del equipo. CARACTERIZACIÓN EN SITIO acreditada de medio isotermo en dos puntos de temperatura</t>
  </si>
  <si>
    <t>ESTUFA U HORNO DE SECADO CAP. 220-250 LITROS MMM GROUP ECOLUNE PLACA 65811 PREVENTIVO 1. Revisión y limpieza de sistema de control eléctrico y electromecánico 2. Revisión de motor, de sistema de calentamiento,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</si>
  <si>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REFRACTOMETRO PORTATIL ATC 0-32 BRIX PLACA 67383 PREVENTIVO 1. Revisión y  limpieza general y de componentes eléctricos y/o electrónicos  2. Revisión y limpieza cámara porta-muestras 3. Entrega funcional  del equipo 4. Comprobación de medición del equipo. CALIBRACIÓN en refractometría</t>
  </si>
  <si>
    <t>PENETROMETRO DE FRUTAS GENRIC GY-1 PLACA 67381 MANTENIMIENTO PREVENTIVO 1. Limpieza externa y comprobación de medición. MANTENIMIENTO CORRECTIVO 1. Ajuste de componentes mecánicos y comprobación de medición del equipo. 2.Entrega funcional del equipo. CALIBRACIÓN de dureza </t>
  </si>
  <si>
    <t>REFRIGERADOR DE LABORATORIO PEQUEÑO PARMACY MPC-5V130 PLACA 67385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CARACTERIZACIÓN EN SITIO acreditada de medio isotermo en dos puntos de temperatura</t>
  </si>
  <si>
    <t>BALANZA DE PRECISION PLACA 65840 CORRECTIVO: 1. Revisión y limpieza general de componentes eléctricos y/o electrónicos 2. Revisión y ajuste de componentes mecánicos 3. Verificar y ajustar el nivel 4. Realizar ajuste de cero 5. Ajustar las mediciones y comprobar las mediciones con juego de pesas de referencia 6. Entrega funcional del equipo. CALIBRACIÓN EN SITIO para masa y temperatura por laboratorio acreditado</t>
  </si>
  <si>
    <t>CONTADOR DE PARTICULAS PCE MPC30 PLACA 2019339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</si>
  <si>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MEDIDOR DE PARTICULAS EXTECH VPC300 PLACA 66641 PREVENTIVO: 1.Chequeo inicial del equipo. Desarme y limpieza 2..Revisión, limpieza y ajuste de componentes eléctricos y/o electrónicos. 3.Revisión, limpieza, lubricación y ajuste de componentes mecánicos.4, Verificación y entrega funcional del equipo. CALIBRACIÓN en conteo de particulas</t>
  </si>
  <si>
    <t>COMPARADOR DE GASES AEROQUAL SERIE 200 PLACA 2019340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</si>
  <si>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COMPARADOR DE GASES AEROQUAL SERIE 200 PLACA 2019341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</si>
  <si>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CH4 AEROQUAL 1006211-004 PLACA 2019345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</si>
  <si>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DE NO2 AEROQUAL 1011212-032 PLACA 2019346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</si>
  <si>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O3 AEROQUAL 2104211-058 PLACA 2019342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</si>
  <si>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CO2 AEROQUAL 2708211-003 PLACA 2019348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</si>
  <si>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 AEROQUAL 0712211-013 PLACA 2019347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</si>
  <si>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SO2 AEROQUAL 0311211-002 PLACA 2019343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</si>
  <si>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SENSOR COV AEROQUAL 2106202-091 PLACA 2019344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</si>
  <si>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MULTIDETECTOR DE GASES GFG INSTRUMENTATION G450 PLACA 66640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en concentración de gas</t>
  </si>
  <si>
    <t>Medidor Portatil Oxigeno  Disuelto Marca Hanna HI9146 PLACA 66643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</si>
  <si>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Medidor Portatil Oxigeno  Disuelto Marca Hanna HI9146 PLACA 66644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oxigeno disuelto</t>
  </si>
  <si>
    <t>Sonometro Mide E Indica Los Niveles De Presion De Sonido En Db (Decibeles) De A 30 A 130db En Tres Escalas De Medicion Marca Benetech PLACA 61407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</si>
  <si>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61408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</si>
  <si>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Sonometro Mide E Indica Los Niveles De Presion De Sonido En Db (Decibeles) De A 30 A 130db En Tres Escalas De Medicion Marca Benetech PLACA 61409, 61410 PREVENTIVO: 1.Chequeo inicial del equipo. Desarme y limpieza 2..Revisión, limpieza y ajuste de componentes eléctricos y/o electrónicos. 3.Revisión, limpieza, lubricación y ajuste de componentes mecánicos.4, Verificación y entrega funcional del equipo. CALIBRACIÓN en presión acustica por laboratorio acreditado.</t>
  </si>
  <si>
    <t>Fotometro HANNA HI83325 PLACA 2019388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</si>
  <si>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Fotometro HANNA HI83314 PLACA 70742 PREVENTIVO: 1.Chequeo inicial del equipo. Desarme y limpieza 2.Revisión, limpieza y ajuste de componentes eléctricos y/o electrónicos. 3.Revisión, limpieza, lubricación y ajuste de componentes mecánicos. 4. Verificación y entrega funcional del equipo. 5. Cambio de baterías y repuesto de membranas. CALIBRACIÓN por Laboratorio acreditado para pH , conductividad, absorbancia y oxigeno disuelto</t>
  </si>
  <si>
    <t>Antena receptora de GPS PLACA 48493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</si>
  <si>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Antena receptora de GPS PLACA 48495 PREVENTIVO: 1.Chequeo inicial del equipo. Desarme y limpieza 2.Revisión, limpieza y ajuste de componentes eléctricos y/o electrónicos. 3.Revisión, limpieza, lubricación y ajuste de componentes mecánicos. 4. Suministro de base nivelante 5. Verificación y entrega funcional del equipo. 5. Cambio de baterías y repuesto de membranas. CALIBRACIÓN en coordenadas</t>
  </si>
  <si>
    <t>Estación total Pentax PLACA 48498 PREVENTIVO: 1.Chequeo inicial del equipo. Desarme y limpieza 2.Revisión, limpieza y ajuste de componentes eléctricos y/o electrónicos. 3.Revisión, limpieza, lubricación y ajuste de componentes mecánicos. 4. Suministro de software para medición 5. Verificación y entrega funcional del equipo. 5. Cambio de baterías y repuesto de membranas. CALIBRACIÓN en mediciones geodesicas</t>
  </si>
  <si>
    <t> Estación total Topcon PLACA 24578 PREVENTIVO: 1.Chequeo inicial del equipo. Desarme y limpieza 2.Revisión, limpieza y ajuste de componentes eléctricos y/o electrónicos. 3.Revisión, limpieza, lubricación y ajuste de componentes mecánicos. 4. 4. Suministro de software para medición 5. Verificación y entrega funcional del equipo. 5. Cambio de baterías y repuesto de membranas. CALIBRACIÓN en mediciones geodesicas</t>
  </si>
  <si>
    <t>JUEGO DE MICROPIPETAS DISPENSADORAS  DE 20 A 200 uL PLACA: 28499 MANTENIMIENTO PREVENTIVO 1. Limpieza externa y comprobación de medición.  MANTENIMIENTO CORRECTIVO 1. Ajuste de componentes mecánicos y comprobación de medición del equipo 2. Entrega funcional del equipo. CALIBRACIÓN de 20 uL a 200 uL por laboratorio acreditado.</t>
  </si>
  <si>
    <t>CONDUCTIMETRO INTERVALO DE MEDICION DE 00.0 . 199.9 PLACA: 65808 MANTENIMIENTO PREVENTIVO  1. Chequeo inicial del equipo 2.Revisión y limpieza de componentes eléctricos y/o electrónicos 3.Revisión y limpieza de componentes mecánicos. 4.Entrega funcional del equipo. Prueba de funcionamiento con material de referencia para conductividad. MANTENIMIENTO CORRECTIVO 1. Revisión y  limpieza general y de componentes eléctricos y/o electrónicos. 2.Revisión, limpieza y ajuste de electrodo de medición 3. Entrega funcional  del equipo. 4. Comprobación de medición del equipo con material de referencia para conductividad. CALIBRACIÓN en conductividad por laboratorio acreditado. </t>
  </si>
  <si>
    <t>CLOROFILOMETRO PARA DETERMINAR LA CANTIDAD RELATIVA DE  CLOROFILA PLACA: 65800 MANTENIMIENTO PREVENTIVO  1. Chequeo inicial del equipo 2.Revisión y limpieza de componentes eléctricos y/o electrónicos 3.Revisión y limpieza de componentes mecánicos. 4.Entrega funcional del equipo. Prueba de funcionamiento</t>
  </si>
  <si>
    <t>DRON VEHICULO AEREO NO TRIPULADO: 4 HELICES, 3 BATERIAS, CAMARA MULTIESPECTRAL, MALETIN, GPS, GLONASS, CAMARA DELANTERA, CUATRO LENTES BANDA UNICA DE OBTURADOR GLOBAL, CONTROL REMOTO. PLACA 64006 MANTENIMIENTO PREVENTIVO  1. Chequeo inicial del equipo 2.Revisión y limpieza de componentes eléctricos y/o electrónicos 3.Revisión y limpieza de componentes mecánicos. 4.Entrega funcional del equipo. Prueba de funcionamiento</t>
  </si>
  <si>
    <t>Micropipeta automatica 10-100 uL PLACA 18689 MANTENIMIENTO PREVENTIVO 1. Limpieza externa y comprobación de medición. MANTENIMIENTO CORRECTIVO 1. Ajuste de componentes mecánicos y comprobación de medición del equipo 2. Entrega funcional del equipo. CALIBRACIÓN de 20 uL a 200 uL por laboratorio acreditado.</t>
  </si>
  <si>
    <t>Ultracongelador, 597 l, ultra low temp, freezer, up right, 21 cu, rango temp 50 a -86 c. PLACA 50674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</si>
  <si>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pH metro testo 230 food kit serial 0373 PLACA 31388 MANTENIMIENTO PREVENTIVO  1. Chequeo inicial del equipo 2.Revisión y limpieza de componentes eléctricos y/o electrónicos 3.Revisión y limpieza de componentes mecánicos. 4.Entrega funcional del equipo. Prueba de funcionamiento con material de referencia para pH MANTENIMIENTO CORRECTIVO 1. Revisión y  limpieza general y de componentes eléctricos y/o electrónicos. 2.Revisión, limpieza y ajuste de electrodo de medición 3. Entrega funcional  del equipo 5. Comprobación de medición del equipo con material de referencia para pH CALIBRACIÓN en pH por laboratorio acreditado. </t>
  </si>
  <si>
    <t>Ter-digpunzon Termometro digital de punzon para Largo del sensor: 140 - 200 mm. Tamano del cuerpo: 92mm. Diametro del sensor: 4 mm. Tamano total del instrumento:  37mm. Exactitud : +/- 1.0°C. Alimentacion: 1 bateria ''LR44. Fijacion: Instrumento portatil. PLACA 66874 MANTENIMIENTO PREVENTIVO 1. Revisión y limpieza general y de componentes eléctricos y/o electrónicos. 2. Entrega funcional del equipo. 3. Comprobación de medición 4. Cambio de batería CALIBRACION Por laboratorio acreditado en  temperatura de contacto en tres puntos</t>
  </si>
  <si>
    <t>Micropipeta de precision volumen fijo PLACA 25154 MANTENIMIENTO PREVENTIVO 1. Limpieza externa y comprobación de medición. MANTENIMIENTO CORRECTIVO 1. Ajuste de componentes mecánicos y comprobación de medición del equipo 2. Entrega funcional del equipo. CALIBRACIÓN por laboratorio acreditado.</t>
  </si>
  <si>
    <t>micropipeta automatica 0.5-10 mL PLACA 18688 MANTENIMIENTO PREVENTIVO 1. Limpieza externa y comprobación de medición. MANTENIMIENTO CORRECTIVO 1. Ajuste de componentes mecánicos y comprobación de medición del equipo 2. Entrega funcional del equipo. CALIBRACIÓN de 0,5 mL a 10 mL por laboratorio acreditado.</t>
  </si>
  <si>
    <t>Nevera marca abba modelo rl 11D PLACA 16578 MANTENIMIENTO PREVENTIVO 1. Revisión y limpieza de sistema de control eléctrico y electromecánico 2. Revisión de motor, de sistema de enfriamiento, revisión de voltajes internos, de conectores, de transductor de temperatura 3. Limpieza de partes internas, partes externas y general. 4.  Verificación con patrón calibrado en temperatura y entrega funcional del equipo. MANTENIMIENTO CORRECTIVO 1. Ajuste de indicación, si se requiere 2.  Verificación con patrón calibrado en temperatura CARACTERIZACIÓN EN SITIO acreditada de medio isotermo en dos puntos de temperatura</t>
  </si>
  <si>
    <t>OLLA AUTOCLAVE NO ELECTRICO DE 40 LITROS PLACA 16680 MANTENIMIENTO PREVENTIVO 1. Pruebas iniciales de funcionamiento 2. Limpieza interna y externa 3. Revisión elementos calefactores. 4. Verificación de funcionamiento de manómetro, empaque, bisagra, mariposa. 5. pruebas de funcionamiento un ciclo de carga 6. Entrega funcional del equipo MANTENIMIENTO CORRECTIVO 1. Suministro y cambiode empaques 2. Reparación de fugas 3. Reparación de bisagra. 4. pruebas de funcionamiento un ciclo de carga 5. Entrega funcional del equipo CALIBRACION de manómetro en presión</t>
  </si>
  <si>
    <t>SERVICIO DE MANTENIMIENTO CORRECTIVO QUE INCLUYA LOS REPUESTOS NO ESPECIFICADOS EN LOS ITEMS PREVIAMENTE LISTADOS, POR UN VALOR DE QUINCE MILLONES DE PESOS M/TE ($15.000.000) IVA INCLUIDO</t>
  </si>
  <si>
    <t>UNIDAD</t>
  </si>
  <si>
    <t>GLOBAL</t>
  </si>
  <si>
    <t>METROS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</si>
</sst>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9">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1" fillId="0" borderId="26" xfId="0" applyFont="1" applyBorder="1" applyAlignment="1">
      <alignment vertical="top" wrapText="1"/>
    </xf>
    <xf numFmtId="0" fontId="1" fillId="0" borderId="26" xfId="0" applyFont="1" applyBorder="1" applyAlignment="1">
      <alignment horizontal="left" vertical="top" wrapText="1"/>
    </xf>
    <xf numFmtId="0" fontId="1" fillId="0" borderId="26" xfId="0" applyFont="1" applyBorder="1" applyAlignment="1">
      <alignment horizontal="center" vertical="center" wrapText="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42128BBF-3583-445B-89EC-D91E407B420C}">
  <we:reference id="a3b40b4f-8edf-490e-9df1-7e66f93912bf" version="1.1.0.0" store="EXCatalog" storeType="EXCatalog"/>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22"/>
  <sheetViews>
    <sheetView showGridLines="0" tabSelected="1" view="pageBreakPreview" topLeftCell="A34" zoomScale="90" zoomScaleNormal="70" zoomScaleSheetLayoutView="90" zoomScalePageLayoutView="55" workbookViewId="0">
      <selection activeCell="F55" sqref="F55"/>
    </sheetView>
  </sheetViews>
  <sheetFormatPr baseColWidth="10" defaultColWidth="11.42578125" defaultRowHeight="15" x14ac:dyDescent="0.25"/>
  <cols>
    <col min="1" max="1" width="10.42578125" style="2" customWidth="1"/>
    <col min="2" max="2" width="67.42578125" style="2" customWidth="1"/>
    <col min="3" max="3" width="16.42578125"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00"/>
      <c r="B2" s="101" t="s">
        <v>0</v>
      </c>
      <c r="C2" s="101"/>
      <c r="D2" s="101"/>
      <c r="E2" s="101"/>
      <c r="F2" s="101"/>
      <c r="G2" s="101"/>
      <c r="H2" s="101"/>
      <c r="I2" s="101"/>
      <c r="J2" s="101"/>
      <c r="K2" s="101"/>
      <c r="L2" s="101"/>
      <c r="M2" s="101"/>
      <c r="N2" s="102" t="s">
        <v>80</v>
      </c>
      <c r="O2" s="102"/>
    </row>
    <row r="3" spans="1:15" ht="15.75" customHeight="1" x14ac:dyDescent="0.25">
      <c r="A3" s="100"/>
      <c r="B3" s="101" t="s">
        <v>2</v>
      </c>
      <c r="C3" s="101"/>
      <c r="D3" s="101"/>
      <c r="E3" s="101"/>
      <c r="F3" s="101"/>
      <c r="G3" s="101"/>
      <c r="H3" s="101"/>
      <c r="I3" s="101"/>
      <c r="J3" s="101"/>
      <c r="K3" s="101"/>
      <c r="L3" s="101"/>
      <c r="M3" s="101"/>
      <c r="N3" s="102" t="s">
        <v>77</v>
      </c>
      <c r="O3" s="102"/>
    </row>
    <row r="4" spans="1:15" ht="16.5" customHeight="1" x14ac:dyDescent="0.25">
      <c r="A4" s="100"/>
      <c r="B4" s="101" t="s">
        <v>3</v>
      </c>
      <c r="C4" s="101"/>
      <c r="D4" s="101"/>
      <c r="E4" s="101"/>
      <c r="F4" s="101"/>
      <c r="G4" s="101"/>
      <c r="H4" s="101"/>
      <c r="I4" s="101"/>
      <c r="J4" s="101"/>
      <c r="K4" s="101"/>
      <c r="L4" s="101"/>
      <c r="M4" s="101"/>
      <c r="N4" s="102" t="s">
        <v>79</v>
      </c>
      <c r="O4" s="102"/>
    </row>
    <row r="5" spans="1:15" ht="15" customHeight="1" x14ac:dyDescent="0.25">
      <c r="A5" s="100"/>
      <c r="B5" s="101"/>
      <c r="C5" s="101"/>
      <c r="D5" s="101"/>
      <c r="E5" s="101"/>
      <c r="F5" s="101"/>
      <c r="G5" s="101"/>
      <c r="H5" s="101"/>
      <c r="I5" s="101"/>
      <c r="J5" s="101"/>
      <c r="K5" s="101"/>
      <c r="L5" s="101"/>
      <c r="M5" s="101"/>
      <c r="N5" s="102" t="s">
        <v>4</v>
      </c>
      <c r="O5" s="102"/>
    </row>
    <row r="7" spans="1:15" x14ac:dyDescent="0.25">
      <c r="A7" s="5" t="s">
        <v>5</v>
      </c>
    </row>
    <row r="8" spans="1:15" ht="9.9499999999999993" customHeight="1" x14ac:dyDescent="0.25">
      <c r="A8" s="6"/>
    </row>
    <row r="9" spans="1:15" ht="30" customHeight="1" x14ac:dyDescent="0.25">
      <c r="A9" s="86" t="s">
        <v>6</v>
      </c>
      <c r="B9" s="87"/>
      <c r="D9" s="92" t="s">
        <v>7</v>
      </c>
      <c r="E9" s="93"/>
      <c r="F9" s="82"/>
      <c r="G9" s="83"/>
      <c r="H9" s="83"/>
      <c r="I9" s="84"/>
      <c r="K9" s="92" t="s">
        <v>8</v>
      </c>
      <c r="L9" s="93"/>
      <c r="M9" s="98"/>
      <c r="N9" s="99"/>
    </row>
    <row r="10" spans="1:15" ht="8.25" customHeight="1" x14ac:dyDescent="0.25">
      <c r="A10" s="88"/>
      <c r="B10" s="89"/>
      <c r="C10" s="7"/>
      <c r="E10" s="8"/>
      <c r="F10" s="8"/>
      <c r="M10" s="8"/>
      <c r="N10" s="2"/>
    </row>
    <row r="11" spans="1:15" ht="30" customHeight="1" x14ac:dyDescent="0.25">
      <c r="A11" s="90"/>
      <c r="B11" s="91"/>
      <c r="D11" s="92" t="s">
        <v>9</v>
      </c>
      <c r="E11" s="93"/>
      <c r="F11" s="82"/>
      <c r="G11" s="83"/>
      <c r="H11" s="83"/>
      <c r="I11" s="84"/>
      <c r="K11" s="92" t="s">
        <v>10</v>
      </c>
      <c r="L11" s="93"/>
      <c r="M11" s="96"/>
      <c r="N11" s="97"/>
      <c r="O11" s="18"/>
    </row>
    <row r="12" spans="1:15" ht="9.9499999999999993" customHeight="1" thickBot="1" x14ac:dyDescent="0.3">
      <c r="A12" s="17"/>
      <c r="B12" s="19"/>
      <c r="C12" s="15"/>
      <c r="D12" s="17"/>
      <c r="E12" s="19"/>
      <c r="F12" s="19"/>
      <c r="G12" s="19"/>
      <c r="H12" s="17"/>
      <c r="I12" s="20"/>
      <c r="J12" s="16"/>
      <c r="K12" s="16"/>
      <c r="L12" s="16"/>
      <c r="N12" s="21"/>
      <c r="O12" s="21"/>
    </row>
    <row r="13" spans="1:15" s="9" customFormat="1" ht="111.75" customHeight="1" x14ac:dyDescent="0.25">
      <c r="A13" s="22" t="s">
        <v>11</v>
      </c>
      <c r="B13" s="23" t="s">
        <v>12</v>
      </c>
      <c r="C13" s="23" t="s">
        <v>13</v>
      </c>
      <c r="D13" s="23" t="s">
        <v>14</v>
      </c>
      <c r="E13" s="23" t="s">
        <v>15</v>
      </c>
      <c r="F13" s="24" t="s">
        <v>16</v>
      </c>
      <c r="G13" s="24" t="s">
        <v>17</v>
      </c>
      <c r="H13" s="24" t="s">
        <v>18</v>
      </c>
      <c r="I13" s="24" t="s">
        <v>19</v>
      </c>
      <c r="J13" s="24" t="s">
        <v>20</v>
      </c>
      <c r="K13" s="24" t="s">
        <v>21</v>
      </c>
      <c r="L13" s="24" t="s">
        <v>22</v>
      </c>
      <c r="M13" s="24" t="s">
        <v>23</v>
      </c>
      <c r="N13" s="24" t="s">
        <v>24</v>
      </c>
      <c r="O13" s="25" t="s">
        <v>25</v>
      </c>
    </row>
    <row r="14" spans="1:15" s="9" customFormat="1" ht="118.5" customHeight="1" x14ac:dyDescent="0.25">
      <c r="A14" s="26">
        <v>1</v>
      </c>
      <c r="B14" s="58" t="s">
        <v>81</v>
      </c>
      <c r="C14" s="12"/>
      <c r="D14" s="60">
        <v>1</v>
      </c>
      <c r="E14" s="13" t="s">
        <v>124</v>
      </c>
      <c r="F14" s="57"/>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7">
        <f t="shared" ref="O14" si="5">ROUND(L14+N14+M14,0)</f>
        <v>0</v>
      </c>
    </row>
    <row r="15" spans="1:15" s="9" customFormat="1" ht="174.75" customHeight="1" x14ac:dyDescent="0.25">
      <c r="A15" s="26">
        <v>2</v>
      </c>
      <c r="B15" s="58" t="s">
        <v>82</v>
      </c>
      <c r="C15" s="12"/>
      <c r="D15" s="60">
        <v>1</v>
      </c>
      <c r="E15" s="13" t="s">
        <v>124</v>
      </c>
      <c r="F15" s="57"/>
      <c r="G15" s="11"/>
      <c r="H15" s="1">
        <f t="shared" ref="H15:H56" si="6">+ROUND(F15*G15,0)</f>
        <v>0</v>
      </c>
      <c r="I15" s="11"/>
      <c r="J15" s="1">
        <f t="shared" ref="J15:J56" si="7">ROUND(F15*I15,0)</f>
        <v>0</v>
      </c>
      <c r="K15" s="1">
        <f t="shared" ref="K15:K56" si="8">ROUND(F15+H15+J15,0)</f>
        <v>0</v>
      </c>
      <c r="L15" s="1">
        <f t="shared" ref="L15:L56" si="9">ROUND(F15*D15,0)</f>
        <v>0</v>
      </c>
      <c r="M15" s="1">
        <f t="shared" ref="M15:M56" si="10">ROUND(L15*G15,0)</f>
        <v>0</v>
      </c>
      <c r="N15" s="1">
        <f t="shared" ref="N15:N56" si="11">ROUND(L15*I15,0)</f>
        <v>0</v>
      </c>
      <c r="O15" s="27">
        <f t="shared" ref="O15:O56" si="12">ROUND(L15+N15+M15,0)</f>
        <v>0</v>
      </c>
    </row>
    <row r="16" spans="1:15" s="9" customFormat="1" ht="117" customHeight="1" x14ac:dyDescent="0.25">
      <c r="A16" s="26">
        <v>3</v>
      </c>
      <c r="B16" s="58" t="s">
        <v>83</v>
      </c>
      <c r="C16" s="12"/>
      <c r="D16" s="60">
        <v>1</v>
      </c>
      <c r="E16" s="13" t="s">
        <v>124</v>
      </c>
      <c r="F16" s="57"/>
      <c r="G16" s="11"/>
      <c r="H16" s="1">
        <f t="shared" ref="H16:H55" si="13">+ROUND(F16*G16,0)</f>
        <v>0</v>
      </c>
      <c r="I16" s="11"/>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27">
        <f t="shared" ref="O16:O55" si="19">ROUND(L16+N16+M16,0)</f>
        <v>0</v>
      </c>
    </row>
    <row r="17" spans="1:15" s="9" customFormat="1" ht="76.5" customHeight="1" x14ac:dyDescent="0.25">
      <c r="A17" s="26">
        <v>4</v>
      </c>
      <c r="B17" s="58" t="s">
        <v>84</v>
      </c>
      <c r="C17" s="12"/>
      <c r="D17" s="60">
        <v>1</v>
      </c>
      <c r="E17" s="13" t="s">
        <v>126</v>
      </c>
      <c r="F17" s="57"/>
      <c r="G17" s="11"/>
      <c r="H17" s="1">
        <f t="shared" si="13"/>
        <v>0</v>
      </c>
      <c r="I17" s="11"/>
      <c r="J17" s="1">
        <f t="shared" si="14"/>
        <v>0</v>
      </c>
      <c r="K17" s="1">
        <f t="shared" si="15"/>
        <v>0</v>
      </c>
      <c r="L17" s="1">
        <f t="shared" si="16"/>
        <v>0</v>
      </c>
      <c r="M17" s="1">
        <f t="shared" si="17"/>
        <v>0</v>
      </c>
      <c r="N17" s="1">
        <f t="shared" si="18"/>
        <v>0</v>
      </c>
      <c r="O17" s="27">
        <f t="shared" si="19"/>
        <v>0</v>
      </c>
    </row>
    <row r="18" spans="1:15" s="9" customFormat="1" ht="76.5" customHeight="1" x14ac:dyDescent="0.25">
      <c r="A18" s="26">
        <v>5</v>
      </c>
      <c r="B18" s="58" t="s">
        <v>85</v>
      </c>
      <c r="C18" s="12"/>
      <c r="D18" s="60">
        <v>1</v>
      </c>
      <c r="E18" s="13" t="s">
        <v>124</v>
      </c>
      <c r="F18" s="57"/>
      <c r="G18" s="11"/>
      <c r="H18" s="1">
        <f t="shared" si="13"/>
        <v>0</v>
      </c>
      <c r="I18" s="11"/>
      <c r="J18" s="1">
        <f t="shared" si="14"/>
        <v>0</v>
      </c>
      <c r="K18" s="1">
        <f t="shared" si="15"/>
        <v>0</v>
      </c>
      <c r="L18" s="1">
        <f t="shared" si="16"/>
        <v>0</v>
      </c>
      <c r="M18" s="1">
        <f t="shared" si="17"/>
        <v>0</v>
      </c>
      <c r="N18" s="1">
        <f t="shared" si="18"/>
        <v>0</v>
      </c>
      <c r="O18" s="27">
        <f t="shared" si="19"/>
        <v>0</v>
      </c>
    </row>
    <row r="19" spans="1:15" s="9" customFormat="1" ht="119.25" customHeight="1" x14ac:dyDescent="0.25">
      <c r="A19" s="26">
        <v>6</v>
      </c>
      <c r="B19" s="58" t="s">
        <v>86</v>
      </c>
      <c r="C19" s="12"/>
      <c r="D19" s="60">
        <v>1</v>
      </c>
      <c r="E19" s="13" t="s">
        <v>124</v>
      </c>
      <c r="F19" s="57"/>
      <c r="G19" s="11"/>
      <c r="H19" s="1">
        <f t="shared" si="13"/>
        <v>0</v>
      </c>
      <c r="I19" s="11"/>
      <c r="J19" s="1">
        <f t="shared" si="14"/>
        <v>0</v>
      </c>
      <c r="K19" s="1">
        <f t="shared" si="15"/>
        <v>0</v>
      </c>
      <c r="L19" s="1">
        <f t="shared" si="16"/>
        <v>0</v>
      </c>
      <c r="M19" s="1">
        <f t="shared" si="17"/>
        <v>0</v>
      </c>
      <c r="N19" s="1">
        <f t="shared" si="18"/>
        <v>0</v>
      </c>
      <c r="O19" s="27">
        <f t="shared" si="19"/>
        <v>0</v>
      </c>
    </row>
    <row r="20" spans="1:15" s="9" customFormat="1" ht="104.25" customHeight="1" x14ac:dyDescent="0.25">
      <c r="A20" s="26">
        <v>7</v>
      </c>
      <c r="B20" s="58" t="s">
        <v>87</v>
      </c>
      <c r="C20" s="12"/>
      <c r="D20" s="60">
        <v>1</v>
      </c>
      <c r="E20" s="13" t="s">
        <v>124</v>
      </c>
      <c r="F20" s="57"/>
      <c r="G20" s="11"/>
      <c r="H20" s="1">
        <f t="shared" si="13"/>
        <v>0</v>
      </c>
      <c r="I20" s="11"/>
      <c r="J20" s="1">
        <f t="shared" si="14"/>
        <v>0</v>
      </c>
      <c r="K20" s="1">
        <f t="shared" si="15"/>
        <v>0</v>
      </c>
      <c r="L20" s="1">
        <f t="shared" si="16"/>
        <v>0</v>
      </c>
      <c r="M20" s="1">
        <f t="shared" si="17"/>
        <v>0</v>
      </c>
      <c r="N20" s="1">
        <f t="shared" si="18"/>
        <v>0</v>
      </c>
      <c r="O20" s="27">
        <f t="shared" si="19"/>
        <v>0</v>
      </c>
    </row>
    <row r="21" spans="1:15" s="9" customFormat="1" ht="91.5" customHeight="1" x14ac:dyDescent="0.25">
      <c r="A21" s="26">
        <v>8</v>
      </c>
      <c r="B21" s="58" t="s">
        <v>88</v>
      </c>
      <c r="C21" s="12"/>
      <c r="D21" s="60">
        <v>1</v>
      </c>
      <c r="E21" s="13" t="s">
        <v>124</v>
      </c>
      <c r="F21" s="57"/>
      <c r="G21" s="11"/>
      <c r="H21" s="1">
        <f t="shared" si="13"/>
        <v>0</v>
      </c>
      <c r="I21" s="11"/>
      <c r="J21" s="1">
        <f t="shared" si="14"/>
        <v>0</v>
      </c>
      <c r="K21" s="1">
        <f t="shared" si="15"/>
        <v>0</v>
      </c>
      <c r="L21" s="1">
        <f t="shared" si="16"/>
        <v>0</v>
      </c>
      <c r="M21" s="1">
        <f t="shared" si="17"/>
        <v>0</v>
      </c>
      <c r="N21" s="1">
        <f t="shared" si="18"/>
        <v>0</v>
      </c>
      <c r="O21" s="27">
        <f t="shared" si="19"/>
        <v>0</v>
      </c>
    </row>
    <row r="22" spans="1:15" s="9" customFormat="1" ht="90.75" customHeight="1" x14ac:dyDescent="0.25">
      <c r="A22" s="26">
        <v>9</v>
      </c>
      <c r="B22" s="58" t="s">
        <v>89</v>
      </c>
      <c r="C22" s="12"/>
      <c r="D22" s="60">
        <v>1</v>
      </c>
      <c r="E22" s="13" t="s">
        <v>124</v>
      </c>
      <c r="F22" s="57"/>
      <c r="G22" s="11"/>
      <c r="H22" s="1">
        <f t="shared" si="13"/>
        <v>0</v>
      </c>
      <c r="I22" s="11"/>
      <c r="J22" s="1">
        <f t="shared" si="14"/>
        <v>0</v>
      </c>
      <c r="K22" s="1">
        <f t="shared" si="15"/>
        <v>0</v>
      </c>
      <c r="L22" s="1">
        <f t="shared" si="16"/>
        <v>0</v>
      </c>
      <c r="M22" s="1">
        <f t="shared" si="17"/>
        <v>0</v>
      </c>
      <c r="N22" s="1">
        <f t="shared" si="18"/>
        <v>0</v>
      </c>
      <c r="O22" s="27">
        <f t="shared" si="19"/>
        <v>0</v>
      </c>
    </row>
    <row r="23" spans="1:15" s="9" customFormat="1" ht="102" customHeight="1" x14ac:dyDescent="0.25">
      <c r="A23" s="26">
        <v>10</v>
      </c>
      <c r="B23" s="58" t="s">
        <v>90</v>
      </c>
      <c r="C23" s="12"/>
      <c r="D23" s="60">
        <v>1</v>
      </c>
      <c r="E23" s="13" t="s">
        <v>124</v>
      </c>
      <c r="F23" s="57"/>
      <c r="G23" s="11"/>
      <c r="H23" s="1">
        <f t="shared" si="13"/>
        <v>0</v>
      </c>
      <c r="I23" s="11"/>
      <c r="J23" s="1">
        <f t="shared" si="14"/>
        <v>0</v>
      </c>
      <c r="K23" s="1">
        <f t="shared" si="15"/>
        <v>0</v>
      </c>
      <c r="L23" s="1">
        <f t="shared" si="16"/>
        <v>0</v>
      </c>
      <c r="M23" s="1">
        <f t="shared" si="17"/>
        <v>0</v>
      </c>
      <c r="N23" s="1">
        <f t="shared" si="18"/>
        <v>0</v>
      </c>
      <c r="O23" s="27">
        <f t="shared" si="19"/>
        <v>0</v>
      </c>
    </row>
    <row r="24" spans="1:15" s="9" customFormat="1" ht="102.75" customHeight="1" x14ac:dyDescent="0.25">
      <c r="A24" s="26">
        <v>11</v>
      </c>
      <c r="B24" s="58" t="s">
        <v>91</v>
      </c>
      <c r="C24" s="12"/>
      <c r="D24" s="60">
        <v>1</v>
      </c>
      <c r="E24" s="13" t="s">
        <v>124</v>
      </c>
      <c r="F24" s="57"/>
      <c r="G24" s="11"/>
      <c r="H24" s="1">
        <f t="shared" si="13"/>
        <v>0</v>
      </c>
      <c r="I24" s="11"/>
      <c r="J24" s="1">
        <f t="shared" si="14"/>
        <v>0</v>
      </c>
      <c r="K24" s="1">
        <f t="shared" si="15"/>
        <v>0</v>
      </c>
      <c r="L24" s="1">
        <f t="shared" si="16"/>
        <v>0</v>
      </c>
      <c r="M24" s="1">
        <f t="shared" si="17"/>
        <v>0</v>
      </c>
      <c r="N24" s="1">
        <f t="shared" si="18"/>
        <v>0</v>
      </c>
      <c r="O24" s="27">
        <f t="shared" si="19"/>
        <v>0</v>
      </c>
    </row>
    <row r="25" spans="1:15" s="9" customFormat="1" ht="105.75" customHeight="1" x14ac:dyDescent="0.25">
      <c r="A25" s="26">
        <v>12</v>
      </c>
      <c r="B25" s="58" t="s">
        <v>92</v>
      </c>
      <c r="C25" s="12"/>
      <c r="D25" s="60">
        <v>1</v>
      </c>
      <c r="E25" s="13" t="s">
        <v>124</v>
      </c>
      <c r="F25" s="57"/>
      <c r="G25" s="11"/>
      <c r="H25" s="1">
        <f t="shared" si="13"/>
        <v>0</v>
      </c>
      <c r="I25" s="11"/>
      <c r="J25" s="1">
        <f t="shared" si="14"/>
        <v>0</v>
      </c>
      <c r="K25" s="1">
        <f t="shared" si="15"/>
        <v>0</v>
      </c>
      <c r="L25" s="1">
        <f t="shared" si="16"/>
        <v>0</v>
      </c>
      <c r="M25" s="1">
        <f t="shared" si="17"/>
        <v>0</v>
      </c>
      <c r="N25" s="1">
        <f t="shared" si="18"/>
        <v>0</v>
      </c>
      <c r="O25" s="27">
        <f t="shared" si="19"/>
        <v>0</v>
      </c>
    </row>
    <row r="26" spans="1:15" s="9" customFormat="1" ht="105.75" customHeight="1" x14ac:dyDescent="0.25">
      <c r="A26" s="26">
        <v>13</v>
      </c>
      <c r="B26" s="58" t="s">
        <v>93</v>
      </c>
      <c r="C26" s="12"/>
      <c r="D26" s="60">
        <v>1</v>
      </c>
      <c r="E26" s="13" t="s">
        <v>124</v>
      </c>
      <c r="F26" s="57"/>
      <c r="G26" s="11"/>
      <c r="H26" s="1">
        <f t="shared" si="13"/>
        <v>0</v>
      </c>
      <c r="I26" s="11"/>
      <c r="J26" s="1">
        <f t="shared" si="14"/>
        <v>0</v>
      </c>
      <c r="K26" s="1">
        <f t="shared" si="15"/>
        <v>0</v>
      </c>
      <c r="L26" s="1">
        <f t="shared" si="16"/>
        <v>0</v>
      </c>
      <c r="M26" s="1">
        <f t="shared" si="17"/>
        <v>0</v>
      </c>
      <c r="N26" s="1">
        <f t="shared" si="18"/>
        <v>0</v>
      </c>
      <c r="O26" s="27">
        <f t="shared" si="19"/>
        <v>0</v>
      </c>
    </row>
    <row r="27" spans="1:15" s="9" customFormat="1" ht="104.25" customHeight="1" x14ac:dyDescent="0.25">
      <c r="A27" s="26">
        <v>14</v>
      </c>
      <c r="B27" s="58" t="s">
        <v>94</v>
      </c>
      <c r="C27" s="12"/>
      <c r="D27" s="60">
        <v>1</v>
      </c>
      <c r="E27" s="13" t="s">
        <v>124</v>
      </c>
      <c r="F27" s="57"/>
      <c r="G27" s="11"/>
      <c r="H27" s="1">
        <f t="shared" si="13"/>
        <v>0</v>
      </c>
      <c r="I27" s="11"/>
      <c r="J27" s="1">
        <f t="shared" si="14"/>
        <v>0</v>
      </c>
      <c r="K27" s="1">
        <f t="shared" si="15"/>
        <v>0</v>
      </c>
      <c r="L27" s="1">
        <f t="shared" si="16"/>
        <v>0</v>
      </c>
      <c r="M27" s="1">
        <f t="shared" si="17"/>
        <v>0</v>
      </c>
      <c r="N27" s="1">
        <f t="shared" si="18"/>
        <v>0</v>
      </c>
      <c r="O27" s="27">
        <f t="shared" si="19"/>
        <v>0</v>
      </c>
    </row>
    <row r="28" spans="1:15" s="9" customFormat="1" ht="103.5" customHeight="1" x14ac:dyDescent="0.25">
      <c r="A28" s="26">
        <v>15</v>
      </c>
      <c r="B28" s="58" t="s">
        <v>95</v>
      </c>
      <c r="C28" s="12"/>
      <c r="D28" s="60">
        <v>1</v>
      </c>
      <c r="E28" s="13" t="s">
        <v>124</v>
      </c>
      <c r="F28" s="57"/>
      <c r="G28" s="11"/>
      <c r="H28" s="1">
        <f t="shared" si="13"/>
        <v>0</v>
      </c>
      <c r="I28" s="11"/>
      <c r="J28" s="1">
        <f t="shared" si="14"/>
        <v>0</v>
      </c>
      <c r="K28" s="1">
        <f t="shared" si="15"/>
        <v>0</v>
      </c>
      <c r="L28" s="1">
        <f t="shared" si="16"/>
        <v>0</v>
      </c>
      <c r="M28" s="1">
        <f t="shared" si="17"/>
        <v>0</v>
      </c>
      <c r="N28" s="1">
        <f t="shared" si="18"/>
        <v>0</v>
      </c>
      <c r="O28" s="27">
        <f t="shared" si="19"/>
        <v>0</v>
      </c>
    </row>
    <row r="29" spans="1:15" s="9" customFormat="1" ht="105" customHeight="1" x14ac:dyDescent="0.25">
      <c r="A29" s="26">
        <v>16</v>
      </c>
      <c r="B29" s="58" t="s">
        <v>96</v>
      </c>
      <c r="C29" s="12"/>
      <c r="D29" s="60">
        <v>1</v>
      </c>
      <c r="E29" s="13" t="s">
        <v>124</v>
      </c>
      <c r="F29" s="57"/>
      <c r="G29" s="11"/>
      <c r="H29" s="1">
        <f t="shared" si="13"/>
        <v>0</v>
      </c>
      <c r="I29" s="11"/>
      <c r="J29" s="1">
        <f t="shared" si="14"/>
        <v>0</v>
      </c>
      <c r="K29" s="1">
        <f t="shared" si="15"/>
        <v>0</v>
      </c>
      <c r="L29" s="1">
        <f t="shared" si="16"/>
        <v>0</v>
      </c>
      <c r="M29" s="1">
        <f t="shared" si="17"/>
        <v>0</v>
      </c>
      <c r="N29" s="1">
        <f t="shared" si="18"/>
        <v>0</v>
      </c>
      <c r="O29" s="27">
        <f t="shared" si="19"/>
        <v>0</v>
      </c>
    </row>
    <row r="30" spans="1:15" s="9" customFormat="1" ht="103.5" customHeight="1" x14ac:dyDescent="0.25">
      <c r="A30" s="26">
        <v>17</v>
      </c>
      <c r="B30" s="59" t="s">
        <v>97</v>
      </c>
      <c r="C30" s="12"/>
      <c r="D30" s="60">
        <v>1</v>
      </c>
      <c r="E30" s="13" t="s">
        <v>124</v>
      </c>
      <c r="F30" s="57"/>
      <c r="G30" s="11"/>
      <c r="H30" s="1">
        <f t="shared" si="13"/>
        <v>0</v>
      </c>
      <c r="I30" s="11"/>
      <c r="J30" s="1">
        <f t="shared" si="14"/>
        <v>0</v>
      </c>
      <c r="K30" s="1">
        <f t="shared" si="15"/>
        <v>0</v>
      </c>
      <c r="L30" s="1">
        <f t="shared" si="16"/>
        <v>0</v>
      </c>
      <c r="M30" s="1">
        <f t="shared" si="17"/>
        <v>0</v>
      </c>
      <c r="N30" s="1">
        <f t="shared" si="18"/>
        <v>0</v>
      </c>
      <c r="O30" s="27">
        <f t="shared" si="19"/>
        <v>0</v>
      </c>
    </row>
    <row r="31" spans="1:15" s="9" customFormat="1" ht="106.5" customHeight="1" x14ac:dyDescent="0.25">
      <c r="A31" s="26">
        <v>18</v>
      </c>
      <c r="B31" s="58" t="s">
        <v>98</v>
      </c>
      <c r="C31" s="12"/>
      <c r="D31" s="60">
        <v>1</v>
      </c>
      <c r="E31" s="13" t="s">
        <v>124</v>
      </c>
      <c r="F31" s="57"/>
      <c r="G31" s="11"/>
      <c r="H31" s="1">
        <f t="shared" si="13"/>
        <v>0</v>
      </c>
      <c r="I31" s="11"/>
      <c r="J31" s="1">
        <f t="shared" si="14"/>
        <v>0</v>
      </c>
      <c r="K31" s="1">
        <f t="shared" si="15"/>
        <v>0</v>
      </c>
      <c r="L31" s="1">
        <f t="shared" si="16"/>
        <v>0</v>
      </c>
      <c r="M31" s="1">
        <f t="shared" si="17"/>
        <v>0</v>
      </c>
      <c r="N31" s="1">
        <f t="shared" si="18"/>
        <v>0</v>
      </c>
      <c r="O31" s="27">
        <f t="shared" si="19"/>
        <v>0</v>
      </c>
    </row>
    <row r="32" spans="1:15" s="9" customFormat="1" ht="105.75" customHeight="1" x14ac:dyDescent="0.25">
      <c r="A32" s="26">
        <v>19</v>
      </c>
      <c r="B32" s="58" t="s">
        <v>99</v>
      </c>
      <c r="C32" s="12"/>
      <c r="D32" s="60">
        <v>1</v>
      </c>
      <c r="E32" s="13" t="s">
        <v>124</v>
      </c>
      <c r="F32" s="57"/>
      <c r="G32" s="11"/>
      <c r="H32" s="1">
        <f t="shared" si="13"/>
        <v>0</v>
      </c>
      <c r="I32" s="11"/>
      <c r="J32" s="1">
        <f t="shared" si="14"/>
        <v>0</v>
      </c>
      <c r="K32" s="1">
        <f t="shared" si="15"/>
        <v>0</v>
      </c>
      <c r="L32" s="1">
        <f t="shared" si="16"/>
        <v>0</v>
      </c>
      <c r="M32" s="1">
        <f t="shared" si="17"/>
        <v>0</v>
      </c>
      <c r="N32" s="1">
        <f t="shared" si="18"/>
        <v>0</v>
      </c>
      <c r="O32" s="27">
        <f t="shared" si="19"/>
        <v>0</v>
      </c>
    </row>
    <row r="33" spans="1:15" s="9" customFormat="1" ht="103.5" customHeight="1" x14ac:dyDescent="0.25">
      <c r="A33" s="26">
        <v>20</v>
      </c>
      <c r="B33" s="58" t="s">
        <v>100</v>
      </c>
      <c r="C33" s="12"/>
      <c r="D33" s="60">
        <v>1</v>
      </c>
      <c r="E33" s="13" t="s">
        <v>124</v>
      </c>
      <c r="F33" s="57"/>
      <c r="G33" s="11"/>
      <c r="H33" s="1">
        <f t="shared" si="13"/>
        <v>0</v>
      </c>
      <c r="I33" s="11"/>
      <c r="J33" s="1">
        <f t="shared" si="14"/>
        <v>0</v>
      </c>
      <c r="K33" s="1">
        <f t="shared" si="15"/>
        <v>0</v>
      </c>
      <c r="L33" s="1">
        <f t="shared" si="16"/>
        <v>0</v>
      </c>
      <c r="M33" s="1">
        <f t="shared" si="17"/>
        <v>0</v>
      </c>
      <c r="N33" s="1">
        <f t="shared" si="18"/>
        <v>0</v>
      </c>
      <c r="O33" s="27">
        <f t="shared" si="19"/>
        <v>0</v>
      </c>
    </row>
    <row r="34" spans="1:15" s="9" customFormat="1" ht="105.75" customHeight="1" x14ac:dyDescent="0.25">
      <c r="A34" s="26">
        <v>21</v>
      </c>
      <c r="B34" s="58" t="s">
        <v>101</v>
      </c>
      <c r="C34" s="12"/>
      <c r="D34" s="60">
        <v>1</v>
      </c>
      <c r="E34" s="13" t="s">
        <v>124</v>
      </c>
      <c r="F34" s="57"/>
      <c r="G34" s="11"/>
      <c r="H34" s="1">
        <f t="shared" si="13"/>
        <v>0</v>
      </c>
      <c r="I34" s="11"/>
      <c r="J34" s="1">
        <f t="shared" si="14"/>
        <v>0</v>
      </c>
      <c r="K34" s="1">
        <f t="shared" si="15"/>
        <v>0</v>
      </c>
      <c r="L34" s="1">
        <f t="shared" si="16"/>
        <v>0</v>
      </c>
      <c r="M34" s="1">
        <f t="shared" si="17"/>
        <v>0</v>
      </c>
      <c r="N34" s="1">
        <f t="shared" si="18"/>
        <v>0</v>
      </c>
      <c r="O34" s="27">
        <f t="shared" si="19"/>
        <v>0</v>
      </c>
    </row>
    <row r="35" spans="1:15" s="9" customFormat="1" ht="103.5" customHeight="1" x14ac:dyDescent="0.25">
      <c r="A35" s="26">
        <v>22</v>
      </c>
      <c r="B35" s="58" t="s">
        <v>102</v>
      </c>
      <c r="C35" s="12"/>
      <c r="D35" s="60">
        <v>1</v>
      </c>
      <c r="E35" s="13" t="s">
        <v>124</v>
      </c>
      <c r="F35" s="57"/>
      <c r="G35" s="11"/>
      <c r="H35" s="1">
        <f t="shared" si="13"/>
        <v>0</v>
      </c>
      <c r="I35" s="11"/>
      <c r="J35" s="1">
        <f t="shared" si="14"/>
        <v>0</v>
      </c>
      <c r="K35" s="1">
        <f t="shared" si="15"/>
        <v>0</v>
      </c>
      <c r="L35" s="1">
        <f t="shared" si="16"/>
        <v>0</v>
      </c>
      <c r="M35" s="1">
        <f t="shared" si="17"/>
        <v>0</v>
      </c>
      <c r="N35" s="1">
        <f t="shared" si="18"/>
        <v>0</v>
      </c>
      <c r="O35" s="27">
        <f t="shared" si="19"/>
        <v>0</v>
      </c>
    </row>
    <row r="36" spans="1:15" s="9" customFormat="1" ht="108" customHeight="1" x14ac:dyDescent="0.25">
      <c r="A36" s="26">
        <v>23</v>
      </c>
      <c r="B36" s="58" t="s">
        <v>103</v>
      </c>
      <c r="C36" s="12"/>
      <c r="D36" s="60">
        <v>1</v>
      </c>
      <c r="E36" s="13" t="s">
        <v>124</v>
      </c>
      <c r="F36" s="57"/>
      <c r="G36" s="11"/>
      <c r="H36" s="1">
        <f t="shared" si="13"/>
        <v>0</v>
      </c>
      <c r="I36" s="11"/>
      <c r="J36" s="1">
        <f t="shared" si="14"/>
        <v>0</v>
      </c>
      <c r="K36" s="1">
        <f t="shared" si="15"/>
        <v>0</v>
      </c>
      <c r="L36" s="1">
        <f t="shared" si="16"/>
        <v>0</v>
      </c>
      <c r="M36" s="1">
        <f t="shared" si="17"/>
        <v>0</v>
      </c>
      <c r="N36" s="1">
        <f t="shared" si="18"/>
        <v>0</v>
      </c>
      <c r="O36" s="27">
        <f t="shared" si="19"/>
        <v>0</v>
      </c>
    </row>
    <row r="37" spans="1:15" s="9" customFormat="1" ht="120" customHeight="1" x14ac:dyDescent="0.25">
      <c r="A37" s="26">
        <v>24</v>
      </c>
      <c r="B37" s="58" t="s">
        <v>104</v>
      </c>
      <c r="C37" s="12"/>
      <c r="D37" s="60">
        <v>2</v>
      </c>
      <c r="E37" s="13" t="s">
        <v>124</v>
      </c>
      <c r="F37" s="57"/>
      <c r="G37" s="11"/>
      <c r="H37" s="1">
        <f t="shared" si="13"/>
        <v>0</v>
      </c>
      <c r="I37" s="11"/>
      <c r="J37" s="1">
        <f t="shared" si="14"/>
        <v>0</v>
      </c>
      <c r="K37" s="1">
        <f t="shared" si="15"/>
        <v>0</v>
      </c>
      <c r="L37" s="1">
        <f t="shared" si="16"/>
        <v>0</v>
      </c>
      <c r="M37" s="1">
        <f t="shared" si="17"/>
        <v>0</v>
      </c>
      <c r="N37" s="1">
        <f t="shared" si="18"/>
        <v>0</v>
      </c>
      <c r="O37" s="27">
        <f t="shared" si="19"/>
        <v>0</v>
      </c>
    </row>
    <row r="38" spans="1:15" s="9" customFormat="1" ht="105.75" customHeight="1" x14ac:dyDescent="0.25">
      <c r="A38" s="26">
        <v>25</v>
      </c>
      <c r="B38" s="58" t="s">
        <v>105</v>
      </c>
      <c r="C38" s="12"/>
      <c r="D38" s="60">
        <v>1</v>
      </c>
      <c r="E38" s="13" t="s">
        <v>124</v>
      </c>
      <c r="F38" s="57"/>
      <c r="G38" s="11"/>
      <c r="H38" s="1">
        <f t="shared" si="13"/>
        <v>0</v>
      </c>
      <c r="I38" s="11"/>
      <c r="J38" s="1">
        <f t="shared" si="14"/>
        <v>0</v>
      </c>
      <c r="K38" s="1">
        <f t="shared" si="15"/>
        <v>0</v>
      </c>
      <c r="L38" s="1">
        <f t="shared" si="16"/>
        <v>0</v>
      </c>
      <c r="M38" s="1">
        <f t="shared" si="17"/>
        <v>0</v>
      </c>
      <c r="N38" s="1">
        <f t="shared" si="18"/>
        <v>0</v>
      </c>
      <c r="O38" s="27">
        <f t="shared" si="19"/>
        <v>0</v>
      </c>
    </row>
    <row r="39" spans="1:15" s="9" customFormat="1" ht="105" customHeight="1" x14ac:dyDescent="0.25">
      <c r="A39" s="26">
        <v>26</v>
      </c>
      <c r="B39" s="58" t="s">
        <v>106</v>
      </c>
      <c r="C39" s="12"/>
      <c r="D39" s="60">
        <v>1</v>
      </c>
      <c r="E39" s="13" t="s">
        <v>124</v>
      </c>
      <c r="F39" s="57"/>
      <c r="G39" s="11"/>
      <c r="H39" s="1">
        <f t="shared" si="13"/>
        <v>0</v>
      </c>
      <c r="I39" s="11"/>
      <c r="J39" s="1">
        <f t="shared" si="14"/>
        <v>0</v>
      </c>
      <c r="K39" s="1">
        <f t="shared" si="15"/>
        <v>0</v>
      </c>
      <c r="L39" s="1">
        <f t="shared" si="16"/>
        <v>0</v>
      </c>
      <c r="M39" s="1">
        <f t="shared" si="17"/>
        <v>0</v>
      </c>
      <c r="N39" s="1">
        <f t="shared" si="18"/>
        <v>0</v>
      </c>
      <c r="O39" s="27">
        <f t="shared" si="19"/>
        <v>0</v>
      </c>
    </row>
    <row r="40" spans="1:15" s="9" customFormat="1" ht="90.75" customHeight="1" x14ac:dyDescent="0.25">
      <c r="A40" s="26">
        <v>27</v>
      </c>
      <c r="B40" s="58" t="s">
        <v>107</v>
      </c>
      <c r="C40" s="12"/>
      <c r="D40" s="60">
        <v>1</v>
      </c>
      <c r="E40" s="13" t="s">
        <v>124</v>
      </c>
      <c r="F40" s="57"/>
      <c r="G40" s="11"/>
      <c r="H40" s="1">
        <f t="shared" si="13"/>
        <v>0</v>
      </c>
      <c r="I40" s="11"/>
      <c r="J40" s="1">
        <f t="shared" si="14"/>
        <v>0</v>
      </c>
      <c r="K40" s="1">
        <f t="shared" si="15"/>
        <v>0</v>
      </c>
      <c r="L40" s="1">
        <f t="shared" si="16"/>
        <v>0</v>
      </c>
      <c r="M40" s="1">
        <f t="shared" si="17"/>
        <v>0</v>
      </c>
      <c r="N40" s="1">
        <f t="shared" si="18"/>
        <v>0</v>
      </c>
      <c r="O40" s="27">
        <f t="shared" si="19"/>
        <v>0</v>
      </c>
    </row>
    <row r="41" spans="1:15" s="9" customFormat="1" ht="89.25" customHeight="1" x14ac:dyDescent="0.25">
      <c r="A41" s="26">
        <v>28</v>
      </c>
      <c r="B41" s="58" t="s">
        <v>108</v>
      </c>
      <c r="C41" s="12"/>
      <c r="D41" s="60">
        <v>1</v>
      </c>
      <c r="E41" s="13" t="s">
        <v>124</v>
      </c>
      <c r="F41" s="57"/>
      <c r="G41" s="11"/>
      <c r="H41" s="1">
        <f t="shared" si="13"/>
        <v>0</v>
      </c>
      <c r="I41" s="11"/>
      <c r="J41" s="1">
        <f t="shared" si="14"/>
        <v>0</v>
      </c>
      <c r="K41" s="1">
        <f t="shared" si="15"/>
        <v>0</v>
      </c>
      <c r="L41" s="1">
        <f t="shared" si="16"/>
        <v>0</v>
      </c>
      <c r="M41" s="1">
        <f t="shared" si="17"/>
        <v>0</v>
      </c>
      <c r="N41" s="1">
        <f t="shared" si="18"/>
        <v>0</v>
      </c>
      <c r="O41" s="27">
        <f t="shared" si="19"/>
        <v>0</v>
      </c>
    </row>
    <row r="42" spans="1:15" s="9" customFormat="1" ht="103.5" customHeight="1" x14ac:dyDescent="0.25">
      <c r="A42" s="26">
        <v>29</v>
      </c>
      <c r="B42" s="58" t="s">
        <v>109</v>
      </c>
      <c r="C42" s="12"/>
      <c r="D42" s="60">
        <v>1</v>
      </c>
      <c r="E42" s="13" t="s">
        <v>124</v>
      </c>
      <c r="F42" s="57"/>
      <c r="G42" s="11"/>
      <c r="H42" s="1">
        <f t="shared" si="13"/>
        <v>0</v>
      </c>
      <c r="I42" s="11"/>
      <c r="J42" s="1">
        <f t="shared" si="14"/>
        <v>0</v>
      </c>
      <c r="K42" s="1">
        <f t="shared" si="15"/>
        <v>0</v>
      </c>
      <c r="L42" s="1">
        <f t="shared" si="16"/>
        <v>0</v>
      </c>
      <c r="M42" s="1">
        <f t="shared" si="17"/>
        <v>0</v>
      </c>
      <c r="N42" s="1">
        <f t="shared" si="18"/>
        <v>0</v>
      </c>
      <c r="O42" s="27">
        <f t="shared" si="19"/>
        <v>0</v>
      </c>
    </row>
    <row r="43" spans="1:15" s="9" customFormat="1" ht="103.5" customHeight="1" x14ac:dyDescent="0.25">
      <c r="A43" s="26">
        <v>30</v>
      </c>
      <c r="B43" s="58" t="s">
        <v>110</v>
      </c>
      <c r="C43" s="12"/>
      <c r="D43" s="60">
        <v>1</v>
      </c>
      <c r="E43" s="13" t="s">
        <v>124</v>
      </c>
      <c r="F43" s="57"/>
      <c r="G43" s="11"/>
      <c r="H43" s="1">
        <f t="shared" si="13"/>
        <v>0</v>
      </c>
      <c r="I43" s="11"/>
      <c r="J43" s="1">
        <f t="shared" si="14"/>
        <v>0</v>
      </c>
      <c r="K43" s="1">
        <f t="shared" si="15"/>
        <v>0</v>
      </c>
      <c r="L43" s="1">
        <f t="shared" si="16"/>
        <v>0</v>
      </c>
      <c r="M43" s="1">
        <f t="shared" si="17"/>
        <v>0</v>
      </c>
      <c r="N43" s="1">
        <f t="shared" si="18"/>
        <v>0</v>
      </c>
      <c r="O43" s="27">
        <f t="shared" si="19"/>
        <v>0</v>
      </c>
    </row>
    <row r="44" spans="1:15" s="9" customFormat="1" ht="91.5" customHeight="1" x14ac:dyDescent="0.25">
      <c r="A44" s="26">
        <v>31</v>
      </c>
      <c r="B44" s="58" t="s">
        <v>111</v>
      </c>
      <c r="C44" s="12"/>
      <c r="D44" s="60">
        <v>1</v>
      </c>
      <c r="E44" s="13" t="s">
        <v>124</v>
      </c>
      <c r="F44" s="57"/>
      <c r="G44" s="11"/>
      <c r="H44" s="1">
        <f t="shared" si="13"/>
        <v>0</v>
      </c>
      <c r="I44" s="11"/>
      <c r="J44" s="1">
        <f t="shared" si="14"/>
        <v>0</v>
      </c>
      <c r="K44" s="1">
        <f t="shared" si="15"/>
        <v>0</v>
      </c>
      <c r="L44" s="1">
        <f t="shared" si="16"/>
        <v>0</v>
      </c>
      <c r="M44" s="1">
        <f t="shared" si="17"/>
        <v>0</v>
      </c>
      <c r="N44" s="1">
        <f t="shared" si="18"/>
        <v>0</v>
      </c>
      <c r="O44" s="27">
        <f t="shared" si="19"/>
        <v>0</v>
      </c>
    </row>
    <row r="45" spans="1:15" s="9" customFormat="1" ht="160.5" customHeight="1" x14ac:dyDescent="0.25">
      <c r="A45" s="26">
        <v>32</v>
      </c>
      <c r="B45" s="58" t="s">
        <v>112</v>
      </c>
      <c r="C45" s="12"/>
      <c r="D45" s="60">
        <v>1</v>
      </c>
      <c r="E45" s="13" t="s">
        <v>124</v>
      </c>
      <c r="F45" s="57"/>
      <c r="G45" s="11"/>
      <c r="H45" s="1">
        <f t="shared" si="13"/>
        <v>0</v>
      </c>
      <c r="I45" s="11"/>
      <c r="J45" s="1">
        <f t="shared" si="14"/>
        <v>0</v>
      </c>
      <c r="K45" s="1">
        <f t="shared" si="15"/>
        <v>0</v>
      </c>
      <c r="L45" s="1">
        <f t="shared" si="16"/>
        <v>0</v>
      </c>
      <c r="M45" s="1">
        <f t="shared" si="17"/>
        <v>0</v>
      </c>
      <c r="N45" s="1">
        <f t="shared" si="18"/>
        <v>0</v>
      </c>
      <c r="O45" s="27">
        <f t="shared" si="19"/>
        <v>0</v>
      </c>
    </row>
    <row r="46" spans="1:15" s="9" customFormat="1" ht="76.5" customHeight="1" x14ac:dyDescent="0.25">
      <c r="A46" s="26">
        <v>33</v>
      </c>
      <c r="B46" s="58" t="s">
        <v>113</v>
      </c>
      <c r="C46" s="12"/>
      <c r="D46" s="60">
        <v>1</v>
      </c>
      <c r="E46" s="13" t="s">
        <v>124</v>
      </c>
      <c r="F46" s="57"/>
      <c r="G46" s="11"/>
      <c r="H46" s="1">
        <f t="shared" si="13"/>
        <v>0</v>
      </c>
      <c r="I46" s="11"/>
      <c r="J46" s="1">
        <f t="shared" si="14"/>
        <v>0</v>
      </c>
      <c r="K46" s="1">
        <f t="shared" si="15"/>
        <v>0</v>
      </c>
      <c r="L46" s="1">
        <f t="shared" si="16"/>
        <v>0</v>
      </c>
      <c r="M46" s="1">
        <f t="shared" si="17"/>
        <v>0</v>
      </c>
      <c r="N46" s="1">
        <f t="shared" si="18"/>
        <v>0</v>
      </c>
      <c r="O46" s="27">
        <f t="shared" si="19"/>
        <v>0</v>
      </c>
    </row>
    <row r="47" spans="1:15" s="9" customFormat="1" ht="120.75" customHeight="1" x14ac:dyDescent="0.25">
      <c r="A47" s="26">
        <v>34</v>
      </c>
      <c r="B47" s="58" t="s">
        <v>114</v>
      </c>
      <c r="C47" s="12"/>
      <c r="D47" s="60">
        <v>1</v>
      </c>
      <c r="E47" s="13" t="s">
        <v>124</v>
      </c>
      <c r="F47" s="57"/>
      <c r="G47" s="11"/>
      <c r="H47" s="1">
        <f t="shared" si="13"/>
        <v>0</v>
      </c>
      <c r="I47" s="11"/>
      <c r="J47" s="1">
        <f t="shared" si="14"/>
        <v>0</v>
      </c>
      <c r="K47" s="1">
        <f t="shared" si="15"/>
        <v>0</v>
      </c>
      <c r="L47" s="1">
        <f t="shared" si="16"/>
        <v>0</v>
      </c>
      <c r="M47" s="1">
        <f t="shared" si="17"/>
        <v>0</v>
      </c>
      <c r="N47" s="1">
        <f t="shared" si="18"/>
        <v>0</v>
      </c>
      <c r="O47" s="27">
        <f t="shared" si="19"/>
        <v>0</v>
      </c>
    </row>
    <row r="48" spans="1:15" s="9" customFormat="1" ht="79.5" customHeight="1" x14ac:dyDescent="0.25">
      <c r="A48" s="26">
        <v>35</v>
      </c>
      <c r="B48" s="58" t="s">
        <v>115</v>
      </c>
      <c r="C48" s="12"/>
      <c r="D48" s="60">
        <v>1</v>
      </c>
      <c r="E48" s="13" t="s">
        <v>124</v>
      </c>
      <c r="F48" s="57"/>
      <c r="G48" s="11"/>
      <c r="H48" s="1">
        <f t="shared" si="13"/>
        <v>0</v>
      </c>
      <c r="I48" s="11"/>
      <c r="J48" s="1">
        <f t="shared" si="14"/>
        <v>0</v>
      </c>
      <c r="K48" s="1">
        <f t="shared" si="15"/>
        <v>0</v>
      </c>
      <c r="L48" s="1">
        <f t="shared" si="16"/>
        <v>0</v>
      </c>
      <c r="M48" s="1">
        <f t="shared" si="17"/>
        <v>0</v>
      </c>
      <c r="N48" s="1">
        <f t="shared" si="18"/>
        <v>0</v>
      </c>
      <c r="O48" s="27">
        <f t="shared" si="19"/>
        <v>0</v>
      </c>
    </row>
    <row r="49" spans="1:15" s="9" customFormat="1" ht="161.25" customHeight="1" x14ac:dyDescent="0.25">
      <c r="A49" s="26">
        <v>36</v>
      </c>
      <c r="B49" s="58" t="s">
        <v>116</v>
      </c>
      <c r="C49" s="12"/>
      <c r="D49" s="60">
        <v>1</v>
      </c>
      <c r="E49" s="13" t="s">
        <v>124</v>
      </c>
      <c r="F49" s="57"/>
      <c r="G49" s="11"/>
      <c r="H49" s="1">
        <f t="shared" si="13"/>
        <v>0</v>
      </c>
      <c r="I49" s="11"/>
      <c r="J49" s="1">
        <f t="shared" si="14"/>
        <v>0</v>
      </c>
      <c r="K49" s="1">
        <f t="shared" si="15"/>
        <v>0</v>
      </c>
      <c r="L49" s="1">
        <f t="shared" si="16"/>
        <v>0</v>
      </c>
      <c r="M49" s="1">
        <f t="shared" si="17"/>
        <v>0</v>
      </c>
      <c r="N49" s="1">
        <f t="shared" si="18"/>
        <v>0</v>
      </c>
      <c r="O49" s="27">
        <f t="shared" si="19"/>
        <v>0</v>
      </c>
    </row>
    <row r="50" spans="1:15" s="9" customFormat="1" ht="147" customHeight="1" x14ac:dyDescent="0.25">
      <c r="A50" s="26">
        <v>37</v>
      </c>
      <c r="B50" s="58" t="s">
        <v>117</v>
      </c>
      <c r="C50" s="12"/>
      <c r="D50" s="60">
        <v>1</v>
      </c>
      <c r="E50" s="13" t="s">
        <v>124</v>
      </c>
      <c r="F50" s="57"/>
      <c r="G50" s="11"/>
      <c r="H50" s="1">
        <f t="shared" si="13"/>
        <v>0</v>
      </c>
      <c r="I50" s="11"/>
      <c r="J50" s="1">
        <f t="shared" si="14"/>
        <v>0</v>
      </c>
      <c r="K50" s="1">
        <f t="shared" si="15"/>
        <v>0</v>
      </c>
      <c r="L50" s="1">
        <f t="shared" si="16"/>
        <v>0</v>
      </c>
      <c r="M50" s="1">
        <f t="shared" si="17"/>
        <v>0</v>
      </c>
      <c r="N50" s="1">
        <f t="shared" si="18"/>
        <v>0</v>
      </c>
      <c r="O50" s="27">
        <f t="shared" si="19"/>
        <v>0</v>
      </c>
    </row>
    <row r="51" spans="1:15" s="9" customFormat="1" ht="132.75" customHeight="1" x14ac:dyDescent="0.25">
      <c r="A51" s="26">
        <v>38</v>
      </c>
      <c r="B51" s="58" t="s">
        <v>118</v>
      </c>
      <c r="C51" s="12"/>
      <c r="D51" s="60">
        <v>1</v>
      </c>
      <c r="E51" s="13" t="s">
        <v>124</v>
      </c>
      <c r="F51" s="57"/>
      <c r="G51" s="11"/>
      <c r="H51" s="1">
        <f t="shared" si="13"/>
        <v>0</v>
      </c>
      <c r="I51" s="11"/>
      <c r="J51" s="1">
        <f t="shared" si="14"/>
        <v>0</v>
      </c>
      <c r="K51" s="1">
        <f t="shared" si="15"/>
        <v>0</v>
      </c>
      <c r="L51" s="1">
        <f t="shared" si="16"/>
        <v>0</v>
      </c>
      <c r="M51" s="1">
        <f t="shared" si="17"/>
        <v>0</v>
      </c>
      <c r="N51" s="1">
        <f t="shared" si="18"/>
        <v>0</v>
      </c>
      <c r="O51" s="27">
        <f t="shared" si="19"/>
        <v>0</v>
      </c>
    </row>
    <row r="52" spans="1:15" s="9" customFormat="1" ht="78.75" customHeight="1" x14ac:dyDescent="0.25">
      <c r="A52" s="26">
        <v>39</v>
      </c>
      <c r="B52" s="58" t="s">
        <v>119</v>
      </c>
      <c r="C52" s="12"/>
      <c r="D52" s="60">
        <v>1</v>
      </c>
      <c r="E52" s="13" t="s">
        <v>124</v>
      </c>
      <c r="F52" s="57"/>
      <c r="G52" s="11"/>
      <c r="H52" s="1">
        <f t="shared" si="13"/>
        <v>0</v>
      </c>
      <c r="I52" s="11"/>
      <c r="J52" s="1">
        <f t="shared" si="14"/>
        <v>0</v>
      </c>
      <c r="K52" s="1">
        <f t="shared" si="15"/>
        <v>0</v>
      </c>
      <c r="L52" s="1">
        <f t="shared" si="16"/>
        <v>0</v>
      </c>
      <c r="M52" s="1">
        <f t="shared" si="17"/>
        <v>0</v>
      </c>
      <c r="N52" s="1">
        <f t="shared" si="18"/>
        <v>0</v>
      </c>
      <c r="O52" s="27">
        <f t="shared" si="19"/>
        <v>0</v>
      </c>
    </row>
    <row r="53" spans="1:15" s="9" customFormat="1" ht="75.75" customHeight="1" x14ac:dyDescent="0.25">
      <c r="A53" s="26">
        <v>40</v>
      </c>
      <c r="B53" s="58" t="s">
        <v>120</v>
      </c>
      <c r="C53" s="12"/>
      <c r="D53" s="60">
        <v>1</v>
      </c>
      <c r="E53" s="13" t="s">
        <v>124</v>
      </c>
      <c r="F53" s="57"/>
      <c r="G53" s="11"/>
      <c r="H53" s="1">
        <f t="shared" si="13"/>
        <v>0</v>
      </c>
      <c r="I53" s="11"/>
      <c r="J53" s="1">
        <f t="shared" si="14"/>
        <v>0</v>
      </c>
      <c r="K53" s="1">
        <f t="shared" si="15"/>
        <v>0</v>
      </c>
      <c r="L53" s="1">
        <f t="shared" si="16"/>
        <v>0</v>
      </c>
      <c r="M53" s="1">
        <f t="shared" si="17"/>
        <v>0</v>
      </c>
      <c r="N53" s="1">
        <f t="shared" si="18"/>
        <v>0</v>
      </c>
      <c r="O53" s="27">
        <f t="shared" si="19"/>
        <v>0</v>
      </c>
    </row>
    <row r="54" spans="1:15" s="9" customFormat="1" ht="146.25" customHeight="1" x14ac:dyDescent="0.25">
      <c r="A54" s="26">
        <v>41</v>
      </c>
      <c r="B54" s="58" t="s">
        <v>121</v>
      </c>
      <c r="C54" s="12"/>
      <c r="D54" s="60">
        <v>1</v>
      </c>
      <c r="E54" s="13" t="s">
        <v>124</v>
      </c>
      <c r="F54" s="57"/>
      <c r="G54" s="11"/>
      <c r="H54" s="1">
        <f t="shared" si="13"/>
        <v>0</v>
      </c>
      <c r="I54" s="11"/>
      <c r="J54" s="1">
        <f t="shared" si="14"/>
        <v>0</v>
      </c>
      <c r="K54" s="1">
        <f t="shared" si="15"/>
        <v>0</v>
      </c>
      <c r="L54" s="1">
        <f t="shared" si="16"/>
        <v>0</v>
      </c>
      <c r="M54" s="1">
        <f t="shared" si="17"/>
        <v>0</v>
      </c>
      <c r="N54" s="1">
        <f t="shared" si="18"/>
        <v>0</v>
      </c>
      <c r="O54" s="27">
        <f t="shared" si="19"/>
        <v>0</v>
      </c>
    </row>
    <row r="55" spans="1:15" s="9" customFormat="1" ht="135" customHeight="1" x14ac:dyDescent="0.25">
      <c r="A55" s="26">
        <v>42</v>
      </c>
      <c r="B55" s="58" t="s">
        <v>122</v>
      </c>
      <c r="C55" s="12"/>
      <c r="D55" s="60">
        <v>1</v>
      </c>
      <c r="E55" s="13" t="s">
        <v>124</v>
      </c>
      <c r="F55" s="57"/>
      <c r="G55" s="11"/>
      <c r="H55" s="1">
        <f t="shared" si="13"/>
        <v>0</v>
      </c>
      <c r="I55" s="11"/>
      <c r="J55" s="1">
        <f t="shared" si="14"/>
        <v>0</v>
      </c>
      <c r="K55" s="1">
        <f t="shared" si="15"/>
        <v>0</v>
      </c>
      <c r="L55" s="1">
        <f t="shared" si="16"/>
        <v>0</v>
      </c>
      <c r="M55" s="1">
        <f t="shared" si="17"/>
        <v>0</v>
      </c>
      <c r="N55" s="1">
        <f t="shared" si="18"/>
        <v>0</v>
      </c>
      <c r="O55" s="27">
        <f t="shared" si="19"/>
        <v>0</v>
      </c>
    </row>
    <row r="56" spans="1:15" s="9" customFormat="1" ht="63.75" customHeight="1" thickBot="1" x14ac:dyDescent="0.3">
      <c r="A56" s="26">
        <v>43</v>
      </c>
      <c r="B56" s="58" t="s">
        <v>123</v>
      </c>
      <c r="C56" s="12"/>
      <c r="D56" s="60">
        <v>1</v>
      </c>
      <c r="E56" s="13" t="s">
        <v>125</v>
      </c>
      <c r="F56" s="57"/>
      <c r="G56" s="11"/>
      <c r="H56" s="1">
        <f t="shared" si="6"/>
        <v>0</v>
      </c>
      <c r="I56" s="11"/>
      <c r="J56" s="1">
        <f t="shared" si="7"/>
        <v>0</v>
      </c>
      <c r="K56" s="1">
        <f t="shared" si="8"/>
        <v>0</v>
      </c>
      <c r="L56" s="1">
        <f t="shared" si="9"/>
        <v>0</v>
      </c>
      <c r="M56" s="1">
        <f t="shared" si="10"/>
        <v>0</v>
      </c>
      <c r="N56" s="1">
        <f t="shared" si="11"/>
        <v>0</v>
      </c>
      <c r="O56" s="27">
        <f t="shared" si="12"/>
        <v>0</v>
      </c>
    </row>
    <row r="57" spans="1:15" s="9" customFormat="1" ht="42" customHeight="1" thickBot="1" x14ac:dyDescent="0.3">
      <c r="A57" s="94" t="s">
        <v>26</v>
      </c>
      <c r="B57" s="95"/>
      <c r="C57" s="95"/>
      <c r="D57" s="95"/>
      <c r="E57" s="95"/>
      <c r="F57" s="95"/>
      <c r="G57" s="95"/>
      <c r="H57" s="95"/>
      <c r="I57" s="95"/>
      <c r="J57" s="95"/>
      <c r="K57" s="95"/>
      <c r="L57" s="67" t="s">
        <v>27</v>
      </c>
      <c r="M57" s="68"/>
      <c r="N57" s="68"/>
      <c r="O57" s="35">
        <f>SUMIF(G:G,0%,L:L)+SUMIF(G:G,"",L:L)</f>
        <v>0</v>
      </c>
    </row>
    <row r="58" spans="1:15" s="9" customFormat="1" ht="39" customHeight="1" x14ac:dyDescent="0.25">
      <c r="A58" s="73" t="s">
        <v>78</v>
      </c>
      <c r="B58" s="74"/>
      <c r="C58" s="74"/>
      <c r="D58" s="74"/>
      <c r="E58" s="74"/>
      <c r="F58" s="74"/>
      <c r="G58" s="74"/>
      <c r="H58" s="74"/>
      <c r="I58" s="74"/>
      <c r="J58" s="74"/>
      <c r="K58" s="75"/>
      <c r="L58" s="65" t="s">
        <v>28</v>
      </c>
      <c r="M58" s="66"/>
      <c r="N58" s="66"/>
      <c r="O58" s="36">
        <f>SUMIF(G:G,5%,L:L)</f>
        <v>0</v>
      </c>
    </row>
    <row r="59" spans="1:15" s="9" customFormat="1" ht="30" customHeight="1" x14ac:dyDescent="0.25">
      <c r="A59" s="76"/>
      <c r="B59" s="77"/>
      <c r="C59" s="77"/>
      <c r="D59" s="77"/>
      <c r="E59" s="77"/>
      <c r="F59" s="77"/>
      <c r="G59" s="77"/>
      <c r="H59" s="77"/>
      <c r="I59" s="77"/>
      <c r="J59" s="77"/>
      <c r="K59" s="78"/>
      <c r="L59" s="65" t="s">
        <v>29</v>
      </c>
      <c r="M59" s="66"/>
      <c r="N59" s="66"/>
      <c r="O59" s="36">
        <f>SUMIF(G:G,19%,L:L)</f>
        <v>0</v>
      </c>
    </row>
    <row r="60" spans="1:15" s="9" customFormat="1" ht="30" customHeight="1" x14ac:dyDescent="0.25">
      <c r="A60" s="76"/>
      <c r="B60" s="77"/>
      <c r="C60" s="77"/>
      <c r="D60" s="77"/>
      <c r="E60" s="77"/>
      <c r="F60" s="77"/>
      <c r="G60" s="77"/>
      <c r="H60" s="77"/>
      <c r="I60" s="77"/>
      <c r="J60" s="77"/>
      <c r="K60" s="78"/>
      <c r="L60" s="63" t="s">
        <v>22</v>
      </c>
      <c r="M60" s="64"/>
      <c r="N60" s="64"/>
      <c r="O60" s="37">
        <f>SUM(O57:O59)</f>
        <v>0</v>
      </c>
    </row>
    <row r="61" spans="1:15" s="9" customFormat="1" ht="30" customHeight="1" x14ac:dyDescent="0.25">
      <c r="A61" s="76"/>
      <c r="B61" s="77"/>
      <c r="C61" s="77"/>
      <c r="D61" s="77"/>
      <c r="E61" s="77"/>
      <c r="F61" s="77"/>
      <c r="G61" s="77"/>
      <c r="H61" s="77"/>
      <c r="I61" s="77"/>
      <c r="J61" s="77"/>
      <c r="K61" s="78"/>
      <c r="L61" s="61" t="s">
        <v>30</v>
      </c>
      <c r="M61" s="62"/>
      <c r="N61" s="62"/>
      <c r="O61" s="38">
        <f>SUMIF(G:G,5%,M:M)</f>
        <v>0</v>
      </c>
    </row>
    <row r="62" spans="1:15" s="9" customFormat="1" ht="30" customHeight="1" x14ac:dyDescent="0.25">
      <c r="A62" s="76"/>
      <c r="B62" s="77"/>
      <c r="C62" s="77"/>
      <c r="D62" s="77"/>
      <c r="E62" s="77"/>
      <c r="F62" s="77"/>
      <c r="G62" s="77"/>
      <c r="H62" s="77"/>
      <c r="I62" s="77"/>
      <c r="J62" s="77"/>
      <c r="K62" s="78"/>
      <c r="L62" s="61" t="s">
        <v>31</v>
      </c>
      <c r="M62" s="62"/>
      <c r="N62" s="62"/>
      <c r="O62" s="38">
        <f>SUMIF(G:G,19%,M:M)</f>
        <v>0</v>
      </c>
    </row>
    <row r="63" spans="1:15" s="9" customFormat="1" ht="30" customHeight="1" x14ac:dyDescent="0.25">
      <c r="A63" s="76"/>
      <c r="B63" s="77"/>
      <c r="C63" s="77"/>
      <c r="D63" s="77"/>
      <c r="E63" s="77"/>
      <c r="F63" s="77"/>
      <c r="G63" s="77"/>
      <c r="H63" s="77"/>
      <c r="I63" s="77"/>
      <c r="J63" s="77"/>
      <c r="K63" s="78"/>
      <c r="L63" s="63" t="s">
        <v>32</v>
      </c>
      <c r="M63" s="64"/>
      <c r="N63" s="64"/>
      <c r="O63" s="37">
        <f>SUM(O61:O62)</f>
        <v>0</v>
      </c>
    </row>
    <row r="64" spans="1:15" s="9" customFormat="1" ht="30" customHeight="1" x14ac:dyDescent="0.25">
      <c r="A64" s="76"/>
      <c r="B64" s="77"/>
      <c r="C64" s="77"/>
      <c r="D64" s="77"/>
      <c r="E64" s="77"/>
      <c r="F64" s="77"/>
      <c r="G64" s="77"/>
      <c r="H64" s="77"/>
      <c r="I64" s="77"/>
      <c r="J64" s="77"/>
      <c r="K64" s="78"/>
      <c r="L64" s="65" t="s">
        <v>33</v>
      </c>
      <c r="M64" s="66"/>
      <c r="N64" s="66"/>
      <c r="O64" s="36">
        <f>SUMIF(I:I,8%,N:N)</f>
        <v>0</v>
      </c>
    </row>
    <row r="65" spans="1:17" s="9" customFormat="1" ht="51" customHeight="1" x14ac:dyDescent="0.25">
      <c r="A65" s="76"/>
      <c r="B65" s="77"/>
      <c r="C65" s="77"/>
      <c r="D65" s="77"/>
      <c r="E65" s="77"/>
      <c r="F65" s="77"/>
      <c r="G65" s="77"/>
      <c r="H65" s="77"/>
      <c r="I65" s="77"/>
      <c r="J65" s="77"/>
      <c r="K65" s="78"/>
      <c r="L65" s="71" t="s">
        <v>34</v>
      </c>
      <c r="M65" s="72"/>
      <c r="N65" s="72"/>
      <c r="O65" s="37">
        <f>SUM(O64)</f>
        <v>0</v>
      </c>
    </row>
    <row r="66" spans="1:17" s="9" customFormat="1" ht="32.25" customHeight="1" thickBot="1" x14ac:dyDescent="0.3">
      <c r="A66" s="79"/>
      <c r="B66" s="80"/>
      <c r="C66" s="80"/>
      <c r="D66" s="80"/>
      <c r="E66" s="80"/>
      <c r="F66" s="80"/>
      <c r="G66" s="80"/>
      <c r="H66" s="80"/>
      <c r="I66" s="80"/>
      <c r="J66" s="80"/>
      <c r="K66" s="81"/>
      <c r="L66" s="69" t="s">
        <v>35</v>
      </c>
      <c r="M66" s="70"/>
      <c r="N66" s="70"/>
      <c r="O66" s="39">
        <f>+O60+O63+O65</f>
        <v>0</v>
      </c>
    </row>
    <row r="68" spans="1:17" ht="50.1" customHeight="1" thickBot="1" x14ac:dyDescent="0.3">
      <c r="B68" s="85"/>
      <c r="C68" s="85"/>
    </row>
    <row r="69" spans="1:17" x14ac:dyDescent="0.25">
      <c r="B69" s="106" t="s">
        <v>36</v>
      </c>
      <c r="C69" s="106"/>
    </row>
    <row r="70" spans="1:17" ht="15" customHeight="1" x14ac:dyDescent="0.25">
      <c r="M70" s="41"/>
      <c r="N70" s="42"/>
      <c r="O70" s="43"/>
    </row>
    <row r="71" spans="1:17" ht="15.75" customHeight="1" x14ac:dyDescent="0.25">
      <c r="M71" s="41"/>
      <c r="N71" s="42"/>
      <c r="O71" s="43"/>
    </row>
    <row r="72" spans="1:17" ht="15" customHeight="1" x14ac:dyDescent="0.25">
      <c r="A72" s="10" t="s">
        <v>37</v>
      </c>
      <c r="M72" s="41"/>
      <c r="N72" s="42"/>
      <c r="O72" s="43"/>
    </row>
    <row r="73" spans="1:17" x14ac:dyDescent="0.25">
      <c r="A73" s="105" t="s">
        <v>38</v>
      </c>
      <c r="B73" s="105"/>
      <c r="C73" s="105"/>
      <c r="D73" s="105"/>
      <c r="E73" s="105"/>
      <c r="F73" s="105"/>
      <c r="G73" s="105"/>
      <c r="H73" s="105"/>
      <c r="I73" s="105"/>
      <c r="J73" s="105"/>
      <c r="K73" s="105"/>
      <c r="L73" s="105"/>
      <c r="M73" s="105"/>
      <c r="N73" s="105"/>
      <c r="O73" s="105"/>
      <c r="P73" s="2"/>
      <c r="Q73" s="2"/>
    </row>
    <row r="74" spans="1:17" ht="15" customHeight="1" x14ac:dyDescent="0.25">
      <c r="A74" s="104" t="s">
        <v>39</v>
      </c>
      <c r="B74" s="104"/>
      <c r="C74" s="104"/>
      <c r="D74" s="104"/>
      <c r="E74" s="104"/>
      <c r="F74" s="104"/>
      <c r="G74" s="104"/>
      <c r="H74" s="104"/>
      <c r="I74" s="104"/>
      <c r="J74" s="104"/>
      <c r="K74" s="104"/>
      <c r="L74" s="104"/>
      <c r="M74" s="104"/>
      <c r="N74" s="104"/>
      <c r="O74" s="104"/>
      <c r="P74" s="40"/>
      <c r="Q74" s="40"/>
    </row>
    <row r="75" spans="1:17" x14ac:dyDescent="0.25">
      <c r="A75" s="103" t="s">
        <v>40</v>
      </c>
      <c r="B75" s="103"/>
      <c r="C75" s="103"/>
      <c r="D75" s="103"/>
      <c r="E75" s="103"/>
      <c r="F75" s="103"/>
      <c r="G75" s="103"/>
      <c r="H75" s="103"/>
      <c r="I75" s="103"/>
      <c r="J75" s="103"/>
      <c r="K75" s="103"/>
      <c r="L75" s="103"/>
      <c r="M75" s="103"/>
      <c r="N75" s="103"/>
      <c r="O75" s="103"/>
      <c r="P75" s="5"/>
      <c r="Q75" s="5"/>
    </row>
    <row r="76" spans="1:17" x14ac:dyDescent="0.25">
      <c r="A76" s="103" t="s">
        <v>41</v>
      </c>
      <c r="B76" s="103"/>
      <c r="C76" s="103"/>
      <c r="D76" s="103"/>
      <c r="E76" s="103"/>
      <c r="F76" s="103"/>
      <c r="G76" s="103"/>
      <c r="H76" s="103"/>
      <c r="I76" s="103"/>
      <c r="J76" s="103"/>
      <c r="K76" s="103"/>
      <c r="L76" s="103"/>
      <c r="M76" s="103"/>
      <c r="N76" s="103"/>
      <c r="O76" s="103"/>
      <c r="P76" s="5"/>
      <c r="Q76" s="5"/>
    </row>
    <row r="77" spans="1:17" x14ac:dyDescent="0.25">
      <c r="K77" s="2"/>
      <c r="L77" s="2"/>
      <c r="M77" s="2"/>
      <c r="N77" s="2"/>
    </row>
    <row r="119" spans="11:15" s="2" customFormat="1" x14ac:dyDescent="0.25">
      <c r="K119" s="4"/>
      <c r="L119" s="4"/>
      <c r="M119" s="4"/>
      <c r="N119" s="4"/>
      <c r="O119" s="4"/>
    </row>
    <row r="120" spans="11:15" s="2" customFormat="1" x14ac:dyDescent="0.25">
      <c r="K120" s="4"/>
      <c r="L120" s="4"/>
      <c r="M120" s="4"/>
      <c r="N120" s="4"/>
      <c r="O120" s="4"/>
    </row>
    <row r="121" spans="11:15" s="2" customFormat="1" x14ac:dyDescent="0.25">
      <c r="K121" s="4"/>
      <c r="L121" s="4"/>
      <c r="M121" s="4"/>
      <c r="N121" s="4"/>
      <c r="O121" s="4"/>
    </row>
    <row r="122" spans="11:15" s="2" customFormat="1" x14ac:dyDescent="0.25">
      <c r="K122" s="4"/>
      <c r="L122" s="4"/>
      <c r="M122" s="4"/>
      <c r="N122" s="4"/>
      <c r="O122" s="4"/>
    </row>
  </sheetData>
  <sheetProtection algorithmName="SHA-512" hashValue="2OmmOUaiflKEhmKsWNsaLHsdqlWZjPYtYZvt1U56dYDDAOR4GOFGkyhrg4YqLbXDMp6LJA9QIXoXUDTjKUiv0Q==" saltValue="VafnRBAfJRrxmdz1NSfQ1w==" spinCount="100000" sheet="1" selectLockedCells="1"/>
  <mergeCells count="35">
    <mergeCell ref="A76:O76"/>
    <mergeCell ref="A75:O75"/>
    <mergeCell ref="A74:O74"/>
    <mergeCell ref="A73:O73"/>
    <mergeCell ref="B69:C69"/>
    <mergeCell ref="A2:A5"/>
    <mergeCell ref="B2:M2"/>
    <mergeCell ref="N2:O2"/>
    <mergeCell ref="B3:M3"/>
    <mergeCell ref="N3:O3"/>
    <mergeCell ref="B4:M5"/>
    <mergeCell ref="N4:O4"/>
    <mergeCell ref="N5:O5"/>
    <mergeCell ref="M11:N11"/>
    <mergeCell ref="M9:N9"/>
    <mergeCell ref="K9:L9"/>
    <mergeCell ref="K11:L11"/>
    <mergeCell ref="F11:I11"/>
    <mergeCell ref="A58:K66"/>
    <mergeCell ref="F9:I9"/>
    <mergeCell ref="B68:C68"/>
    <mergeCell ref="A9:B11"/>
    <mergeCell ref="D9:E9"/>
    <mergeCell ref="D11:E11"/>
    <mergeCell ref="A57:K57"/>
    <mergeCell ref="L66:N66"/>
    <mergeCell ref="L65:N65"/>
    <mergeCell ref="L64:N64"/>
    <mergeCell ref="L63:N63"/>
    <mergeCell ref="L62:N62"/>
    <mergeCell ref="L61:N61"/>
    <mergeCell ref="L60:N60"/>
    <mergeCell ref="L59:N59"/>
    <mergeCell ref="L58:N58"/>
    <mergeCell ref="L57:N5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56"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rowBreaks count="1" manualBreakCount="1">
    <brk id="45" min="1"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G14:G56</xm:sqref>
        </x14:dataValidation>
        <x14:dataValidation type="list" allowBlank="1" showInputMessage="1" showErrorMessage="1" xr:uid="{00000000-0002-0000-0000-000008000000}">
          <x14:formula1>
            <xm:f>Cálculos!$F$7:$F$8</xm:f>
          </x14:formula1>
          <xm:sqref>I14:I56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0" bestFit="1" customWidth="1"/>
    <col min="6" max="6" width="15" style="34" bestFit="1" customWidth="1"/>
  </cols>
  <sheetData>
    <row r="6" spans="2:6" x14ac:dyDescent="0.25">
      <c r="B6" s="14" t="s">
        <v>9</v>
      </c>
      <c r="D6" s="28" t="s">
        <v>42</v>
      </c>
      <c r="F6" s="31" t="s">
        <v>43</v>
      </c>
    </row>
    <row r="7" spans="2:6" x14ac:dyDescent="0.25">
      <c r="B7" s="2" t="s">
        <v>44</v>
      </c>
      <c r="D7" s="29">
        <v>0</v>
      </c>
      <c r="F7" s="32">
        <v>0.08</v>
      </c>
    </row>
    <row r="8" spans="2:6" x14ac:dyDescent="0.25">
      <c r="B8" s="2" t="s">
        <v>45</v>
      </c>
      <c r="D8" s="29">
        <v>0.05</v>
      </c>
      <c r="F8" s="33">
        <v>0</v>
      </c>
    </row>
    <row r="9" spans="2:6" x14ac:dyDescent="0.25">
      <c r="B9" s="2" t="s">
        <v>46</v>
      </c>
      <c r="D9" s="29">
        <v>0.19</v>
      </c>
    </row>
    <row r="10" spans="2:6" x14ac:dyDescent="0.25">
      <c r="D10" s="2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8"/>
      <c r="C2" s="108"/>
      <c r="D2" s="117" t="s">
        <v>0</v>
      </c>
      <c r="E2" s="119"/>
      <c r="F2" s="119"/>
      <c r="G2" s="119"/>
      <c r="H2" s="118"/>
      <c r="I2" s="117" t="s">
        <v>1</v>
      </c>
      <c r="J2" s="118"/>
      <c r="K2" s="55"/>
    </row>
    <row r="3" spans="2:11" ht="15" customHeight="1" x14ac:dyDescent="0.25">
      <c r="B3" s="108"/>
      <c r="C3" s="108"/>
      <c r="D3" s="117" t="s">
        <v>2</v>
      </c>
      <c r="E3" s="119"/>
      <c r="F3" s="119"/>
      <c r="G3" s="119"/>
      <c r="H3" s="118"/>
      <c r="I3" s="117" t="s">
        <v>77</v>
      </c>
      <c r="J3" s="118"/>
      <c r="K3" s="54"/>
    </row>
    <row r="4" spans="2:11" ht="15" customHeight="1" x14ac:dyDescent="0.25">
      <c r="B4" s="108"/>
      <c r="C4" s="108"/>
      <c r="D4" s="120" t="s">
        <v>3</v>
      </c>
      <c r="E4" s="121"/>
      <c r="F4" s="121"/>
      <c r="G4" s="121"/>
      <c r="H4" s="122"/>
      <c r="I4" s="117" t="s">
        <v>79</v>
      </c>
      <c r="J4" s="118"/>
      <c r="K4" s="54"/>
    </row>
    <row r="5" spans="2:11" ht="15" customHeight="1" x14ac:dyDescent="0.25">
      <c r="B5" s="108"/>
      <c r="C5" s="108"/>
      <c r="D5" s="123"/>
      <c r="E5" s="124"/>
      <c r="F5" s="124"/>
      <c r="G5" s="124"/>
      <c r="H5" s="125"/>
      <c r="I5" s="117" t="s">
        <v>47</v>
      </c>
      <c r="J5" s="118"/>
      <c r="K5" s="54"/>
    </row>
    <row r="6" spans="2:11" x14ac:dyDescent="0.25">
      <c r="K6" s="46"/>
    </row>
    <row r="7" spans="2:11" ht="15.75" customHeight="1" x14ac:dyDescent="0.25">
      <c r="B7" s="112" t="s">
        <v>48</v>
      </c>
      <c r="C7" s="112"/>
      <c r="D7" s="112"/>
      <c r="E7" s="112"/>
      <c r="F7" s="112"/>
      <c r="G7" s="112"/>
      <c r="H7" s="112"/>
      <c r="I7" s="112"/>
      <c r="J7" s="112"/>
      <c r="K7" s="51"/>
    </row>
    <row r="8" spans="2:11" ht="15.75" customHeight="1" x14ac:dyDescent="0.25">
      <c r="B8" s="107" t="s">
        <v>49</v>
      </c>
      <c r="C8" s="107" t="s">
        <v>50</v>
      </c>
      <c r="D8" s="107"/>
      <c r="E8" s="107"/>
      <c r="F8" s="107"/>
      <c r="G8" s="112" t="s">
        <v>51</v>
      </c>
      <c r="H8" s="112"/>
      <c r="I8" s="112"/>
      <c r="J8" s="112"/>
      <c r="K8" s="51"/>
    </row>
    <row r="9" spans="2:11" ht="15.75" customHeight="1" x14ac:dyDescent="0.25">
      <c r="B9" s="107"/>
      <c r="C9" s="50" t="s">
        <v>52</v>
      </c>
      <c r="D9" s="50" t="s">
        <v>53</v>
      </c>
      <c r="E9" s="107" t="s">
        <v>54</v>
      </c>
      <c r="F9" s="107"/>
      <c r="G9" s="112"/>
      <c r="H9" s="112"/>
      <c r="I9" s="112"/>
      <c r="J9" s="112"/>
      <c r="K9" s="51"/>
    </row>
    <row r="10" spans="2:11" ht="15.75" customHeight="1" x14ac:dyDescent="0.25">
      <c r="B10" s="48">
        <v>1</v>
      </c>
      <c r="C10" s="48">
        <v>2021</v>
      </c>
      <c r="D10" s="48">
        <v>5</v>
      </c>
      <c r="E10" s="126">
        <v>24</v>
      </c>
      <c r="F10" s="126"/>
      <c r="G10" s="115" t="s">
        <v>55</v>
      </c>
      <c r="H10" s="115"/>
      <c r="I10" s="115"/>
      <c r="J10" s="115"/>
      <c r="K10" s="53"/>
    </row>
    <row r="11" spans="2:11" ht="57.75" customHeight="1" x14ac:dyDescent="0.25">
      <c r="B11" s="48">
        <v>2</v>
      </c>
      <c r="C11" s="48">
        <v>2022</v>
      </c>
      <c r="D11" s="48">
        <v>5</v>
      </c>
      <c r="E11" s="113">
        <v>31</v>
      </c>
      <c r="F11" s="114"/>
      <c r="G11" s="109" t="s">
        <v>56</v>
      </c>
      <c r="H11" s="110"/>
      <c r="I11" s="110"/>
      <c r="J11" s="111"/>
      <c r="K11" s="53"/>
    </row>
    <row r="12" spans="2:11" ht="82.5" customHeight="1" x14ac:dyDescent="0.25">
      <c r="B12" s="48">
        <v>3</v>
      </c>
      <c r="C12" s="48">
        <v>2022</v>
      </c>
      <c r="D12" s="48">
        <v>7</v>
      </c>
      <c r="E12" s="113">
        <v>27</v>
      </c>
      <c r="F12" s="114"/>
      <c r="G12" s="109" t="s">
        <v>57</v>
      </c>
      <c r="H12" s="110"/>
      <c r="I12" s="110"/>
      <c r="J12" s="111"/>
      <c r="K12" s="53"/>
    </row>
    <row r="13" spans="2:11" ht="100.5" customHeight="1" x14ac:dyDescent="0.25">
      <c r="B13" s="48">
        <v>4</v>
      </c>
      <c r="C13" s="48">
        <v>2023</v>
      </c>
      <c r="D13" s="48">
        <v>11</v>
      </c>
      <c r="E13" s="113">
        <v>30</v>
      </c>
      <c r="F13" s="114"/>
      <c r="G13" s="109" t="s">
        <v>72</v>
      </c>
      <c r="H13" s="110"/>
      <c r="I13" s="110"/>
      <c r="J13" s="111"/>
      <c r="K13" s="53"/>
    </row>
    <row r="14" spans="2:11" ht="70.5" customHeight="1" x14ac:dyDescent="0.25">
      <c r="B14" s="48">
        <v>5</v>
      </c>
      <c r="C14" s="48">
        <v>2024</v>
      </c>
      <c r="D14" s="56" t="s">
        <v>71</v>
      </c>
      <c r="E14" s="113">
        <v>27</v>
      </c>
      <c r="F14" s="114"/>
      <c r="G14" s="109" t="s">
        <v>73</v>
      </c>
      <c r="H14" s="110"/>
      <c r="I14" s="110"/>
      <c r="J14" s="111"/>
      <c r="K14" s="53"/>
    </row>
    <row r="15" spans="2:11" ht="76.5" customHeight="1" x14ac:dyDescent="0.25">
      <c r="B15" s="48">
        <v>6</v>
      </c>
      <c r="C15" s="48">
        <v>2024</v>
      </c>
      <c r="D15" s="56" t="s">
        <v>74</v>
      </c>
      <c r="E15" s="113"/>
      <c r="F15" s="114"/>
      <c r="G15" s="109" t="s">
        <v>76</v>
      </c>
      <c r="H15" s="110"/>
      <c r="I15" s="110"/>
      <c r="J15" s="111"/>
      <c r="K15" s="53"/>
    </row>
    <row r="16" spans="2:11" ht="15.75" customHeight="1" x14ac:dyDescent="0.25">
      <c r="B16" s="107" t="s">
        <v>58</v>
      </c>
      <c r="C16" s="107"/>
      <c r="D16" s="107"/>
      <c r="E16" s="107"/>
      <c r="F16" s="107"/>
      <c r="G16" s="107"/>
      <c r="H16" s="107"/>
      <c r="I16" s="107"/>
      <c r="J16" s="107"/>
      <c r="K16" s="49"/>
    </row>
    <row r="17" spans="2:11" x14ac:dyDescent="0.25">
      <c r="B17" s="107" t="s">
        <v>59</v>
      </c>
      <c r="C17" s="107"/>
      <c r="D17" s="107"/>
      <c r="E17" s="107"/>
      <c r="F17" s="107" t="s">
        <v>60</v>
      </c>
      <c r="G17" s="107"/>
      <c r="H17" s="107"/>
      <c r="I17" s="107"/>
      <c r="J17" s="107"/>
      <c r="K17" s="49"/>
    </row>
    <row r="18" spans="2:11" ht="15.75" customHeight="1" x14ac:dyDescent="0.25">
      <c r="B18" s="126" t="s">
        <v>61</v>
      </c>
      <c r="C18" s="126"/>
      <c r="D18" s="126"/>
      <c r="E18" s="126"/>
      <c r="F18" s="126" t="s">
        <v>75</v>
      </c>
      <c r="G18" s="126"/>
      <c r="H18" s="126"/>
      <c r="I18" s="126"/>
      <c r="J18" s="126"/>
      <c r="K18" s="47"/>
    </row>
    <row r="19" spans="2:11" x14ac:dyDescent="0.25">
      <c r="B19" s="107" t="s">
        <v>62</v>
      </c>
      <c r="C19" s="107"/>
      <c r="D19" s="107"/>
      <c r="E19" s="107"/>
      <c r="F19" s="107"/>
      <c r="G19" s="107"/>
      <c r="H19" s="107"/>
      <c r="I19" s="107"/>
      <c r="J19" s="107"/>
      <c r="K19" s="49"/>
    </row>
    <row r="20" spans="2:11" x14ac:dyDescent="0.25">
      <c r="B20" s="107" t="s">
        <v>59</v>
      </c>
      <c r="C20" s="107"/>
      <c r="D20" s="107"/>
      <c r="E20" s="107"/>
      <c r="F20" s="107" t="s">
        <v>60</v>
      </c>
      <c r="G20" s="107"/>
      <c r="H20" s="107"/>
      <c r="I20" s="107"/>
      <c r="J20" s="107"/>
      <c r="K20" s="49"/>
    </row>
    <row r="21" spans="2:11" ht="15.75" customHeight="1" x14ac:dyDescent="0.25">
      <c r="B21" s="128" t="s">
        <v>63</v>
      </c>
      <c r="C21" s="128"/>
      <c r="D21" s="128"/>
      <c r="E21" s="128"/>
      <c r="F21" s="128" t="s">
        <v>64</v>
      </c>
      <c r="G21" s="128"/>
      <c r="H21" s="128"/>
      <c r="I21" s="128"/>
      <c r="J21" s="128"/>
      <c r="K21" s="52"/>
    </row>
    <row r="22" spans="2:11" ht="15.75" customHeight="1" x14ac:dyDescent="0.25">
      <c r="B22" s="112" t="s">
        <v>65</v>
      </c>
      <c r="C22" s="112"/>
      <c r="D22" s="112"/>
      <c r="E22" s="112"/>
      <c r="F22" s="112"/>
      <c r="G22" s="112"/>
      <c r="H22" s="112"/>
      <c r="I22" s="112"/>
      <c r="J22" s="112"/>
      <c r="K22" s="51"/>
    </row>
    <row r="23" spans="2:11" x14ac:dyDescent="0.25">
      <c r="B23" s="107" t="s">
        <v>59</v>
      </c>
      <c r="C23" s="107"/>
      <c r="D23" s="107"/>
      <c r="E23" s="107" t="s">
        <v>60</v>
      </c>
      <c r="F23" s="107"/>
      <c r="G23" s="107"/>
      <c r="H23" s="107" t="s">
        <v>66</v>
      </c>
      <c r="I23" s="107"/>
      <c r="J23" s="107"/>
      <c r="K23" s="49"/>
    </row>
    <row r="24" spans="2:11" x14ac:dyDescent="0.25">
      <c r="B24" s="107"/>
      <c r="C24" s="107"/>
      <c r="D24" s="107"/>
      <c r="E24" s="107"/>
      <c r="F24" s="107"/>
      <c r="G24" s="107"/>
      <c r="H24" s="50" t="s">
        <v>52</v>
      </c>
      <c r="I24" s="50" t="s">
        <v>53</v>
      </c>
      <c r="J24" s="50" t="s">
        <v>54</v>
      </c>
      <c r="K24" s="49"/>
    </row>
    <row r="25" spans="2:11" x14ac:dyDescent="0.25">
      <c r="B25" s="126" t="s">
        <v>67</v>
      </c>
      <c r="C25" s="126"/>
      <c r="D25" s="126"/>
      <c r="E25" s="128" t="s">
        <v>68</v>
      </c>
      <c r="F25" s="128"/>
      <c r="G25" s="128"/>
      <c r="H25" s="48">
        <v>2024</v>
      </c>
      <c r="I25" s="56" t="s">
        <v>74</v>
      </c>
      <c r="J25" s="48"/>
      <c r="K25" s="47"/>
    </row>
    <row r="26" spans="2:11" x14ac:dyDescent="0.25">
      <c r="K26" s="46"/>
    </row>
    <row r="27" spans="2:11" ht="56.25" customHeight="1" x14ac:dyDescent="0.25">
      <c r="B27" s="46"/>
      <c r="C27" s="127" t="s">
        <v>69</v>
      </c>
      <c r="D27" s="127"/>
      <c r="E27" s="127"/>
      <c r="F27" s="127"/>
      <c r="G27" s="127"/>
      <c r="H27" s="127"/>
      <c r="I27" s="127"/>
      <c r="K27" s="46"/>
    </row>
    <row r="28" spans="2:11" ht="16.5" customHeight="1" x14ac:dyDescent="0.25">
      <c r="E28" s="116" t="s">
        <v>70</v>
      </c>
      <c r="F28" s="116"/>
      <c r="G28" s="116"/>
      <c r="H28" s="116"/>
      <c r="I28" s="116"/>
      <c r="J28" s="116"/>
      <c r="K28" s="45"/>
    </row>
    <row r="29" spans="2:11" x14ac:dyDescent="0.25">
      <c r="B29" s="46"/>
      <c r="C29" s="46"/>
      <c r="D29" s="46"/>
      <c r="E29" s="116"/>
      <c r="F29" s="116"/>
      <c r="G29" s="116"/>
      <c r="H29" s="116"/>
      <c r="I29" s="116"/>
      <c r="J29" s="116"/>
      <c r="K29" s="45"/>
    </row>
    <row r="30" spans="2:11" ht="15" customHeight="1" x14ac:dyDescent="0.25">
      <c r="C30" s="44"/>
      <c r="D30" s="44"/>
      <c r="E30" s="44"/>
      <c r="F30" s="44"/>
      <c r="G30" s="44"/>
      <c r="H30" s="44"/>
    </row>
    <row r="31" spans="2:11" x14ac:dyDescent="0.25">
      <c r="B31" s="44"/>
      <c r="C31" s="44"/>
      <c r="D31" s="44"/>
      <c r="E31" s="44"/>
      <c r="F31" s="44"/>
      <c r="G31" s="44"/>
      <c r="H31" s="44"/>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Diana Maria Castaño Bachiller</cp:lastModifiedBy>
  <cp:revision/>
  <cp:lastPrinted>2024-07-22T22:04:40Z</cp:lastPrinted>
  <dcterms:created xsi:type="dcterms:W3CDTF">2017-04-28T13:22:52Z</dcterms:created>
  <dcterms:modified xsi:type="dcterms:W3CDTF">2025-04-08T21:59:50Z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