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7. F-CD-012 MTTO/3. DOCUMENTOS DE PUBLICACIÓN CONTRATACIÓN DIRECTA/"/>
    </mc:Choice>
  </mc:AlternateContent>
  <xr:revisionPtr revIDLastSave="327" documentId="13_ncr:1_{F325527D-AE3E-4150-8C66-BA9D114568FD}" xr6:coauthVersionLast="47" xr6:coauthVersionMax="47" xr10:uidLastSave="{743BD55C-56C2-4BD5-A1B7-9B498CDE455C}"/>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8" i="7" l="1"/>
  <c r="M78" i="7" s="1"/>
  <c r="J78" i="7"/>
  <c r="H78" i="7"/>
  <c r="L48" i="7"/>
  <c r="L49" i="7"/>
  <c r="N49" i="7" s="1"/>
  <c r="L50" i="7"/>
  <c r="L51" i="7"/>
  <c r="M51" i="7" s="1"/>
  <c r="L52" i="7"/>
  <c r="L53" i="7"/>
  <c r="L54" i="7"/>
  <c r="M54" i="7" s="1"/>
  <c r="L55" i="7"/>
  <c r="N55" i="7" s="1"/>
  <c r="L56" i="7"/>
  <c r="M56" i="7" s="1"/>
  <c r="L57" i="7"/>
  <c r="N57" i="7" s="1"/>
  <c r="L58" i="7"/>
  <c r="N58" i="7" s="1"/>
  <c r="L59" i="7"/>
  <c r="N59" i="7" s="1"/>
  <c r="L60" i="7"/>
  <c r="L61" i="7"/>
  <c r="N61" i="7" s="1"/>
  <c r="L62" i="7"/>
  <c r="J48" i="7"/>
  <c r="J49" i="7"/>
  <c r="J50" i="7"/>
  <c r="J51" i="7"/>
  <c r="J52" i="7"/>
  <c r="J53" i="7"/>
  <c r="J54" i="7"/>
  <c r="J55" i="7"/>
  <c r="J56" i="7"/>
  <c r="J57" i="7"/>
  <c r="J58" i="7"/>
  <c r="J59" i="7"/>
  <c r="J60" i="7"/>
  <c r="J61" i="7"/>
  <c r="J62" i="7"/>
  <c r="H48" i="7"/>
  <c r="K48" i="7" s="1"/>
  <c r="H49" i="7"/>
  <c r="K49" i="7" s="1"/>
  <c r="H50" i="7"/>
  <c r="K50" i="7" s="1"/>
  <c r="H51" i="7"/>
  <c r="H52" i="7"/>
  <c r="H53" i="7"/>
  <c r="K53" i="7" s="1"/>
  <c r="H54" i="7"/>
  <c r="K54" i="7" s="1"/>
  <c r="H55" i="7"/>
  <c r="H56" i="7"/>
  <c r="K56" i="7" s="1"/>
  <c r="H57" i="7"/>
  <c r="H58" i="7"/>
  <c r="K58" i="7" s="1"/>
  <c r="H59" i="7"/>
  <c r="H60" i="7"/>
  <c r="H61" i="7"/>
  <c r="K61" i="7" s="1"/>
  <c r="H62" i="7"/>
  <c r="K62" i="7" s="1"/>
  <c r="O84" i="7"/>
  <c r="K55" i="7" l="1"/>
  <c r="M57" i="7"/>
  <c r="K59" i="7"/>
  <c r="K78" i="7"/>
  <c r="N78" i="7"/>
  <c r="O78" i="7" s="1"/>
  <c r="K60" i="7"/>
  <c r="K57" i="7"/>
  <c r="N56" i="7"/>
  <c r="O56" i="7" s="1"/>
  <c r="M55" i="7"/>
  <c r="O55" i="7" s="1"/>
  <c r="K52" i="7"/>
  <c r="K51" i="7"/>
  <c r="M61" i="7"/>
  <c r="O61" i="7" s="1"/>
  <c r="M49" i="7"/>
  <c r="O49" i="7" s="1"/>
  <c r="M53" i="7"/>
  <c r="M52" i="7"/>
  <c r="N54" i="7"/>
  <c r="O54" i="7" s="1"/>
  <c r="O57" i="7"/>
  <c r="M62" i="7"/>
  <c r="M50" i="7"/>
  <c r="N53" i="7"/>
  <c r="N52" i="7"/>
  <c r="M60" i="7"/>
  <c r="M48" i="7"/>
  <c r="N51" i="7"/>
  <c r="O51" i="7" s="1"/>
  <c r="M59" i="7"/>
  <c r="O59" i="7" s="1"/>
  <c r="N62" i="7"/>
  <c r="N50" i="7"/>
  <c r="M58" i="7"/>
  <c r="O58" i="7" s="1"/>
  <c r="N60" i="7"/>
  <c r="N48"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63" i="7"/>
  <c r="J63" i="7"/>
  <c r="L63" i="7"/>
  <c r="M63" i="7" s="1"/>
  <c r="H64" i="7"/>
  <c r="J64" i="7"/>
  <c r="L64" i="7"/>
  <c r="M64" i="7" s="1"/>
  <c r="H65" i="7"/>
  <c r="J65" i="7"/>
  <c r="L65" i="7"/>
  <c r="M65" i="7" s="1"/>
  <c r="H66" i="7"/>
  <c r="J66" i="7"/>
  <c r="L66" i="7"/>
  <c r="M66" i="7" s="1"/>
  <c r="H67" i="7"/>
  <c r="J67" i="7"/>
  <c r="L67" i="7"/>
  <c r="M67" i="7" s="1"/>
  <c r="H68" i="7"/>
  <c r="J68" i="7"/>
  <c r="L68" i="7"/>
  <c r="N68" i="7" s="1"/>
  <c r="H69" i="7"/>
  <c r="J69" i="7"/>
  <c r="L69" i="7"/>
  <c r="M69" i="7" s="1"/>
  <c r="H70" i="7"/>
  <c r="J70" i="7"/>
  <c r="L70" i="7"/>
  <c r="M70" i="7" s="1"/>
  <c r="H15" i="7"/>
  <c r="J15" i="7"/>
  <c r="L15" i="7"/>
  <c r="M15" i="7" s="1"/>
  <c r="H71" i="7"/>
  <c r="J71" i="7"/>
  <c r="L71" i="7"/>
  <c r="N71" i="7" s="1"/>
  <c r="H72" i="7"/>
  <c r="J72" i="7"/>
  <c r="L72" i="7"/>
  <c r="M72" i="7" s="1"/>
  <c r="H73" i="7"/>
  <c r="J73" i="7"/>
  <c r="L73" i="7"/>
  <c r="N73" i="7" s="1"/>
  <c r="H74" i="7"/>
  <c r="J74" i="7"/>
  <c r="L74" i="7"/>
  <c r="N74" i="7" s="1"/>
  <c r="H75" i="7"/>
  <c r="J75" i="7"/>
  <c r="L75" i="7"/>
  <c r="M75" i="7" s="1"/>
  <c r="H76" i="7"/>
  <c r="J76" i="7"/>
  <c r="L76" i="7"/>
  <c r="N76" i="7" s="1"/>
  <c r="O81" i="7"/>
  <c r="L79" i="7"/>
  <c r="N79" i="7" s="1"/>
  <c r="J79" i="7"/>
  <c r="H79" i="7"/>
  <c r="L77" i="7"/>
  <c r="M77" i="7" s="1"/>
  <c r="J77" i="7"/>
  <c r="H77" i="7"/>
  <c r="L14" i="7"/>
  <c r="M14" i="7" s="1"/>
  <c r="J14" i="7"/>
  <c r="H14" i="7"/>
  <c r="O60" i="7" l="1"/>
  <c r="O82" i="7"/>
  <c r="O53" i="7"/>
  <c r="O85" i="7"/>
  <c r="O86" i="7" s="1"/>
  <c r="O48" i="7"/>
  <c r="O50" i="7"/>
  <c r="O62" i="7"/>
  <c r="O52" i="7"/>
  <c r="M21" i="7"/>
  <c r="O21" i="7" s="1"/>
  <c r="M22" i="7"/>
  <c r="O22" i="7" s="1"/>
  <c r="K30" i="7"/>
  <c r="K21" i="7"/>
  <c r="K76" i="7"/>
  <c r="K47" i="7"/>
  <c r="K36" i="7"/>
  <c r="K65" i="7"/>
  <c r="K19" i="7"/>
  <c r="K70" i="7"/>
  <c r="M45" i="7"/>
  <c r="O45" i="7" s="1"/>
  <c r="N18" i="7"/>
  <c r="O18" i="7" s="1"/>
  <c r="K68" i="7"/>
  <c r="K64" i="7"/>
  <c r="K45" i="7"/>
  <c r="K37" i="7"/>
  <c r="K24" i="7"/>
  <c r="K27" i="7"/>
  <c r="K35" i="7"/>
  <c r="M68" i="7"/>
  <c r="O68" i="7" s="1"/>
  <c r="N65" i="7"/>
  <c r="O65" i="7" s="1"/>
  <c r="K63" i="7"/>
  <c r="M37" i="7"/>
  <c r="O37" i="7" s="1"/>
  <c r="M34" i="7"/>
  <c r="O34" i="7" s="1"/>
  <c r="K31" i="7"/>
  <c r="N27" i="7"/>
  <c r="O27" i="7" s="1"/>
  <c r="N17" i="7"/>
  <c r="O17" i="7" s="1"/>
  <c r="K25" i="7"/>
  <c r="N67" i="7"/>
  <c r="O67" i="7" s="1"/>
  <c r="N64" i="7"/>
  <c r="O64" i="7" s="1"/>
  <c r="M29" i="7"/>
  <c r="O29" i="7" s="1"/>
  <c r="N26" i="7"/>
  <c r="O26" i="7" s="1"/>
  <c r="K20" i="7"/>
  <c r="N72" i="7"/>
  <c r="O72" i="7" s="1"/>
  <c r="N46" i="7"/>
  <c r="O46" i="7" s="1"/>
  <c r="N39" i="7"/>
  <c r="O39" i="7" s="1"/>
  <c r="K23" i="7"/>
  <c r="K67" i="7"/>
  <c r="K43" i="7"/>
  <c r="K29" i="7"/>
  <c r="K26" i="7"/>
  <c r="N66" i="7"/>
  <c r="O66" i="7" s="1"/>
  <c r="M35" i="7"/>
  <c r="O35" i="7" s="1"/>
  <c r="N28" i="7"/>
  <c r="O28" i="7" s="1"/>
  <c r="K41" i="7"/>
  <c r="K38" i="7"/>
  <c r="K33" i="7"/>
  <c r="K44" i="7"/>
  <c r="N40" i="7"/>
  <c r="O40" i="7" s="1"/>
  <c r="M23" i="7"/>
  <c r="O23" i="7" s="1"/>
  <c r="K18" i="7"/>
  <c r="K32" i="7"/>
  <c r="N25" i="7"/>
  <c r="O25" i="7" s="1"/>
  <c r="K40" i="7"/>
  <c r="K69" i="7"/>
  <c r="K66" i="7"/>
  <c r="K46" i="7"/>
  <c r="K28" i="7"/>
  <c r="K17" i="7"/>
  <c r="K15" i="7"/>
  <c r="K39" i="7"/>
  <c r="K34" i="7"/>
  <c r="K42" i="7"/>
  <c r="M47" i="7"/>
  <c r="O47" i="7" s="1"/>
  <c r="M41" i="7"/>
  <c r="O41" i="7" s="1"/>
  <c r="N38" i="7"/>
  <c r="O38" i="7" s="1"/>
  <c r="M33" i="7"/>
  <c r="O33" i="7" s="1"/>
  <c r="K22" i="7"/>
  <c r="K16" i="7"/>
  <c r="N44" i="7"/>
  <c r="O44" i="7" s="1"/>
  <c r="N32" i="7"/>
  <c r="O32" i="7" s="1"/>
  <c r="N20" i="7"/>
  <c r="O20" i="7" s="1"/>
  <c r="N69" i="7"/>
  <c r="O69" i="7" s="1"/>
  <c r="N42" i="7"/>
  <c r="O42" i="7" s="1"/>
  <c r="N30" i="7"/>
  <c r="O30" i="7" s="1"/>
  <c r="N16" i="7"/>
  <c r="O16" i="7" s="1"/>
  <c r="N70" i="7"/>
  <c r="O70" i="7" s="1"/>
  <c r="N43" i="7"/>
  <c r="O43" i="7" s="1"/>
  <c r="N31" i="7"/>
  <c r="O31" i="7" s="1"/>
  <c r="N19" i="7"/>
  <c r="O19" i="7" s="1"/>
  <c r="N63" i="7"/>
  <c r="O63" i="7" s="1"/>
  <c r="N36" i="7"/>
  <c r="O36" i="7" s="1"/>
  <c r="N24" i="7"/>
  <c r="O24" i="7" s="1"/>
  <c r="M74" i="7"/>
  <c r="O74" i="7" s="1"/>
  <c r="M71" i="7"/>
  <c r="O71" i="7" s="1"/>
  <c r="K71" i="7"/>
  <c r="M73" i="7"/>
  <c r="O73" i="7" s="1"/>
  <c r="K74" i="7"/>
  <c r="K73" i="7"/>
  <c r="K75" i="7"/>
  <c r="K72" i="7"/>
  <c r="M76" i="7"/>
  <c r="O76" i="7" s="1"/>
  <c r="N15" i="7"/>
  <c r="O15" i="7" s="1"/>
  <c r="N75" i="7"/>
  <c r="O75" i="7" s="1"/>
  <c r="K79" i="7"/>
  <c r="O80" i="7"/>
  <c r="O83" i="7" s="1"/>
  <c r="K14" i="7"/>
  <c r="K77" i="7"/>
  <c r="O87" i="7"/>
  <c r="O88" i="7" s="1"/>
  <c r="N14" i="7"/>
  <c r="O14" i="7" s="1"/>
  <c r="M79" i="7"/>
  <c r="O79" i="7" s="1"/>
  <c r="N77" i="7"/>
  <c r="O77" i="7" s="1"/>
  <c r="O89" i="7" l="1"/>
</calcChain>
</file>

<file path=xl/sharedStrings.xml><?xml version="1.0" encoding="utf-8"?>
<sst xmlns="http://schemas.openxmlformats.org/spreadsheetml/2006/main" count="228" uniqueCount="149">
  <si>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</si>
  <si>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</si>
  <si>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</si>
  <si>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</si>
  <si>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</si>
  <si>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</si>
  <si>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</si>
  <si>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</si>
  <si>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</si>
  <si>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</si>
  <si>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</si>
  <si>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</si>
  <si>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</si>
  <si>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</si>
  <si>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</si>
  <si>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</si>
  <si>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</si>
  <si>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</si>
  <si>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</si>
  <si>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</si>
  <si>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</si>
  <si>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</si>
  <si>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</si>
  <si>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</si>
  <si>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</si>
  <si>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</si>
  <si>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</si>
  <si>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</si>
  <si>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</si>
  <si>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</si>
  <si>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</si>
  <si>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</si>
  <si>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</si>
  <si>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</si>
  <si>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</si>
  <si>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</si>
  <si>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</si>
  <si>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</si>
  <si>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</si>
  <si>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</si>
  <si>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</si>
  <si>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</si>
  <si>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</si>
  <si>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</si>
  <si>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</si>
  <si>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</si>
  <si>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</si>
  <si>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</si>
  <si>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</si>
  <si>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</si>
  <si>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</si>
  <si>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</si>
  <si>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</si>
  <si>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</si>
  <si>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</si>
  <si>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</si>
  <si>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</si>
  <si>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</si>
  <si>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</si>
  <si>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</si>
  <si>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</si>
  <si>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</si>
  <si>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</si>
  <si>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</si>
  <si>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</si>
  <si>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</si>
  <si>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</si>
  <si>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</si>
  <si>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</si>
  <si>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</si>
  <si>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</si>
  <si>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</si>
  <si>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</si>
  <si>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</si>
  <si>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</si>
  <si>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</si>
  <si>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</si>
  <si>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</si>
  <si>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</si>
  <si>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</si>
  <si>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</si>
  <si>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BURETA DIGITAL Placa: 55328, 55329 MANTENIMIENTO PREVENTIVO  Se requiere: 1. Verificacion del funcionamiento del equipo 2. Desmonte de piezas del equipo 3. Revision, ajuste y limpieza del sistema electronico 4. Verificacion y limpieza interna y externa 5. Verificación de los componentes y sistema de bombas 6. lubricacion de las partes moviles 8. Entrega funcional del equipo</t>
  </si>
  <si>
    <t>DT8892 TERMOHIGROMETRO CON RETENCION DE DATOS MARCA CEM Referencia CEM DT-8892 Placa: 60538 MANTENIMIENTO PREVENTIVO Se requiere: 1. Limpieza general del equipo (desarme y limpieza), 2. Revision y ajuste de componentes electronicos y mecanicos 3. verificacion y ajuste de variables 5. Verificacion de variables de Temperatura y humedad con tres puntos puntos de temperatura y tres puntos de humedad</t>
  </si>
  <si>
    <t>Medidor cloro Medidor de contenido de Clorofila SPAD. Diseño resistente al agua, Rango de medición: -9.9 a 199,9 unidades SPAD. El área de medida es 2mm x 3mm. Guarda y muestra hasta 30 mediciones en memoria voláti Referencia # 20012855 Placa: 66871 MANTENIMIENTO PREVENTIVO Se requiere: 1. Revisión funcional 2. Limpieza y desarme general de equipo 3. Limpieza de conexiones eléctricas y electrónicas. 4. Verificación final de funcionamiento del equipo</t>
  </si>
  <si>
    <t>PHMETROPH/MV, CONCENTRACIÓN DE IONES ORPREDOX, CONDUCTIVIDAD, OXÍGENO DISUELTO, PANTALLA LCD DE GRAN TAMAÑO, PARÁMETROS PH:0 HASTA 14,00 PH.ORP:+/- 1999. CONDUCTIVIDAD: 200US/MS/20MS/200MS. TDS OXÍGENO DISUELTO. MARCA LOVIBOND Placa: 56631, 56632 MANTENIMIENTO PREVENTIVO Se requiere: 1. Limpieza general del equipo 2. Revisión funcional 3. Limpieza y revisión de componentes eléctricos y electronicos 4. Revision ajuste y calibracion de componentes 5. Revision, ajuste y limpieza de electrodo de PH 6. Revision y limpiza de electrodo de conductividad 7. Revision y limpiza de electrodo de Saturación de Oxigeno 6. Calibración de pH, Conductividad y saturación de Oxigeno 7. Entrega funcional del equipo </t>
  </si>
  <si>
    <t>REFRACTOMETRO PORTATIL DE 0 A 95% HANNA HI98108 Placa: 61096 MANTENIMIENTO PREVENTIVO Se requiere: 1. Verificacion del funcionamiento del equipo2. Desmonte de piezas del equipo 3. Revision, ajuste y limpieza del sistema electronico 4. Verificacion y limpieza interna y externa 5. Verificación de los componentes y sensores 6. Calibracion del equipo  8. Entrega funcional del equipo</t>
  </si>
  <si>
    <t>MEDIDOR DE OXIGENO HANNA REF 9147-04 Placa: 61097 MANTENIMIENTO PREVENTIVO Se requiere: 1. Verificacion del funcionamiento del equipo2. Desmonte de piezas del equipo 3. Revision, ajuste y limpieza del sistema electronico 4. Verificacion y limpieza interna y externa 5. Verificación de los componentes y sensores 6. Calibracion del equipo 8. Entrega funcional del equipo</t>
  </si>
  <si>
    <t>PH METRO DE BOLSILLO HANNA Placa: 61101, 61102 MANTENIMIENTO PREVENTIVO Se requiere: 1. Verificacion del funcionamiento del equipo 2. Revision, ajuste y limpieza del sistema electronico y electrico 3. Verificacion del electrodo para la medición de pH, realizar cambio de ser requerido. 4. Verificacion y limpieza interna y externa, cambio de bateria 5. Calibración del equipo dentro de los parametros del mismo 7. Entrega funcional del equipo</t>
  </si>
  <si>
    <t>MICROMETRO IMPORTADO Placa: 61103 MANTENIMIENTO PREVENTIVO Se requiere: 1. Verificacion del funcionamiento del equipo 2. Revision, ajuste y limpieza del sistema electronico y electrico 3. Verificacion de lecturas 4. Verificacion y limpieza interna, externa y cambio de bateria. 5. Calibración del equipo dentro de los parametros del mismo. 7. Entrega funcional del equipo</t>
  </si>
  <si>
    <t>CALIBRADOR PIE DE REY Placa: 61104 MANTENIMIENTO PREVENTIVO Se requiere: 1. Verificacion del funcionamiento del equipo 2. Revision, ajuste y limpieza del sistema electronico y electrico 3. Verificacion de lecturas 4.Verificacion y limpieza interna, externa y cambio de bateria. 5. Calibración del equipo dentro de los parametros del mismo. 7. Entrega funcional del equipo</t>
  </si>
  <si>
    <t>PHMETRO PORTATIL INTERVALO DE MEDICION 0-14 -1999 A 1999 MV COMPENSACION DE TEMPERATURA DE O0- 100°C RESOLUCCION DE LA MEDICION 0.01 PH 1 MV 0.1°C CALIBRACION AUTOMATICA DE 3 PUNTOS CON PANTALLA LCD  Placa: 64935 MANTENIMIENTO PREVENTIVO Se requiere: 1. Verificacion del funcionamiento del equipo 2. Revision, ajuste y limpieza del sistema electronico y electrico 3. Verificacion del electrodo para la medición de pH, realizar cambio de ser requerido. 4. Verificacion y limpieza interna y externa. 5. Calibración del equipo dentro de los parametros del mismo. 7. Entrega funcional del equipo</t>
  </si>
  <si>
    <t>PHMETRO INDUSTRIAL CONDICIONES DE TRABAJO TEMPERATURA 0-55°C HUMEDAD RELATIVA 85% FUENTE 24 VDC Placa: 64960 MANTENIMIENTO PREVENTIVO El equipo require conexion a la alimentacion electrica Se requiere: 1. Verificacion del funcionamiento del equipo (el equipo no enciende) 2. Limpieza y desarme general del equipo 3. Revisión de componentes eléctricos y electronicos 4. Requiere electrodo para la medición correcta de pH 6. Entrega funcional del equipo</t>
  </si>
  <si>
    <t>MEDIDOR MULTIPARAMETRICO DE GASES EQUIPO PORTATIL MIDE CO2 CH4 Y NH3 Y H2O. ANALIZADOR DE GASES DEL SUELO SE REQUIERE PARA MEDIR DE FORMA RAPIDA CONFIABLE Y PRECISA EMISIONES DE GASES TRAZA EN ESTUDIOS DE CALIDADDEL AIRE Y ESTUDIOS AGRICOLAS. Placa: 66218 MANTENIMIENTO PREVENTIVO Se requiere: 1. Verificacion del funcionamiento del equipo 2. Desmonte de piezas del equipo 3. Revision, ajuste y limpieza del sistema electronico 4. Verificacion y limpieza interna y externa 5. Verificación de los componentes y sensores 6. Calibracion del equipo dentro de los parametros del mismo 8. Entrega funcional del equipo</t>
  </si>
  <si>
    <t>VORTEX TIPO DE MOVIMIENTO CIRCULAR DIMAETRO ORBITAL 4,5 M PESO A AGITAR PERMITIDO 0,5 KG POTENCIA DEL CONSUMO DEL MOTOR 10W POTENCIA DEL SUMINISTRO DEL MOTOR 8 W TIEMPO PERMITIDO ENCENDIDO 1 Placa: 66221 MANTENIMIENTO PREVENTIVO Se requiere: 1. Verificacion del funcionamiento del equipo 2. Revision, ajuste y limpieza del sistema electrico 3. Verificacion y limpieza interna y externa 4. Lubricación de todas las partes moviles 5. Alineación adecuada de todas las partes moviles para garantizar un funionamiento eficiente. 7. Entrega funcional del equipo</t>
  </si>
  <si>
    <t>MEDIDOR COMBINADO PH Placa: 66222 MANTENIMIENTO PREVENTIVO Se requiere: 1. Verificacion del funcionamiento del equipo (el equipo no enciende) 2. Limpieza y desarme general del equipo 3. Revisión de componentes eléctricos y electronicos 4. Requiere electrodo para la medición correcta de pH 6. Entrega funcional del equipo</t>
  </si>
  <si>
    <t>SHAKER 1010/5KG AGITACION ORBITAL MOVIMIENTO ORBITAL VELOCIDAD DE AGITACION DE 50-350 RPM. PARA BEAKERS Y ERJENMEYER DE DIFERENTES VOLUMENES Placa: 66223 MANTENIMIENTO PREVENTIVO Se requiere: 1. Verificacion del funcionamiento del equipo 2. Revision, ajuste y limpieza del sistema electrico 3. Verificacion y limpieza interna y externa 4. Lubricación de todas las partes moviles 5. Alineación adecuada de todas las partes moviles para garantizar un funionamiento eficiente. 7. Entrega funcional del equipo</t>
  </si>
  <si>
    <t>Fotometro Espermacue Marca: Minitube Modelo: SMD6 Serie: 1250132141 Placa: 46069 MANTENIMIENTO PREVENTIVO Se requiere: 1. Limpieza general del equipo 2. Revisión funcional 3. Limpieza y revisión de componentes eléctricos 4. Revision ajuste y calibracion de componentes mecanicos 5. Calibración 6. Entrega funcional del equipo</t>
  </si>
  <si>
    <t>Fotometro Marca: Minitube Modelo: SDM1 Goat Serie: 1260141769 Placa: 47382 MANTENIMIENTO PREVENTIVO Se requiere: 1. Limpieza general del equipo 2. Revisión funcional 3. Limpieza y revisión de componentes eléctricos 4. Revision ajuste y calibracion de componentes mecanicos 5. Calibración 6. Entrega funcional del equipo,</t>
  </si>
  <si>
    <t>Fotometro para Concentración Espermatica Marca: Minitube Modelo: Photometer SDM1 Bovine Referencia: 12300/0102 Seral: 1260215029 Placa: 67646 MANTENIMIENTO PREVENTIVO Se requiere: 1. Limpieza general del equipo 2. Revisión funcional 3. Limpieza y revisión de componentes eléctricos 4. Revision ajuste y calibracion de componentes mecanicos 5. Calibración 6. Entrega funcional del equipo</t>
  </si>
  <si>
    <t>Pipette Research PLUS 4 Serial : K35327D Marca: Eppendorf Research Plus Placa: 48113 MANTENIMIENTO PREVENTIVO Se requiere: 1. Limpieza general del equipo 2. Revisión funcional 3. Limpieza y revisión de componentes eléctricos 4. Revision ajuste y calibracion de componentes mecanicos 5. Calibración 6. Entrega funcional del equipo</t>
  </si>
  <si>
    <t>Termohigrometro Parametros de Lectura HR, TA, TS (TE4) TR, DT TBS, TBH1, HE1 Serial: WM02369 Modelo: Elcometer 319 Top Dewpoint Meter Placa: 67655 MANTENIMIENTO PREVENTIVO Se requiere: 1. Limpieza general del equipo 2. Revisión funcional 3. Limpieza y revisión de componentes eléctricos 4. Revision ajuste y calibracion de componentes mecanicos 5. Calibración 6. Entrega funcional del equipo</t>
  </si>
  <si>
    <t>Micropipeta Manual Marca: IMV Modelo: Labpette FX Serie: 029040030 Placa: 40639, 40640 MANTENIMIENTO PREVENTIVO Se requiere: 1. Limpieza general del equipo 2. Revisión funcional 3. Limpieza y revisión de componentes eléctricos 4. Revision ajuste y calibracion de componentes mecanicos 5. Calibración 6. Entrega funcional del equipo  </t>
  </si>
  <si>
    <t>Mechanical Pipetor (Micropipeta de 5UL) Marca: Labnet Modelo: FXS/5UL Serie: 2290426 Placa: 47132 MANTENIMIENTO PREVENTIVO Se requiere: 1. Limpieza general del equipo 2. Revisión funcional 3. Limpieza y revisión de componentes eléctricos 4. Revision ajuste y calibracion de componentes mecanicos 5. Calibración 6. Entrega funcional del equipo</t>
  </si>
  <si>
    <t>Agitador Magnético Marca: Velp Modelo: ARE Serie: 262263 Placa: 46062 MANTENIMIENTO PREVENTIVO Se requiere: 1. Limpieza general del equipo 2. Revisión funcional 3. Limpieza y revisión de componentes eléctricos 4. Revision ajuste y calibracion de componentes mecanicos 5. Calibración 6. Entrega funcional del equipo</t>
  </si>
  <si>
    <t>PLANCHA CON AGITADOR MAGNETICO AJUSTABLE A 1600 RPM TEMPERATURA MAXIMA DE CALENTAMIENTO 380° CELCIUS AJUSTABLE MODEL SH-2 Placa: 64942, 64944, 64945 MANTENIMIENTO PREVENTIVO  1. Limpieza general del equipo 2. Revisión funcional 3. Limpieza y revisión de componentes eléctricos 4. Revision ajuste y calibracion de componentes mecanicos 5. Calibración 6. Entrega funcional del equipo</t>
  </si>
  <si>
    <t>PAQUETE AGITADOR CON VTF Y VARILLA DE SOPORTE; ESTRUCTURA EN TECNOPROPILENO CON PLACA CALEFACTORA DE CERAMICA, PROGRAMACION DE VELOCIDAD. INCLUYE AGITADOR MAGNETICO CON CALENTAMIENTO TECNOREGULAR DIGITAL MARCA VELP Placa: 56560, 56564 MANTENIMIENTO PREVENTIVO  Se requiere: 1. Limpieza general del equipo 2. Revisión funcional 3. Limpieza y revisión de componentes eléctricos 4. Revision ajuste y calibracion de componentes mecanicos 5. Calibración 6. Entrega funcional del equipo</t>
  </si>
  <si>
    <t>PHMETRO MARCA HANNA MOD.HI 99121 S/N 08516922 S/N 08516922 Placa: 42746 MANTENIMIENTO PREVENTIVO  Se requiere: 1. Limpieza general del equipo 2. Revisión funcional 3. Limpieza y revisión de componentes eléctricos 4. Revision ajuste y calibracion de componentes mecanicos 5. Revision, ajuste y limpieza de electrodo 6. Calibración 7. Entrega funcional del equipo</t>
  </si>
  <si>
    <t>ESPECTO FOTOMETRO MARCA THERMO, MODELO GESYS 10S UV VIS LAMPARAS INTERFACE: FLASH DE XEON. S/N 2L6Q206002. INCLUYE: MANUAL, CABLE DE PODER, FORRO PROTECTOR, CABLE DE DATOS, PORTA CELDAS. G10S UV-VIS Placa: 45009 MANTENIMIENTO PREVENTIVO  1. REVISIÓN Y LIMPIEZA DE COMPONENTES EXTERNOS INTERNOS 2.DESMONTE DE PIEZAS SI ES NECESARIO 3.VERIFICAR LOS RANGOS DE LONGITUD DE ONDA Y CALIBRAR CON LAS CELDAS ESTANDAR SEGUN LA MARCA DE EQUIPO 4. CALIBRACIÓN </t>
  </si>
  <si>
    <t>REFRACTOMETRO DIGITAL RI 1.3330-1.5039 Placa: 55350, 55351 MANTENIMIENTO PREVENTIVO  Se requiere: 1. Limpieza general del equipo 2. Revisión funcional 3. Limpieza y revisión de componentes eléctricos 4. Revision ajuste y calibracion de componentes mecanicos 5. Calibración 6. Entrega funcional del equipo 7. Prueba de funcion del equipo con parametros de calidad</t>
  </si>
  <si>
    <t>PH- METRO DIGITAL. PORTÁTIL CON RANGO DE 0 A 14 DE 0.01 PH, MEDIDOR CON ELECTRODO ST320 (3 EN 1) KIT IP54, SUJETADOR, CORREA, 4 BATERÍAS, PH 1999,1999 MV RESOLUCIÓN 0,01 PH. MARCA OHAUS. SERIE NO B649424075 Placa: 56628 MANTENIMIENTO PREVENTIVO  1. Limpieza general del equipo 2. Revisión funcional 3. Limpieza y revisión de componentes eléctricos 4. Revision ajuste y calibracion de componentes mecanicos 5. Revision, ajuste y limpieza de electrodo 6. Calibración 7. Entrega funcional del equipo</t>
  </si>
  <si>
    <t>PHMETROPH/MV, CONCENTRACIÓN DE IONES ORPREDOX, CONDUCTIVIDAD, OXÍGENO DISUELTO, PANTALLA LCD DE GRAN TAMAÑO, PARÁMETROS PH:0 HASTA 14,00 PH.ORP:+/- 1999. CONDUCTIVIDAD: 200US/MS/20MS/200MS. TDS OXÍGENO DISUELTO. MARCA LOVIBOND AI17877 Placa: 56634 MANTENIMIENTO PREVENTIVO  1. Limpieza general del equipo 2. Revisión funcional 3. Limpieza y revisión de componentes eléctricos 4. Revision ajuste y calibracion de componentes mecanicos 5. Revision, ajuste y limpieza de electrodo 6. Calibración 7. Entrega funcional del equipo </t>
  </si>
  <si>
    <t>REFRACTÓMETRO DIGITAL, CON RANGO BRIX 0.0 A 93.0 %, ATC, RESOLUCIÓN 0.1%, EXACTITUD ±0,2%. MARCA ATAGO L019205 Placa: 56635, 56636, 56637 MANTENIMIENTO PREVENTIVO  Se requiere: 1. Limpieza general del equipo 2. Revisión funcional 3. Limpieza y revisión de componentes eléctricos 4. Revision ajuste y calibracion de componentes mecanicos 5. Calibración 6. Entrega funcional del equipo 7. Prueba de funcion del equipo con parametros de calidad</t>
  </si>
  <si>
    <t>PENETROMETRO PARA FRUTAS Y HORTALIZAS. PANTALLA: 5 POSICIONES, LCD DE 10MM; FUNCIÓN: MEDICIÓN DE FUERZA DE PENETRACIÓN EN FRUTA. PEAK HOLD: GUARDA EL VALOR MÁXIMO. ZERO: PUESTA A CERO PARA EL MODO NORMAL Y EL MODO DE CARGA MÁXIMA. . INCLUYE 1 PUNTAL ADICIONAL DE PENETRACIÓN DE 3MM. MARCA PCE REFERENCIA: PTR-200. H 348755 Placa: 56626, 56627 MANTENIMIENTO PREVENTIVO  1. REVISION FUNCIONAL 2.LIMPIEZA GENERAL 3.DESMONTE DE PIEZAS 4.REVISION Y AJUSTE DE PARTES ELECTRONICAS Y ELECTRICAS 5.REVISION, AJUSTE Y LUBRICACION DE PARTES MECANICAS 6. VERIFICACION Y AJUSTE DE VARIABLES 7.PRUEBA FUNCIONAL 8. CALIBRACIÓN</t>
  </si>
  <si>
    <t>CONDUCTIVIMETRO DIGITAL PORTATIL MICROP SER NR. 74252042 Placa: 9068 MANTENIMIENTO PREVENTIVO  Se requiere: 1. Limpieza general del equipo 2. Revisión funcional 3. Limpieza y revisión de componentes eléctricos 4. Revision ajuste y calibracion de componentes mecanicos 5. Revision, ajuste y limpieza de electrodo 6. Calibración 7. Entrega funcional del equipo</t>
  </si>
  <si>
    <t>PENETROMETRO PARA SUELOS. MARCA GILSON. MOD.HM-502 Placa: 42718 MANTENIMIENTO PREVENTIVO 1. Limpieza general del equipo 2. Revisión funcional 3. Limpieza y revisión de componentes 4. Revision ajuste y calibracion de componentes mecanicos 5. Entrega de certificado de calibración 6. Entrega funcional del equipo</t>
  </si>
  <si>
    <t>BURETA DIGITAL Placa: 55330, 55331 MANTENIMIENTO PREVENTIVO Se requiere: 1. Limpieza general del equipo 2. Revisión funcional 3. Limpieza y revisión de componentes eléctricos 4. Revision ajuste y calibracion de componentes mecanicos 5. Calibración 6. Entrega funcional del equipo</t>
  </si>
  <si>
    <t>CONDUCTIVIMETRO Marca OHAUS. TICS; Modelo STARTER 300C Placa: 56587, 56588, 56589, 56590 MANTENIMIENTO PREVENTIVO Se requiere: 1. Revisión funcional. 2. Desensamble del equipo. 3. Revisión, ajuste y limpieza de sistema. 4. Verificación de datos programables. 5. Verificación de toma de datos.</t>
  </si>
  <si>
    <t>HIDROTERMOMETRO Marca DATALOGGER; Modelo DT-172 Placa: 56610, 56611 MANTENIMIENTO PREVENTIVO Se requiere: 1. Revisión funcional. 2. Desensamble del equipo. 3. Revisión, ajuste y limpieza de sistema. 4. Verificación de datos programables. 5. Verificación de toma de datos.</t>
  </si>
  <si>
    <t>PLANCHA CON AGITADOR MAGNETICO Marca SLENDOR, Modelo SH_x0002_2 Placa: 64937, 64940, 64948, 64951, 64954 MANTENIMIENTO PREVENTIVO 1.Inspección general del equipo 2.Verifica suministro de energía 3.Limpieza de tarjeta 4.Revision de motor 5.Lubricación de eje 6.Aislando terminales 7.Revision y medición de circuito electrónico 8.Verificación de funcionamiento de los reguladores de temperatura 9.Verificacion de componentes de calentamiento y revisión de estado de resistencia</t>
  </si>
  <si>
    <t>AGITADOR MECANICO Marca VELP SCIENTIFICA Ref. F201a0152 Placa: 56565, 56566 MANTENIMIENTO PREVENTIVO Se requiere: 1. Revisión funcional. 2. Desensamble del equipo. 3. Revisión, ajuste y limpieza de sistema. 4. Verificación de datos programables.</t>
  </si>
  <si>
    <t>CONDUCTIVIMETRO Marca SI ANALYTICS Modelo HANDYLAB 100 FIELD Ref. 285204510 Placa: 50693, 50694, 50696 MANTENIMIENTO PREVENTIVO Se requiere: 1. Revisión funcional. 2. Desensamble del equipo. 3. Revisión, ajuste y limpieza de sistema. 4. Verificación de datos programables. 5. Verificación de toma de datos.</t>
  </si>
  <si>
    <t>PAQUETE AGITADOR CON VTF Y VARILLA DE SOPORTE Marca VELP SB20510061 AREC.X Placa: 56562, 56563 MANTENIMIENTO PREVENTIVO  Se requiere: 1. Realizar pruebas de funcionamiento 2. Desensamble de partes 3. Revisión de sistemas de control eléctrico y electronico 4. Verificación de datos programables. 5. Revisión de voltajes internos 6. Revisión de conectores 7. Limpieza general 6. Revisión de conectores 7. Limpieza general 8. Reemsamble de partes9. Verificación de la medición de temperatura 10. Verificación de funcionamiento.</t>
  </si>
  <si>
    <t>PH METRO MULTIPARAMETRO DE MESA Marca SI ANALYTICS Modelo: PROLAB 2000 Ser.N° 14480126 Placa: 50687 MANTENIMIENTO PREVENTIVO Se requiere: 1. Pruebas iniciales y de funcionamiento, 2. Limpieza interna y externa, 3. Revisión sistema eléctrico, 4. Revisión sistema electrónico, 5. Revisión de indicador y/o display, 6. Revisión electrodo 7. Verificación, ajuste de variable 8. Realizar verificación de funcionamiento</t>
  </si>
  <si>
    <t>PH METRO PORTATIL Marca SI ANALYTICS Modelo HANDYLAB 100 FIELD Ref. 285204510 Placa: 50689, 50690, 50691 MANTENIMIENTO PREVENTIVO Se requiere: 1. Pruebas iniciales y de funcionamiento, 2. Limpieza interna y externa, 3. Revisión sistema eléctrico, 4. Revisión sistema electrónico, 5. Revisión de indicador y/o display, 6. Revisión electrodo 7. Verificación, ajuste de variable 8. Realizar verificación de funcionamiento </t>
  </si>
  <si>
    <t>MEDIDOR MULTIPARAMETRO Marca: LOVIBOND, Modelo: SensoDirect 150 Código 724200 Placa: 56617 MANTENIMIENTO PREVENTIVO Se requiere: 1. Pruebas iniciales y de funcionamiento, 2. Limpieza interna y externa, 3. Revisión sistema eléctrico, 4. Revisión sistema electrónico, 5. Revisión de indicador y/o display, 6. Revisión electrodo 7. Verificación, ajuste de variable 8. Realizar verificación de funcionamiento</t>
  </si>
  <si>
    <t>MICROPIPETA DE 0 A 100 UI IMPORTADA Marca NICHIRYO, Ref.NICHIPETEX Ser. E12000414 volumen de rango de 0 a 100 μg Placa: 41258 MANTENIMIENTO PREVENTIVO  Se requiere: 1. Revisión funcional. 2. Desensamble del equipo. 3. Revisión, ajuste y limpieza</t>
  </si>
  <si>
    <t>MICROPIPETA DE 100 A 100 UI IMPORTADA Marca ACCUMAX PRO ModeloVAP-600 Ser.FG750380 Volumen de rango 100- 1000 μg Placa: 41259 MANTENIMIENTO PREVENTIVO  Se requiere: 1. Revisión funcional. 2. Desensamble del equipo. 3. Revisión, ajuste y limpieza.</t>
  </si>
  <si>
    <t>PH-METRO DIGITAL MARCA SCHOTT. S/N 11280549. Placa: 45003 MANTENIMIENTO PREVENTIVO  Se requiere: 1. Pruebas iniciales y de funcionamiento, 2. Limpieza interna y externa, 3. Revisión sistema electrónico, 4. Revisión de indicador y/o display, 5. Revisión electrodo 6.Verificación, ajuste de variable 7. Calibracion de las variables 8. Realizar verificación de funcionamiento</t>
  </si>
  <si>
    <t>ESPECTROFOTOMETR O DE ABSORCION ATOMICA MARCA THERMO SCIENTIFIC, INCLUYE: HORNO DE GRAFITO, SISTEMA D ENFRIAMIENT RECIRCULANTE Y SISTEMA AUTOMATICO DE GENERACION DE HIDRUROS. CON COMPRESOR WELCH Marca THERMO SCIENTIFIC MODELO: ICE 3500AA System PN: 9423 500 23500 SN: AA05150304 HORNO DE GRAFITO, MODELO GFS35 PN: 9423 590 4102 SN: GF04144102 AUTOMUESTREADOR PARA HORNO DE GRAFITO PN: 4207 172 01011 SN: GF01144102 HORNO DE GRAFITO (GFTV) PARA ICE 350035 SISTEMA DE ENFRIAMIENTO RECIRCULANTE PARA HORNO DE GRAFITO SN: 0110806001131105 COMPRESOR DE AIRE LIBRE DE ACEITE. U7K CAMOZZI TYPE. PME 0808-035 N°7.7182750 Placa: 50680 Se requiere: 1. Revisión funcional y encendido. 2. Desensamble del equipo. 3. Revisión, ajuste y limpieza de sistema eléctrico y electrónico. 4. Revisión, ajuste, limpieza y lubricación de sistema mecánico. 5. Revisión de display 6. Limpieza general. 7. Verificación de las lámparas 8. Ensamble del equipo. 9. Prueba funcional final.</t>
  </si>
  <si>
    <t>ESPECTROFOTOMETR O UV-VIS Marca SHIMADZU Modelo UV1800 Placa: 50681 MANTENIMIENTO PREVENTIVO Se requiere: 1. Revisión funcional y encendido. 2. Desensamble del equipo. 3. Revisión, ajuste y limpieza de sistema eléctrico y electrónico. 4. Revisión, ajuste, limpieza y lubricación de sistema mecánico. 5. Revisión de display 6. Limpieza general. 7. Verificación de las lámparas 8. Ensamble del equipo. 9. Prueba funcional final.</t>
  </si>
  <si>
    <t>MEDIDOR DE PH Marca OAKTON; Modelo PH/CON510 SERIES, Serial N° 114396 Placa: 28498 MANTENIMIENTO PREVENTIVO  Se requiere: 1. Pruebas iniciales y de funcionamiento, 2. Limpieza interna y externa, 3. Revisión sistema eléctrico, 4. Revisión sistema electrónico, 5. Revisión de indicador y/o display, 6. Revisión electrodo 7. Verificación, ajuste de variable 8. Realizar verificación de funcionamiento </t>
  </si>
  <si>
    <t>TITULADOR AUTOMATICO Marca SI ANALYTICS; Modelo TL 6000/20 ML Placa: 50684, 50685 MANTENIMIENTO PREVENTIVO Se requiere: 1. Revisión funcional. 2. Desensamble del equipo. 3. Revisión, ajuste y limpieza de sistema eléctrico y electrónico. 4. Revisión, ajuste, limpieza y lubricación de sistema mecánico. 5. Verificación de datos programables. 6. Verificación de toma de datos. 7. Verificación de funcionamiento. </t>
  </si>
  <si>
    <t>PLANCHA DE AGITACION Marca CORNING Modelo P353 Placa: 10276 MANTENIMIENTO PREVENTIVO  Se requiere: 1. Realizar pruebas de funcionamiento 2. Desensamble de partes 3. Revisión de sistemas de control eléctrico 4. Revisión de voltajes internos 5. Revisión de conectores 6. Limpieza general 7. Reemsamble de partes 8. Verificación de la medición de temperatura 9. Revision de cable de fuente electrica 10. Verificación de funcionamiento.</t>
  </si>
  <si>
    <t>Pipeta automática de volumen variable, punta desechable amarilla (TRANSFERPIPETA) marca BOECO_x0002_ALEMANA, capacidad 10- 100 (TRANSFERPIPETA) marca BOECO_x0002_ALEMANA, capacidad 10- 100 UL, referencia 9210100 serie 6066247 S/N 141  Placa: 60437 MANTENIMIENTO PREVENTIVO  Se requiere: 1. Verificar la integridad y ajuste de los mecanismos. Los mismos deben poder moverse de forma suave 2.Confirmar que el portapuntas no presente distorsiones o marcas de desgaste, dado que es esencial para la exactitud de las medidas. 3. Colocar una punta y llenarla con agua destilada. 4. Mantener presionado el botón de eyección de puntas. Mientras lo mantenemos presionado, podremos retirar el vástago eyector de puntas. 5. Desenroscar y revisar el anillo de conexión. 6.Extraer el conjunto pistón hacerle limpieza 7. Limpiar las partes de la micropipeta con etanol 60%. 8.Ensamblar las piezas.</t>
  </si>
  <si>
    <t>volumen variable, punta desechable azul (TRANSFERPIPETA) marca BOECO ALEMANA, capacidad 100-1000 UL, referencia 9211100 serie 7031293 S/N 142 Placa: 60438 MANTENIMIENTO PREVENTIVO Se requiere: 1.Pruebas iniciales y de funcionamiento, 2.Limpieza interna y externa, 3.Revision y ajuste de componentes eléctricos 4.Revision sistema electrónico (celda y tarjeta electrónica) 5. Revisión de indicador y/o display de control de temperatura, 6. Revisión de elementos calefactores, 7.revision de sensor de temperatura, 8.verificacion, ajuste de variable 9. Reemsamble de partes 10. Verificación de funcionamiento.</t>
  </si>
  <si>
    <t>THERMOHIGROMETRO DE TEMPERATURA Y HUMEDAD DESCARGA A TRAVES DE USB SERIAL 181626332  Placa: 66084 MANTENIMIENTO PREVENTIVO Se requiere: 1. Limpieza general del equipo 2. Revisión funcional ) 3. Limpieza y revisión de componentes eléctricos 4. Revision ajuste y calibracion de componentes mecanicos (incluye cremallera, platina, tornillos macro y micrométrico 5. Revision, ajuste y limpieza de componentes opticos (oculares, objetivos) 6. Verificacion de estado de lamparas 7. Prueba funcional.</t>
  </si>
  <si>
    <t>PIPETA 4U SINGLE CHANNEL VARIABLE Placa: 48953, 48954 MANTENIMIENTO PREVENTIVO Se requiere: 1. Verificar la integridad y ajuste de los mecanismos. Los mismos deben poder moverse de forma suave 2.Confirmar que el portapuntas no presente distorsiones o marcas de desgaste, dado que es esencial para la exactitud de las medidas. 3. Colocar una punta y llenarla con agua destilada. 4. Mantener presionado el botón de eyección de puntas. Mientras lo mantenemos presionado, podremos retirar el vástago eyector de puntas. 5. Desenroscar y revisar el anillo de conexión. 6.Extraer el conjunto pistón hacerle limpieza 7. Limpiar las partes de la micropipeta con etanol 60%. 8.Ensamblar las piezas.</t>
  </si>
  <si>
    <t>PAQUETE AGITADOR CON VTF Y VARILLA DE SOPORTE; ESTRUCTURA EN TECNOPROPILENO CON PLACA CALEFACTORA DE CERAMICA, PROGRAMACION DE VELOCIDAD. INCLUYE AGITADOR MAGNETICO CON CALENTAMIENTO TECNOREGULAR DIGITAL MARCA VELP Placa: 56561 MANTENIMIENTO PREVENTIVO  Se requiere: 1. Realizar pruebas de funcionamiento 2. Desensamble de partes 3. Revisión de sistemas de control eléctrico y electronico 4. Verificación de datos programables. 5. Revisión de voltajes internos 6. Revisión de conectores 7. Limpieza general 8. Reemsamble de partes 9. Verificación de la medición de temperatura, realizar ajuste si es necesario. 10. Verificación de funcionamiento.</t>
  </si>
  <si>
    <t>PH METRO TESTO 230 FOOD KIT SERIAL 0373 Placa: 31388 MANTENIMIENTO PREVENTIVO  Se requiere: 1. Pruebas iniciales y de funcionamiento 2. Verificación y limpieza interna y externa 3. Revisión, ajuste y limpieza de sistema electrónico y eléctrico 4. Revisión de indicador y/o display 5. Verificación del electrodo 6. Entrega funcional del equipo.</t>
  </si>
  <si>
    <t>PENETROMETRO REF BEE030 MOD 49000065  Placa: 31772 MANTENIMIENTO PREVENTIVO  Se requiere: 1. Limpieza general del equipo 2. Revisión funcional. 3. Limpieza y revisión de componentes mecánicos 4. Revision ajuste y calibracion de componentes ópticos 5. Revision, ajuste y limpieza de componentes opticos (oculares, objetivos) 6. Prueba funcional.</t>
  </si>
  <si>
    <t>MICROPIPETA DE PRECISION VOLUMEN FIJO D Placa: 25154, 28499 MANTENIMIENTO PREVENTIVO Se requiere: 1. Verificar la integridad y ajuste de los mecanismos. Los mismos deben poder moverse de forma suave 2.Confirmar que el portapuntas no presente distorsiones o marcas de desgaste, dado que es esencial para la exactitud de las medidas. 3. Colocar una punta y llenarla con agua destilada. 4. Mantener presionado el botón de eyección de puntas. Mientras lo mantenemos presionado, podremos retirar el vástago eyector de puntas. 5. Desenroscar y revisar el anillo de conexión. 6.Extraer el conjunto pistón hacerle limpieza 7. Limpiar las partes de la micropipeta con etanol 60%. 8.Ensamblar las piezas.</t>
  </si>
  <si>
    <t>MICROPIPETA AUTOMATICA 0.5-10 ML REF: IM Placa: 18688, 18689 MANTENIMIENTO PREVENTIVO Se requiere: 1. Verificar la integridad y ajuste de los mecanismos. Los mismos deben poder moverse de forma suave 2.Confirmar que el portapuntas no presente distorsiones o marcas de desgaste, dado que es esencial para la exactitud de las medidas. 3. Colocar una punta y llenarla con agua destilada. 4. Mantener presionado el botón de eyección de puntas. Mientras lo mantenemos presionado, podremos retirar el vástago eyector de puntas. 5. Desenroscar y revisar el anillo de conexión. 6.Extraer el conjunto pistón hacerle limpieza 7. Limpiar las partes de la micropipeta con etanol 60%. 8.Ensamblar las piezas.</t>
  </si>
  <si>
    <t>PH METRO PORTATIL HL 100 FIELD, MARCA SI ANALYTICS S/N 14240717 Placa: 50688 MANTENIMIENTO PREVENTIVO  Se requiere: 1. Limpieza general del equipo 2. Revisión funcional 3. Limpieza y revisión de componentes eléctricos 4. Revision ajuste y calibracion de componentes mecanicos 5. Calibración 6. Entrega funcional del equipo AJUSTE Y CALIBRACIÓN REVISIÓN DEL ELECTRODO</t>
  </si>
  <si>
    <t>PHMETROPH/MV, CONCENTRACIÓN DE IONES ORPREDOX, CONDUCTIVIDAD, OXÍGENO DISUELTO, PANTALLA LCD . MARCA LOVIBOND Placa: 56633 MANTENIMIENTO PREVENTIVO Se requiere: 1. Limpieza general del equipo 2. Revisión funcional 3. Limpieza y revisión de componentes eléctricos 4. Revision ajuste y calibracion de componentes mecanicos 5. Calibración 6. Entrega funcional del equipo AJUSTE Y CALIBRACIÓN COMPRA DE ELECTRODO (NO TIENE)</t>
  </si>
  <si>
    <t>ECOGRAFO VETERINARIO PORTATIL VISUALIZACION A TRAVES DE LA PANTALLA Y GAFAS IMAGEN GIRADA EN 90° HACIA LA IZQUIERDA O DERECHA IMAGEN GIRADA EN 180° REFRESCA IMÁGENES HASTA 28 FOTOGRAMAS POR SEGUNDO ESCALA DE GRISES: 256 GRADOS GAMMA: 10 AJUSTES PRESENTACION DE IMAGEN POR METODO B MODE B+B MODE, B+M MODE GESTION DE IMAGENES MEDICIONES: DISTANCIA, AREA SUPERFICIAL, VOLUMEN, RED, TABLAS DE EDAD Placa:67658 MANTENIMIENTO PREVENTIVO  Correcto funcionamiento del equipo, revisión de cables de conexión, limpieza general</t>
  </si>
  <si>
    <t>MEDIDOR DE LECHE, INSTRUMENTO DE PRECISION INFORMACION CON MENOS DEL 3% DE ERROR PESO HASTA 32KG LECHE PORTATIL CON CERTIFICACION ICAR Placa: 67399, 67400 MANTENIMIENTO PREVENTIVO Se requiere: 1. Limpieza general del equipo 2. Revisión funcional 3. Limpieza y revisión de componentes eléctricos 4. Revision ajuste y calibracion de componentes mecanicos 5. Calibración 6. Entrega funcional del equipo</t>
  </si>
  <si>
    <t>SERVICIO DE MANTENIMIENTO CORRECTIVO QUE INCLUYA LOS REPUESTOS NO ESPECIFICADOS EN LOS ITEMS PREVIAMENTE LISTADOS, POR UN VALOR DE VEINTE MILLONES DE PESOS M/TE ($20.000.000) IVA INCLUIDO</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</si>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</sst>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0" fontId="3" fillId="0" borderId="35" xfId="0" applyFont="1" applyBorder="1" applyAlignment="1" applyProtection="1">
      <alignment horizontal="center" vertical="center"/>
      <protection hidden="1"/>
    </xf>
    <xf numFmtId="43" fontId="3" fillId="0" borderId="40" xfId="3" applyFont="1" applyFill="1" applyBorder="1" applyAlignment="1" applyProtection="1">
      <alignment vertical="center"/>
      <protection hidden="1"/>
    </xf>
    <xf numFmtId="0" fontId="3" fillId="35" borderId="37" xfId="0" applyFont="1" applyFill="1" applyBorder="1" applyAlignment="1" applyProtection="1">
      <alignment horizontal="left" vertical="center" wrapText="1"/>
      <protection locked="0"/>
    </xf>
    <xf numFmtId="9" fontId="3" fillId="35" borderId="37" xfId="1" applyFont="1" applyFill="1" applyBorder="1" applyAlignment="1" applyProtection="1">
      <alignment horizontal="center" vertical="center"/>
      <protection locked="0"/>
    </xf>
    <xf numFmtId="43" fontId="3" fillId="0" borderId="37" xfId="3" applyFont="1" applyFill="1" applyBorder="1" applyAlignment="1" applyProtection="1">
      <alignment horizontal="center" vertical="center"/>
      <protection hidden="1"/>
    </xf>
    <xf numFmtId="43" fontId="3" fillId="0" borderId="41"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165" fontId="9" fillId="35" borderId="37" xfId="4" applyNumberFormat="1" applyFont="1" applyFill="1" applyBorder="1" applyAlignment="1" applyProtection="1">
      <alignment horizontal="center" vertical="center"/>
      <protection locked="0"/>
    </xf>
    <xf numFmtId="0" fontId="3" fillId="0" borderId="35"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5"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5"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7"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2"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38"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wrapText="1"/>
    </xf>
    <xf numFmtId="0" fontId="3" fillId="35" borderId="27" xfId="0" applyFont="1" applyFill="1" applyBorder="1" applyAlignment="1" applyProtection="1">
      <alignment horizontal="left" vertical="center" wrapText="1"/>
      <protection locked="0"/>
    </xf>
    <xf numFmtId="165" fontId="9" fillId="35" borderId="27" xfId="4" applyNumberFormat="1" applyFont="1" applyFill="1" applyBorder="1" applyAlignment="1" applyProtection="1">
      <alignment horizontal="center" vertical="center"/>
      <protection locked="0"/>
    </xf>
    <xf numFmtId="9" fontId="3" fillId="35" borderId="27" xfId="1" applyFont="1" applyFill="1" applyBorder="1" applyAlignment="1" applyProtection="1">
      <alignment horizontal="center" vertical="center"/>
      <protection locked="0"/>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188440</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5"/>
  <sheetViews>
    <sheetView showGridLines="0" tabSelected="1" view="pageBreakPreview" topLeftCell="A25"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21.28515625" style="2" customWidth="1"/>
    <col min="7" max="7" width="17.7109375" style="2" customWidth="1"/>
    <col min="8" max="8" width="24" style="2" customWidth="1"/>
    <col min="9" max="9" width="17.7109375" style="2" customWidth="1"/>
    <col min="10" max="10" width="15" style="2" customWidth="1"/>
    <col min="11" max="11" width="22.140625" style="4" customWidth="1"/>
    <col min="12" max="12" width="19.7109375" style="4" customWidth="1"/>
    <col min="13" max="13" width="19.5703125" style="4" customWidth="1"/>
    <col min="14" max="14" width="14.7109375" style="4" customWidth="1"/>
    <col min="15" max="15" width="22.5703125" style="4" customWidth="1"/>
    <col min="16" max="16384" width="11.42578125" style="4"/>
  </cols>
  <sheetData>
    <row r="1" spans="1:15" x14ac:dyDescent="0.25">
      <c r="F1" s="3"/>
    </row>
    <row r="2" spans="1:15" x14ac:dyDescent="0.25">
      <c r="A2" s="101"/>
      <c r="B2" s="102" t="s">
        <v>0</v>
      </c>
      <c r="C2" s="102"/>
      <c r="D2" s="102"/>
      <c r="E2" s="102"/>
      <c r="F2" s="102"/>
      <c r="G2" s="102"/>
      <c r="H2" s="102"/>
      <c r="I2" s="102"/>
      <c r="J2" s="102"/>
      <c r="K2" s="102"/>
      <c r="L2" s="102"/>
      <c r="M2" s="102"/>
      <c r="N2" s="103" t="s">
        <v>80</v>
      </c>
      <c r="O2" s="103"/>
    </row>
    <row r="3" spans="1:15" x14ac:dyDescent="0.25">
      <c r="A3" s="101"/>
      <c r="B3" s="102" t="s">
        <v>2</v>
      </c>
      <c r="C3" s="102"/>
      <c r="D3" s="102"/>
      <c r="E3" s="102"/>
      <c r="F3" s="102"/>
      <c r="G3" s="102"/>
      <c r="H3" s="102"/>
      <c r="I3" s="102"/>
      <c r="J3" s="102"/>
      <c r="K3" s="102"/>
      <c r="L3" s="102"/>
      <c r="M3" s="102"/>
      <c r="N3" s="103" t="s">
        <v>77</v>
      </c>
      <c r="O3" s="103"/>
    </row>
    <row r="4" spans="1:15" x14ac:dyDescent="0.25">
      <c r="A4" s="101"/>
      <c r="B4" s="102" t="s">
        <v>3</v>
      </c>
      <c r="C4" s="102"/>
      <c r="D4" s="102"/>
      <c r="E4" s="102"/>
      <c r="F4" s="102"/>
      <c r="G4" s="102"/>
      <c r="H4" s="102"/>
      <c r="I4" s="102"/>
      <c r="J4" s="102"/>
      <c r="K4" s="102"/>
      <c r="L4" s="102"/>
      <c r="M4" s="102"/>
      <c r="N4" s="103" t="s">
        <v>79</v>
      </c>
      <c r="O4" s="103"/>
    </row>
    <row r="5" spans="1:15" x14ac:dyDescent="0.25">
      <c r="A5" s="101"/>
      <c r="B5" s="102"/>
      <c r="C5" s="102"/>
      <c r="D5" s="102"/>
      <c r="E5" s="102"/>
      <c r="F5" s="102"/>
      <c r="G5" s="102"/>
      <c r="H5" s="102"/>
      <c r="I5" s="102"/>
      <c r="J5" s="102"/>
      <c r="K5" s="102"/>
      <c r="L5" s="102"/>
      <c r="M5" s="102"/>
      <c r="N5" s="103" t="s">
        <v>4</v>
      </c>
      <c r="O5" s="103"/>
    </row>
    <row r="7" spans="1:15" x14ac:dyDescent="0.25">
      <c r="A7" s="5" t="s">
        <v>5</v>
      </c>
    </row>
    <row r="8" spans="1:15" x14ac:dyDescent="0.25">
      <c r="A8" s="6"/>
    </row>
    <row r="9" spans="1:15" x14ac:dyDescent="0.25">
      <c r="A9" s="87" t="s">
        <v>6</v>
      </c>
      <c r="B9" s="88"/>
      <c r="D9" s="93" t="s">
        <v>7</v>
      </c>
      <c r="E9" s="94"/>
      <c r="F9" s="83"/>
      <c r="G9" s="84"/>
      <c r="H9" s="84"/>
      <c r="I9" s="85"/>
      <c r="K9" s="93" t="s">
        <v>8</v>
      </c>
      <c r="L9" s="94"/>
      <c r="M9" s="99"/>
      <c r="N9" s="100"/>
    </row>
    <row r="10" spans="1:15" x14ac:dyDescent="0.25">
      <c r="A10" s="89"/>
      <c r="B10" s="90"/>
      <c r="C10" s="7"/>
      <c r="E10" s="8"/>
      <c r="F10" s="8"/>
      <c r="M10" s="8"/>
      <c r="N10" s="2"/>
    </row>
    <row r="11" spans="1:15" x14ac:dyDescent="0.25">
      <c r="A11" s="91"/>
      <c r="B11" s="92"/>
      <c r="D11" s="93" t="s">
        <v>9</v>
      </c>
      <c r="E11" s="94"/>
      <c r="F11" s="83"/>
      <c r="G11" s="84"/>
      <c r="H11" s="84"/>
      <c r="I11" s="85"/>
      <c r="K11" s="93" t="s">
        <v>10</v>
      </c>
      <c r="L11" s="94"/>
      <c r="M11" s="97"/>
      <c r="N11" s="98"/>
      <c r="O11" s="17"/>
    </row>
    <row r="12" spans="1:15" ht="15.75" thickBot="1" x14ac:dyDescent="0.3">
      <c r="A12" s="16"/>
      <c r="B12" s="18"/>
      <c r="C12" s="14"/>
      <c r="D12" s="16"/>
      <c r="E12" s="18"/>
      <c r="F12" s="18"/>
      <c r="G12" s="18"/>
      <c r="H12" s="16"/>
      <c r="I12" s="19"/>
      <c r="J12" s="15"/>
      <c r="K12" s="15"/>
      <c r="L12" s="15"/>
      <c r="N12" s="20"/>
      <c r="O12" s="20"/>
    </row>
    <row r="13" spans="1:15" s="9" customFormat="1" ht="5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14" x14ac:dyDescent="0.2">
      <c r="A14" s="25">
        <v>1</v>
      </c>
      <c r="B14" s="130" t="s">
        <v>81</v>
      </c>
      <c r="C14" s="12"/>
      <c r="D14" s="134">
        <v>2</v>
      </c>
      <c r="E14" s="134" t="s">
        <v>147</v>
      </c>
      <c r="F14" s="60"/>
      <c r="G14" s="11"/>
      <c r="H14" s="1">
        <f>+ROUND(F14*G14,0)</f>
        <v>0</v>
      </c>
      <c r="I14" s="11"/>
      <c r="J14" s="1">
        <f t="shared" ref="J14:J79" si="0">ROUND(F14*I14,0)</f>
        <v>0</v>
      </c>
      <c r="K14" s="1">
        <f t="shared" ref="K14:K79" si="1">ROUND(F14+H14+J14,0)</f>
        <v>0</v>
      </c>
      <c r="L14" s="1">
        <f t="shared" ref="L14:L79" si="2">ROUND(F14*D14,0)</f>
        <v>0</v>
      </c>
      <c r="M14" s="1">
        <f t="shared" ref="M14:M79" si="3">ROUND(L14*G14,0)</f>
        <v>0</v>
      </c>
      <c r="N14" s="1">
        <f t="shared" ref="N14:N79" si="4">ROUND(L14*I14,0)</f>
        <v>0</v>
      </c>
      <c r="O14" s="26">
        <f t="shared" ref="O14:O79" si="5">ROUND(L14+N14+M14,0)</f>
        <v>0</v>
      </c>
    </row>
    <row r="15" spans="1:15" s="9" customFormat="1" ht="128.25" x14ac:dyDescent="0.2">
      <c r="A15" s="25">
        <v>2</v>
      </c>
      <c r="B15" s="130" t="s">
        <v>82</v>
      </c>
      <c r="C15" s="12"/>
      <c r="D15" s="134">
        <v>1</v>
      </c>
      <c r="E15" s="134" t="s">
        <v>147</v>
      </c>
      <c r="F15" s="60"/>
      <c r="G15" s="11"/>
      <c r="H15" s="1">
        <f t="shared" ref="H15:H76" si="6">+ROUND(F15*G15,0)</f>
        <v>0</v>
      </c>
      <c r="I15" s="11"/>
      <c r="J15" s="1">
        <f t="shared" ref="J15:J76" si="7">ROUND(F15*I15,0)</f>
        <v>0</v>
      </c>
      <c r="K15" s="1">
        <f t="shared" ref="K15:K76" si="8">ROUND(F15+H15+J15,0)</f>
        <v>0</v>
      </c>
      <c r="L15" s="1">
        <f t="shared" ref="L15:L76" si="9">ROUND(F15*D15,0)</f>
        <v>0</v>
      </c>
      <c r="M15" s="1">
        <f t="shared" ref="M15:M76" si="10">ROUND(L15*G15,0)</f>
        <v>0</v>
      </c>
      <c r="N15" s="1">
        <f t="shared" ref="N15:N76" si="11">ROUND(L15*I15,0)</f>
        <v>0</v>
      </c>
      <c r="O15" s="26">
        <f t="shared" ref="O15:O76" si="12">ROUND(L15+N15+M15,0)</f>
        <v>0</v>
      </c>
    </row>
    <row r="16" spans="1:15" s="9" customFormat="1" ht="128.25" x14ac:dyDescent="0.2">
      <c r="A16" s="25">
        <v>3</v>
      </c>
      <c r="B16" s="130" t="s">
        <v>83</v>
      </c>
      <c r="C16" s="12"/>
      <c r="D16" s="134">
        <v>1</v>
      </c>
      <c r="E16" s="134" t="s">
        <v>147</v>
      </c>
      <c r="F16" s="60"/>
      <c r="G16" s="11"/>
      <c r="H16" s="1">
        <f t="shared" ref="H16:H70" si="13">+ROUND(F16*G16,0)</f>
        <v>0</v>
      </c>
      <c r="I16" s="11"/>
      <c r="J16" s="1">
        <f t="shared" ref="J16:J70" si="14">ROUND(F16*I16,0)</f>
        <v>0</v>
      </c>
      <c r="K16" s="1">
        <f t="shared" ref="K16:K70" si="15">ROUND(F16+H16+J16,0)</f>
        <v>0</v>
      </c>
      <c r="L16" s="1">
        <f t="shared" ref="L16:L70" si="16">ROUND(F16*D16,0)</f>
        <v>0</v>
      </c>
      <c r="M16" s="1">
        <f t="shared" ref="M16:M70" si="17">ROUND(L16*G16,0)</f>
        <v>0</v>
      </c>
      <c r="N16" s="1">
        <f t="shared" ref="N16:N70" si="18">ROUND(L16*I16,0)</f>
        <v>0</v>
      </c>
      <c r="O16" s="26">
        <f t="shared" ref="O16:O70" si="19">ROUND(L16+N16+M16,0)</f>
        <v>0</v>
      </c>
    </row>
    <row r="17" spans="1:15" s="9" customFormat="1" ht="213.75" x14ac:dyDescent="0.2">
      <c r="A17" s="25">
        <v>4</v>
      </c>
      <c r="B17" s="130" t="s">
        <v>84</v>
      </c>
      <c r="C17" s="12"/>
      <c r="D17" s="134">
        <v>2</v>
      </c>
      <c r="E17" s="134" t="s">
        <v>147</v>
      </c>
      <c r="F17" s="60"/>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114" x14ac:dyDescent="0.2">
      <c r="A18" s="25">
        <v>5</v>
      </c>
      <c r="B18" s="130" t="s">
        <v>85</v>
      </c>
      <c r="C18" s="12"/>
      <c r="D18" s="134">
        <v>1</v>
      </c>
      <c r="E18" s="134" t="s">
        <v>147</v>
      </c>
      <c r="F18" s="60"/>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99.75" x14ac:dyDescent="0.2">
      <c r="A19" s="25">
        <v>6</v>
      </c>
      <c r="B19" s="130" t="s">
        <v>86</v>
      </c>
      <c r="C19" s="12"/>
      <c r="D19" s="134">
        <v>1</v>
      </c>
      <c r="E19" s="134" t="s">
        <v>147</v>
      </c>
      <c r="F19" s="60"/>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128.25" x14ac:dyDescent="0.2">
      <c r="A20" s="25">
        <v>7</v>
      </c>
      <c r="B20" s="130" t="s">
        <v>87</v>
      </c>
      <c r="C20" s="12"/>
      <c r="D20" s="134">
        <v>2</v>
      </c>
      <c r="E20" s="134" t="s">
        <v>147</v>
      </c>
      <c r="F20" s="60"/>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114" x14ac:dyDescent="0.2">
      <c r="A21" s="25">
        <v>8</v>
      </c>
      <c r="B21" s="130" t="s">
        <v>88</v>
      </c>
      <c r="C21" s="12"/>
      <c r="D21" s="134">
        <v>1</v>
      </c>
      <c r="E21" s="134" t="s">
        <v>147</v>
      </c>
      <c r="F21" s="60"/>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114" x14ac:dyDescent="0.2">
      <c r="A22" s="25">
        <v>9</v>
      </c>
      <c r="B22" s="130" t="s">
        <v>89</v>
      </c>
      <c r="C22" s="12"/>
      <c r="D22" s="134">
        <v>1</v>
      </c>
      <c r="E22" s="134" t="s">
        <v>147</v>
      </c>
      <c r="F22" s="60"/>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171" x14ac:dyDescent="0.2">
      <c r="A23" s="25">
        <v>10</v>
      </c>
      <c r="B23" s="130" t="s">
        <v>90</v>
      </c>
      <c r="C23" s="12"/>
      <c r="D23" s="134">
        <v>1</v>
      </c>
      <c r="E23" s="134" t="s">
        <v>147</v>
      </c>
      <c r="F23" s="60"/>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128.25" x14ac:dyDescent="0.2">
      <c r="A24" s="25">
        <v>11</v>
      </c>
      <c r="B24" s="130" t="s">
        <v>91</v>
      </c>
      <c r="C24" s="12"/>
      <c r="D24" s="134">
        <v>1</v>
      </c>
      <c r="E24" s="134" t="s">
        <v>147</v>
      </c>
      <c r="F24" s="60"/>
      <c r="G24" s="11"/>
      <c r="H24" s="1">
        <f t="shared" si="13"/>
        <v>0</v>
      </c>
      <c r="I24" s="11"/>
      <c r="J24" s="1">
        <f t="shared" si="14"/>
        <v>0</v>
      </c>
      <c r="K24" s="1">
        <f t="shared" si="15"/>
        <v>0</v>
      </c>
      <c r="L24" s="1">
        <f t="shared" si="16"/>
        <v>0</v>
      </c>
      <c r="M24" s="1">
        <f t="shared" si="17"/>
        <v>0</v>
      </c>
      <c r="N24" s="1">
        <f t="shared" si="18"/>
        <v>0</v>
      </c>
      <c r="O24" s="26">
        <f t="shared" si="19"/>
        <v>0</v>
      </c>
    </row>
    <row r="25" spans="1:15" s="9" customFormat="1" ht="185.25" x14ac:dyDescent="0.2">
      <c r="A25" s="25">
        <v>12</v>
      </c>
      <c r="B25" s="130" t="s">
        <v>92</v>
      </c>
      <c r="C25" s="12"/>
      <c r="D25" s="134">
        <v>1</v>
      </c>
      <c r="E25" s="134" t="s">
        <v>147</v>
      </c>
      <c r="F25" s="60"/>
      <c r="G25" s="11"/>
      <c r="H25" s="1">
        <f t="shared" si="13"/>
        <v>0</v>
      </c>
      <c r="I25" s="11"/>
      <c r="J25" s="1">
        <f t="shared" si="14"/>
        <v>0</v>
      </c>
      <c r="K25" s="1">
        <f t="shared" si="15"/>
        <v>0</v>
      </c>
      <c r="L25" s="1">
        <f t="shared" si="16"/>
        <v>0</v>
      </c>
      <c r="M25" s="1">
        <f t="shared" si="17"/>
        <v>0</v>
      </c>
      <c r="N25" s="1">
        <f t="shared" si="18"/>
        <v>0</v>
      </c>
      <c r="O25" s="26">
        <f t="shared" si="19"/>
        <v>0</v>
      </c>
    </row>
    <row r="26" spans="1:15" s="9" customFormat="1" ht="171" x14ac:dyDescent="0.2">
      <c r="A26" s="25">
        <v>13</v>
      </c>
      <c r="B26" s="130" t="s">
        <v>93</v>
      </c>
      <c r="C26" s="12"/>
      <c r="D26" s="134">
        <v>1</v>
      </c>
      <c r="E26" s="134" t="s">
        <v>147</v>
      </c>
      <c r="F26" s="60"/>
      <c r="G26" s="11"/>
      <c r="H26" s="1">
        <f t="shared" si="13"/>
        <v>0</v>
      </c>
      <c r="I26" s="11"/>
      <c r="J26" s="1">
        <f t="shared" si="14"/>
        <v>0</v>
      </c>
      <c r="K26" s="1">
        <f t="shared" si="15"/>
        <v>0</v>
      </c>
      <c r="L26" s="1">
        <f t="shared" si="16"/>
        <v>0</v>
      </c>
      <c r="M26" s="1">
        <f t="shared" si="17"/>
        <v>0</v>
      </c>
      <c r="N26" s="1">
        <f t="shared" si="18"/>
        <v>0</v>
      </c>
      <c r="O26" s="26">
        <f t="shared" si="19"/>
        <v>0</v>
      </c>
    </row>
    <row r="27" spans="1:15" s="9" customFormat="1" ht="99.75" x14ac:dyDescent="0.2">
      <c r="A27" s="25">
        <v>14</v>
      </c>
      <c r="B27" s="130" t="s">
        <v>94</v>
      </c>
      <c r="C27" s="12"/>
      <c r="D27" s="134">
        <v>1</v>
      </c>
      <c r="E27" s="134" t="s">
        <v>147</v>
      </c>
      <c r="F27" s="60"/>
      <c r="G27" s="11"/>
      <c r="H27" s="1">
        <f t="shared" si="13"/>
        <v>0</v>
      </c>
      <c r="I27" s="11"/>
      <c r="J27" s="1">
        <f t="shared" si="14"/>
        <v>0</v>
      </c>
      <c r="K27" s="1">
        <f t="shared" si="15"/>
        <v>0</v>
      </c>
      <c r="L27" s="1">
        <f t="shared" si="16"/>
        <v>0</v>
      </c>
      <c r="M27" s="1">
        <f t="shared" si="17"/>
        <v>0</v>
      </c>
      <c r="N27" s="1">
        <f t="shared" si="18"/>
        <v>0</v>
      </c>
      <c r="O27" s="26">
        <f t="shared" si="19"/>
        <v>0</v>
      </c>
    </row>
    <row r="28" spans="1:15" s="9" customFormat="1" ht="156.75" x14ac:dyDescent="0.2">
      <c r="A28" s="25">
        <v>15</v>
      </c>
      <c r="B28" s="130" t="s">
        <v>95</v>
      </c>
      <c r="C28" s="12"/>
      <c r="D28" s="134">
        <v>1</v>
      </c>
      <c r="E28" s="134" t="s">
        <v>147</v>
      </c>
      <c r="F28" s="60"/>
      <c r="G28" s="11"/>
      <c r="H28" s="1">
        <f t="shared" si="13"/>
        <v>0</v>
      </c>
      <c r="I28" s="11"/>
      <c r="J28" s="1">
        <f t="shared" si="14"/>
        <v>0</v>
      </c>
      <c r="K28" s="1">
        <f t="shared" si="15"/>
        <v>0</v>
      </c>
      <c r="L28" s="1">
        <f t="shared" si="16"/>
        <v>0</v>
      </c>
      <c r="M28" s="1">
        <f t="shared" si="17"/>
        <v>0</v>
      </c>
      <c r="N28" s="1">
        <f t="shared" si="18"/>
        <v>0</v>
      </c>
      <c r="O28" s="26">
        <f t="shared" si="19"/>
        <v>0</v>
      </c>
    </row>
    <row r="29" spans="1:15" s="9" customFormat="1" ht="99.75" x14ac:dyDescent="0.2">
      <c r="A29" s="25">
        <v>16</v>
      </c>
      <c r="B29" s="130" t="s">
        <v>96</v>
      </c>
      <c r="C29" s="12"/>
      <c r="D29" s="134">
        <v>1</v>
      </c>
      <c r="E29" s="134" t="s">
        <v>147</v>
      </c>
      <c r="F29" s="60"/>
      <c r="G29" s="11"/>
      <c r="H29" s="1">
        <f t="shared" si="13"/>
        <v>0</v>
      </c>
      <c r="I29" s="11"/>
      <c r="J29" s="1">
        <f t="shared" si="14"/>
        <v>0</v>
      </c>
      <c r="K29" s="1">
        <f t="shared" si="15"/>
        <v>0</v>
      </c>
      <c r="L29" s="1">
        <f t="shared" si="16"/>
        <v>0</v>
      </c>
      <c r="M29" s="1">
        <f t="shared" si="17"/>
        <v>0</v>
      </c>
      <c r="N29" s="1">
        <f t="shared" si="18"/>
        <v>0</v>
      </c>
      <c r="O29" s="26">
        <f t="shared" si="19"/>
        <v>0</v>
      </c>
    </row>
    <row r="30" spans="1:15" s="9" customFormat="1" ht="99.75" x14ac:dyDescent="0.2">
      <c r="A30" s="25">
        <v>17</v>
      </c>
      <c r="B30" s="130" t="s">
        <v>97</v>
      </c>
      <c r="C30" s="12"/>
      <c r="D30" s="134">
        <v>1</v>
      </c>
      <c r="E30" s="134" t="s">
        <v>147</v>
      </c>
      <c r="F30" s="60"/>
      <c r="G30" s="11"/>
      <c r="H30" s="1">
        <f t="shared" si="13"/>
        <v>0</v>
      </c>
      <c r="I30" s="11"/>
      <c r="J30" s="1">
        <f t="shared" si="14"/>
        <v>0</v>
      </c>
      <c r="K30" s="1">
        <f t="shared" si="15"/>
        <v>0</v>
      </c>
      <c r="L30" s="1">
        <f t="shared" si="16"/>
        <v>0</v>
      </c>
      <c r="M30" s="1">
        <f t="shared" si="17"/>
        <v>0</v>
      </c>
      <c r="N30" s="1">
        <f t="shared" si="18"/>
        <v>0</v>
      </c>
      <c r="O30" s="26">
        <f t="shared" si="19"/>
        <v>0</v>
      </c>
    </row>
    <row r="31" spans="1:15" s="9" customFormat="1" ht="114" x14ac:dyDescent="0.2">
      <c r="A31" s="25">
        <v>18</v>
      </c>
      <c r="B31" s="130" t="s">
        <v>98</v>
      </c>
      <c r="C31" s="12"/>
      <c r="D31" s="134">
        <v>1</v>
      </c>
      <c r="E31" s="134" t="s">
        <v>147</v>
      </c>
      <c r="F31" s="60"/>
      <c r="G31" s="11"/>
      <c r="H31" s="1">
        <f t="shared" si="13"/>
        <v>0</v>
      </c>
      <c r="I31" s="11"/>
      <c r="J31" s="1">
        <f t="shared" si="14"/>
        <v>0</v>
      </c>
      <c r="K31" s="1">
        <f t="shared" si="15"/>
        <v>0</v>
      </c>
      <c r="L31" s="1">
        <f t="shared" si="16"/>
        <v>0</v>
      </c>
      <c r="M31" s="1">
        <f t="shared" si="17"/>
        <v>0</v>
      </c>
      <c r="N31" s="1">
        <f t="shared" si="18"/>
        <v>0</v>
      </c>
      <c r="O31" s="26">
        <f t="shared" si="19"/>
        <v>0</v>
      </c>
    </row>
    <row r="32" spans="1:15" s="9" customFormat="1" ht="99.75" x14ac:dyDescent="0.2">
      <c r="A32" s="25">
        <v>19</v>
      </c>
      <c r="B32" s="130" t="s">
        <v>99</v>
      </c>
      <c r="C32" s="12"/>
      <c r="D32" s="134">
        <v>1</v>
      </c>
      <c r="E32" s="134" t="s">
        <v>147</v>
      </c>
      <c r="F32" s="60"/>
      <c r="G32" s="11"/>
      <c r="H32" s="1">
        <f t="shared" si="13"/>
        <v>0</v>
      </c>
      <c r="I32" s="11"/>
      <c r="J32" s="1">
        <f t="shared" si="14"/>
        <v>0</v>
      </c>
      <c r="K32" s="1">
        <f t="shared" si="15"/>
        <v>0</v>
      </c>
      <c r="L32" s="1">
        <f t="shared" si="16"/>
        <v>0</v>
      </c>
      <c r="M32" s="1">
        <f t="shared" si="17"/>
        <v>0</v>
      </c>
      <c r="N32" s="1">
        <f t="shared" si="18"/>
        <v>0</v>
      </c>
      <c r="O32" s="26">
        <f t="shared" si="19"/>
        <v>0</v>
      </c>
    </row>
    <row r="33" spans="1:15" s="9" customFormat="1" ht="114" x14ac:dyDescent="0.2">
      <c r="A33" s="25">
        <v>20</v>
      </c>
      <c r="B33" s="130" t="s">
        <v>100</v>
      </c>
      <c r="C33" s="12"/>
      <c r="D33" s="134">
        <v>1</v>
      </c>
      <c r="E33" s="134" t="s">
        <v>147</v>
      </c>
      <c r="F33" s="60"/>
      <c r="G33" s="11"/>
      <c r="H33" s="1">
        <f t="shared" si="13"/>
        <v>0</v>
      </c>
      <c r="I33" s="11"/>
      <c r="J33" s="1">
        <f t="shared" si="14"/>
        <v>0</v>
      </c>
      <c r="K33" s="1">
        <f t="shared" si="15"/>
        <v>0</v>
      </c>
      <c r="L33" s="1">
        <f t="shared" si="16"/>
        <v>0</v>
      </c>
      <c r="M33" s="1">
        <f t="shared" si="17"/>
        <v>0</v>
      </c>
      <c r="N33" s="1">
        <f t="shared" si="18"/>
        <v>0</v>
      </c>
      <c r="O33" s="26">
        <f t="shared" si="19"/>
        <v>0</v>
      </c>
    </row>
    <row r="34" spans="1:15" s="9" customFormat="1" ht="99.75" x14ac:dyDescent="0.2">
      <c r="A34" s="25">
        <v>21</v>
      </c>
      <c r="B34" s="130" t="s">
        <v>101</v>
      </c>
      <c r="C34" s="12"/>
      <c r="D34" s="134">
        <v>2</v>
      </c>
      <c r="E34" s="134" t="s">
        <v>147</v>
      </c>
      <c r="F34" s="60"/>
      <c r="G34" s="11"/>
      <c r="H34" s="1">
        <f t="shared" si="13"/>
        <v>0</v>
      </c>
      <c r="I34" s="11"/>
      <c r="J34" s="1">
        <f t="shared" si="14"/>
        <v>0</v>
      </c>
      <c r="K34" s="1">
        <f t="shared" si="15"/>
        <v>0</v>
      </c>
      <c r="L34" s="1">
        <f t="shared" si="16"/>
        <v>0</v>
      </c>
      <c r="M34" s="1">
        <f t="shared" si="17"/>
        <v>0</v>
      </c>
      <c r="N34" s="1">
        <f t="shared" si="18"/>
        <v>0</v>
      </c>
      <c r="O34" s="26">
        <f t="shared" si="19"/>
        <v>0</v>
      </c>
    </row>
    <row r="35" spans="1:15" s="9" customFormat="1" ht="99.75" x14ac:dyDescent="0.2">
      <c r="A35" s="25">
        <v>22</v>
      </c>
      <c r="B35" s="130" t="s">
        <v>102</v>
      </c>
      <c r="C35" s="12"/>
      <c r="D35" s="134">
        <v>1</v>
      </c>
      <c r="E35" s="134" t="s">
        <v>147</v>
      </c>
      <c r="F35" s="60"/>
      <c r="G35" s="11"/>
      <c r="H35" s="1">
        <f t="shared" si="13"/>
        <v>0</v>
      </c>
      <c r="I35" s="11"/>
      <c r="J35" s="1">
        <f t="shared" si="14"/>
        <v>0</v>
      </c>
      <c r="K35" s="1">
        <f t="shared" si="15"/>
        <v>0</v>
      </c>
      <c r="L35" s="1">
        <f t="shared" si="16"/>
        <v>0</v>
      </c>
      <c r="M35" s="1">
        <f t="shared" si="17"/>
        <v>0</v>
      </c>
      <c r="N35" s="1">
        <f t="shared" si="18"/>
        <v>0</v>
      </c>
      <c r="O35" s="26">
        <f t="shared" si="19"/>
        <v>0</v>
      </c>
    </row>
    <row r="36" spans="1:15" s="9" customFormat="1" ht="85.5" x14ac:dyDescent="0.2">
      <c r="A36" s="25">
        <v>23</v>
      </c>
      <c r="B36" s="130" t="s">
        <v>103</v>
      </c>
      <c r="C36" s="12"/>
      <c r="D36" s="134">
        <v>1</v>
      </c>
      <c r="E36" s="134" t="s">
        <v>147</v>
      </c>
      <c r="F36" s="60"/>
      <c r="G36" s="11"/>
      <c r="H36" s="1">
        <f t="shared" si="13"/>
        <v>0</v>
      </c>
      <c r="I36" s="11"/>
      <c r="J36" s="1">
        <f t="shared" si="14"/>
        <v>0</v>
      </c>
      <c r="K36" s="1">
        <f t="shared" si="15"/>
        <v>0</v>
      </c>
      <c r="L36" s="1">
        <f t="shared" si="16"/>
        <v>0</v>
      </c>
      <c r="M36" s="1">
        <f t="shared" si="17"/>
        <v>0</v>
      </c>
      <c r="N36" s="1">
        <f t="shared" si="18"/>
        <v>0</v>
      </c>
      <c r="O36" s="26">
        <f t="shared" si="19"/>
        <v>0</v>
      </c>
    </row>
    <row r="37" spans="1:15" s="9" customFormat="1" ht="114" x14ac:dyDescent="0.2">
      <c r="A37" s="25">
        <v>24</v>
      </c>
      <c r="B37" s="130" t="s">
        <v>104</v>
      </c>
      <c r="C37" s="12"/>
      <c r="D37" s="134">
        <v>3</v>
      </c>
      <c r="E37" s="134" t="s">
        <v>147</v>
      </c>
      <c r="F37" s="60"/>
      <c r="G37" s="11"/>
      <c r="H37" s="1">
        <f t="shared" si="13"/>
        <v>0</v>
      </c>
      <c r="I37" s="11"/>
      <c r="J37" s="1">
        <f t="shared" si="14"/>
        <v>0</v>
      </c>
      <c r="K37" s="1">
        <f t="shared" si="15"/>
        <v>0</v>
      </c>
      <c r="L37" s="1">
        <f t="shared" si="16"/>
        <v>0</v>
      </c>
      <c r="M37" s="1">
        <f t="shared" si="17"/>
        <v>0</v>
      </c>
      <c r="N37" s="1">
        <f t="shared" si="18"/>
        <v>0</v>
      </c>
      <c r="O37" s="26">
        <f t="shared" si="19"/>
        <v>0</v>
      </c>
    </row>
    <row r="38" spans="1:15" s="9" customFormat="1" ht="156.75" x14ac:dyDescent="0.2">
      <c r="A38" s="25">
        <v>25</v>
      </c>
      <c r="B38" s="130" t="s">
        <v>105</v>
      </c>
      <c r="C38" s="12"/>
      <c r="D38" s="134">
        <v>2</v>
      </c>
      <c r="E38" s="134" t="s">
        <v>147</v>
      </c>
      <c r="F38" s="60"/>
      <c r="G38" s="11"/>
      <c r="H38" s="1">
        <f t="shared" si="13"/>
        <v>0</v>
      </c>
      <c r="I38" s="11"/>
      <c r="J38" s="1">
        <f t="shared" si="14"/>
        <v>0</v>
      </c>
      <c r="K38" s="1">
        <f t="shared" si="15"/>
        <v>0</v>
      </c>
      <c r="L38" s="1">
        <f t="shared" si="16"/>
        <v>0</v>
      </c>
      <c r="M38" s="1">
        <f t="shared" si="17"/>
        <v>0</v>
      </c>
      <c r="N38" s="1">
        <f t="shared" si="18"/>
        <v>0</v>
      </c>
      <c r="O38" s="26">
        <f t="shared" si="19"/>
        <v>0</v>
      </c>
    </row>
    <row r="39" spans="1:15" s="9" customFormat="1" ht="99.75" x14ac:dyDescent="0.2">
      <c r="A39" s="25">
        <v>26</v>
      </c>
      <c r="B39" s="130" t="s">
        <v>106</v>
      </c>
      <c r="C39" s="12"/>
      <c r="D39" s="134">
        <v>1</v>
      </c>
      <c r="E39" s="134" t="s">
        <v>147</v>
      </c>
      <c r="F39" s="60"/>
      <c r="G39" s="11"/>
      <c r="H39" s="1">
        <f t="shared" si="13"/>
        <v>0</v>
      </c>
      <c r="I39" s="11"/>
      <c r="J39" s="1">
        <f t="shared" si="14"/>
        <v>0</v>
      </c>
      <c r="K39" s="1">
        <f t="shared" si="15"/>
        <v>0</v>
      </c>
      <c r="L39" s="1">
        <f t="shared" si="16"/>
        <v>0</v>
      </c>
      <c r="M39" s="1">
        <f t="shared" si="17"/>
        <v>0</v>
      </c>
      <c r="N39" s="1">
        <f t="shared" si="18"/>
        <v>0</v>
      </c>
      <c r="O39" s="26">
        <f t="shared" si="19"/>
        <v>0</v>
      </c>
    </row>
    <row r="40" spans="1:15" s="9" customFormat="1" ht="156.75" x14ac:dyDescent="0.2">
      <c r="A40" s="25">
        <v>27</v>
      </c>
      <c r="B40" s="130" t="s">
        <v>107</v>
      </c>
      <c r="C40" s="12"/>
      <c r="D40" s="134">
        <v>1</v>
      </c>
      <c r="E40" s="134" t="s">
        <v>147</v>
      </c>
      <c r="F40" s="60"/>
      <c r="G40" s="11"/>
      <c r="H40" s="1">
        <f t="shared" si="13"/>
        <v>0</v>
      </c>
      <c r="I40" s="11"/>
      <c r="J40" s="1">
        <f t="shared" si="14"/>
        <v>0</v>
      </c>
      <c r="K40" s="1">
        <f t="shared" si="15"/>
        <v>0</v>
      </c>
      <c r="L40" s="1">
        <f t="shared" si="16"/>
        <v>0</v>
      </c>
      <c r="M40" s="1">
        <f t="shared" si="17"/>
        <v>0</v>
      </c>
      <c r="N40" s="1">
        <f t="shared" si="18"/>
        <v>0</v>
      </c>
      <c r="O40" s="26">
        <f t="shared" si="19"/>
        <v>0</v>
      </c>
    </row>
    <row r="41" spans="1:15" s="9" customFormat="1" ht="99.75" x14ac:dyDescent="0.2">
      <c r="A41" s="25">
        <v>28</v>
      </c>
      <c r="B41" s="130" t="s">
        <v>108</v>
      </c>
      <c r="C41" s="12"/>
      <c r="D41" s="134">
        <v>2</v>
      </c>
      <c r="E41" s="134" t="s">
        <v>147</v>
      </c>
      <c r="F41" s="60"/>
      <c r="G41" s="11"/>
      <c r="H41" s="1">
        <f t="shared" si="13"/>
        <v>0</v>
      </c>
      <c r="I41" s="11"/>
      <c r="J41" s="1">
        <f t="shared" si="14"/>
        <v>0</v>
      </c>
      <c r="K41" s="1">
        <f t="shared" si="15"/>
        <v>0</v>
      </c>
      <c r="L41" s="1">
        <f t="shared" si="16"/>
        <v>0</v>
      </c>
      <c r="M41" s="1">
        <f t="shared" si="17"/>
        <v>0</v>
      </c>
      <c r="N41" s="1">
        <f t="shared" si="18"/>
        <v>0</v>
      </c>
      <c r="O41" s="26">
        <f t="shared" si="19"/>
        <v>0</v>
      </c>
    </row>
    <row r="42" spans="1:15" s="9" customFormat="1" ht="142.5" x14ac:dyDescent="0.2">
      <c r="A42" s="25">
        <v>29</v>
      </c>
      <c r="B42" s="130" t="s">
        <v>109</v>
      </c>
      <c r="C42" s="12"/>
      <c r="D42" s="134">
        <v>1</v>
      </c>
      <c r="E42" s="134" t="s">
        <v>147</v>
      </c>
      <c r="F42" s="60"/>
      <c r="G42" s="11"/>
      <c r="H42" s="1">
        <f t="shared" si="13"/>
        <v>0</v>
      </c>
      <c r="I42" s="11"/>
      <c r="J42" s="1">
        <f t="shared" si="14"/>
        <v>0</v>
      </c>
      <c r="K42" s="1">
        <f t="shared" si="15"/>
        <v>0</v>
      </c>
      <c r="L42" s="1">
        <f t="shared" si="16"/>
        <v>0</v>
      </c>
      <c r="M42" s="1">
        <f t="shared" si="17"/>
        <v>0</v>
      </c>
      <c r="N42" s="1">
        <f t="shared" si="18"/>
        <v>0</v>
      </c>
      <c r="O42" s="26">
        <f t="shared" si="19"/>
        <v>0</v>
      </c>
    </row>
    <row r="43" spans="1:15" s="9" customFormat="1" ht="156.75" x14ac:dyDescent="0.2">
      <c r="A43" s="25">
        <v>30</v>
      </c>
      <c r="B43" s="130" t="s">
        <v>110</v>
      </c>
      <c r="C43" s="12"/>
      <c r="D43" s="134">
        <v>1</v>
      </c>
      <c r="E43" s="134" t="s">
        <v>147</v>
      </c>
      <c r="F43" s="60"/>
      <c r="G43" s="11"/>
      <c r="H43" s="1">
        <f t="shared" si="13"/>
        <v>0</v>
      </c>
      <c r="I43" s="11"/>
      <c r="J43" s="1">
        <f t="shared" si="14"/>
        <v>0</v>
      </c>
      <c r="K43" s="1">
        <f t="shared" si="15"/>
        <v>0</v>
      </c>
      <c r="L43" s="1">
        <f t="shared" si="16"/>
        <v>0</v>
      </c>
      <c r="M43" s="1">
        <f t="shared" si="17"/>
        <v>0</v>
      </c>
      <c r="N43" s="1">
        <f t="shared" si="18"/>
        <v>0</v>
      </c>
      <c r="O43" s="26">
        <f t="shared" si="19"/>
        <v>0</v>
      </c>
    </row>
    <row r="44" spans="1:15" s="9" customFormat="1" ht="128.25" x14ac:dyDescent="0.2">
      <c r="A44" s="25">
        <v>31</v>
      </c>
      <c r="B44" s="130" t="s">
        <v>111</v>
      </c>
      <c r="C44" s="12"/>
      <c r="D44" s="134">
        <v>3</v>
      </c>
      <c r="E44" s="134" t="s">
        <v>147</v>
      </c>
      <c r="F44" s="60"/>
      <c r="G44" s="11"/>
      <c r="H44" s="1">
        <f t="shared" si="13"/>
        <v>0</v>
      </c>
      <c r="I44" s="11"/>
      <c r="J44" s="1">
        <f t="shared" si="14"/>
        <v>0</v>
      </c>
      <c r="K44" s="1">
        <f t="shared" si="15"/>
        <v>0</v>
      </c>
      <c r="L44" s="1">
        <f t="shared" si="16"/>
        <v>0</v>
      </c>
      <c r="M44" s="1">
        <f t="shared" si="17"/>
        <v>0</v>
      </c>
      <c r="N44" s="1">
        <f t="shared" si="18"/>
        <v>0</v>
      </c>
      <c r="O44" s="26">
        <f t="shared" si="19"/>
        <v>0</v>
      </c>
    </row>
    <row r="45" spans="1:15" s="9" customFormat="1" ht="213.75" x14ac:dyDescent="0.2">
      <c r="A45" s="25">
        <v>32</v>
      </c>
      <c r="B45" s="130" t="s">
        <v>112</v>
      </c>
      <c r="C45" s="12"/>
      <c r="D45" s="134">
        <v>2</v>
      </c>
      <c r="E45" s="134" t="s">
        <v>147</v>
      </c>
      <c r="F45" s="60"/>
      <c r="G45" s="11"/>
      <c r="H45" s="1">
        <f t="shared" si="13"/>
        <v>0</v>
      </c>
      <c r="I45" s="11"/>
      <c r="J45" s="1">
        <f t="shared" si="14"/>
        <v>0</v>
      </c>
      <c r="K45" s="1">
        <f t="shared" si="15"/>
        <v>0</v>
      </c>
      <c r="L45" s="1">
        <f t="shared" si="16"/>
        <v>0</v>
      </c>
      <c r="M45" s="1">
        <f t="shared" si="17"/>
        <v>0</v>
      </c>
      <c r="N45" s="1">
        <f t="shared" si="18"/>
        <v>0</v>
      </c>
      <c r="O45" s="26">
        <f t="shared" si="19"/>
        <v>0</v>
      </c>
    </row>
    <row r="46" spans="1:15" s="9" customFormat="1" ht="99.75" x14ac:dyDescent="0.2">
      <c r="A46" s="25">
        <v>33</v>
      </c>
      <c r="B46" s="130" t="s">
        <v>113</v>
      </c>
      <c r="C46" s="12"/>
      <c r="D46" s="134">
        <v>1</v>
      </c>
      <c r="E46" s="134" t="s">
        <v>147</v>
      </c>
      <c r="F46" s="60"/>
      <c r="G46" s="11"/>
      <c r="H46" s="1">
        <f t="shared" si="13"/>
        <v>0</v>
      </c>
      <c r="I46" s="11"/>
      <c r="J46" s="1">
        <f t="shared" si="14"/>
        <v>0</v>
      </c>
      <c r="K46" s="1">
        <f t="shared" si="15"/>
        <v>0</v>
      </c>
      <c r="L46" s="1">
        <f t="shared" si="16"/>
        <v>0</v>
      </c>
      <c r="M46" s="1">
        <f t="shared" si="17"/>
        <v>0</v>
      </c>
      <c r="N46" s="1">
        <f t="shared" si="18"/>
        <v>0</v>
      </c>
      <c r="O46" s="26">
        <f t="shared" si="19"/>
        <v>0</v>
      </c>
    </row>
    <row r="47" spans="1:15" s="9" customFormat="1" ht="99.75" x14ac:dyDescent="0.2">
      <c r="A47" s="25">
        <v>34</v>
      </c>
      <c r="B47" s="130" t="s">
        <v>114</v>
      </c>
      <c r="C47" s="12"/>
      <c r="D47" s="134">
        <v>1</v>
      </c>
      <c r="E47" s="134" t="s">
        <v>147</v>
      </c>
      <c r="F47" s="60"/>
      <c r="G47" s="11"/>
      <c r="H47" s="1">
        <f t="shared" si="13"/>
        <v>0</v>
      </c>
      <c r="I47" s="11"/>
      <c r="J47" s="1">
        <f t="shared" si="14"/>
        <v>0</v>
      </c>
      <c r="K47" s="1">
        <f t="shared" si="15"/>
        <v>0</v>
      </c>
      <c r="L47" s="1">
        <f t="shared" si="16"/>
        <v>0</v>
      </c>
      <c r="M47" s="1">
        <f t="shared" si="17"/>
        <v>0</v>
      </c>
      <c r="N47" s="1">
        <f t="shared" si="18"/>
        <v>0</v>
      </c>
      <c r="O47" s="26">
        <f t="shared" si="19"/>
        <v>0</v>
      </c>
    </row>
    <row r="48" spans="1:15" s="9" customFormat="1" ht="85.5" x14ac:dyDescent="0.2">
      <c r="A48" s="25">
        <v>35</v>
      </c>
      <c r="B48" s="130" t="s">
        <v>115</v>
      </c>
      <c r="C48" s="12"/>
      <c r="D48" s="134">
        <v>2</v>
      </c>
      <c r="E48" s="134" t="s">
        <v>147</v>
      </c>
      <c r="F48" s="60"/>
      <c r="G48" s="11"/>
      <c r="H48" s="1">
        <f t="shared" si="13"/>
        <v>0</v>
      </c>
      <c r="I48" s="11"/>
      <c r="J48" s="1">
        <f t="shared" si="14"/>
        <v>0</v>
      </c>
      <c r="K48" s="1">
        <f t="shared" si="15"/>
        <v>0</v>
      </c>
      <c r="L48" s="1">
        <f t="shared" si="16"/>
        <v>0</v>
      </c>
      <c r="M48" s="1">
        <f t="shared" si="17"/>
        <v>0</v>
      </c>
      <c r="N48" s="1">
        <f t="shared" si="18"/>
        <v>0</v>
      </c>
      <c r="O48" s="26">
        <f t="shared" si="19"/>
        <v>0</v>
      </c>
    </row>
    <row r="49" spans="1:15" s="9" customFormat="1" ht="85.5" x14ac:dyDescent="0.2">
      <c r="A49" s="25">
        <v>36</v>
      </c>
      <c r="B49" s="130" t="s">
        <v>116</v>
      </c>
      <c r="C49" s="12"/>
      <c r="D49" s="134">
        <v>4</v>
      </c>
      <c r="E49" s="134" t="s">
        <v>147</v>
      </c>
      <c r="F49" s="60"/>
      <c r="G49" s="11"/>
      <c r="H49" s="1">
        <f t="shared" si="13"/>
        <v>0</v>
      </c>
      <c r="I49" s="11"/>
      <c r="J49" s="1">
        <f t="shared" si="14"/>
        <v>0</v>
      </c>
      <c r="K49" s="1">
        <f t="shared" si="15"/>
        <v>0</v>
      </c>
      <c r="L49" s="1">
        <f t="shared" si="16"/>
        <v>0</v>
      </c>
      <c r="M49" s="1">
        <f t="shared" si="17"/>
        <v>0</v>
      </c>
      <c r="N49" s="1">
        <f t="shared" si="18"/>
        <v>0</v>
      </c>
      <c r="O49" s="26">
        <f t="shared" si="19"/>
        <v>0</v>
      </c>
    </row>
    <row r="50" spans="1:15" s="9" customFormat="1" ht="85.5" x14ac:dyDescent="0.2">
      <c r="A50" s="25">
        <v>37</v>
      </c>
      <c r="B50" s="130" t="s">
        <v>117</v>
      </c>
      <c r="C50" s="12"/>
      <c r="D50" s="134">
        <v>2</v>
      </c>
      <c r="E50" s="134" t="s">
        <v>147</v>
      </c>
      <c r="F50" s="60"/>
      <c r="G50" s="11"/>
      <c r="H50" s="1">
        <f t="shared" si="13"/>
        <v>0</v>
      </c>
      <c r="I50" s="11"/>
      <c r="J50" s="1">
        <f t="shared" si="14"/>
        <v>0</v>
      </c>
      <c r="K50" s="1">
        <f t="shared" si="15"/>
        <v>0</v>
      </c>
      <c r="L50" s="1">
        <f t="shared" si="16"/>
        <v>0</v>
      </c>
      <c r="M50" s="1">
        <f t="shared" si="17"/>
        <v>0</v>
      </c>
      <c r="N50" s="1">
        <f t="shared" si="18"/>
        <v>0</v>
      </c>
      <c r="O50" s="26">
        <f t="shared" si="19"/>
        <v>0</v>
      </c>
    </row>
    <row r="51" spans="1:15" s="9" customFormat="1" ht="142.5" x14ac:dyDescent="0.2">
      <c r="A51" s="25">
        <v>38</v>
      </c>
      <c r="B51" s="130" t="s">
        <v>118</v>
      </c>
      <c r="C51" s="12"/>
      <c r="D51" s="134">
        <v>5</v>
      </c>
      <c r="E51" s="134" t="s">
        <v>147</v>
      </c>
      <c r="F51" s="60"/>
      <c r="G51" s="11"/>
      <c r="H51" s="1">
        <f t="shared" si="13"/>
        <v>0</v>
      </c>
      <c r="I51" s="11"/>
      <c r="J51" s="1">
        <f t="shared" si="14"/>
        <v>0</v>
      </c>
      <c r="K51" s="1">
        <f t="shared" si="15"/>
        <v>0</v>
      </c>
      <c r="L51" s="1">
        <f t="shared" si="16"/>
        <v>0</v>
      </c>
      <c r="M51" s="1">
        <f t="shared" si="17"/>
        <v>0</v>
      </c>
      <c r="N51" s="1">
        <f t="shared" si="18"/>
        <v>0</v>
      </c>
      <c r="O51" s="26">
        <f t="shared" si="19"/>
        <v>0</v>
      </c>
    </row>
    <row r="52" spans="1:15" s="9" customFormat="1" ht="71.25" x14ac:dyDescent="0.2">
      <c r="A52" s="25">
        <v>39</v>
      </c>
      <c r="B52" s="130" t="s">
        <v>119</v>
      </c>
      <c r="C52" s="12"/>
      <c r="D52" s="134">
        <v>2</v>
      </c>
      <c r="E52" s="134" t="s">
        <v>147</v>
      </c>
      <c r="F52" s="60"/>
      <c r="G52" s="11"/>
      <c r="H52" s="1">
        <f t="shared" si="13"/>
        <v>0</v>
      </c>
      <c r="I52" s="11"/>
      <c r="J52" s="1">
        <f t="shared" si="14"/>
        <v>0</v>
      </c>
      <c r="K52" s="1">
        <f t="shared" si="15"/>
        <v>0</v>
      </c>
      <c r="L52" s="1">
        <f t="shared" si="16"/>
        <v>0</v>
      </c>
      <c r="M52" s="1">
        <f t="shared" si="17"/>
        <v>0</v>
      </c>
      <c r="N52" s="1">
        <f t="shared" si="18"/>
        <v>0</v>
      </c>
      <c r="O52" s="26">
        <f t="shared" si="19"/>
        <v>0</v>
      </c>
    </row>
    <row r="53" spans="1:15" s="9" customFormat="1" ht="99.75" x14ac:dyDescent="0.2">
      <c r="A53" s="25">
        <v>40</v>
      </c>
      <c r="B53" s="130" t="s">
        <v>120</v>
      </c>
      <c r="C53" s="12"/>
      <c r="D53" s="134">
        <v>3</v>
      </c>
      <c r="E53" s="134" t="s">
        <v>147</v>
      </c>
      <c r="F53" s="60"/>
      <c r="G53" s="11"/>
      <c r="H53" s="1">
        <f t="shared" si="13"/>
        <v>0</v>
      </c>
      <c r="I53" s="11"/>
      <c r="J53" s="1">
        <f t="shared" si="14"/>
        <v>0</v>
      </c>
      <c r="K53" s="1">
        <f t="shared" si="15"/>
        <v>0</v>
      </c>
      <c r="L53" s="1">
        <f t="shared" si="16"/>
        <v>0</v>
      </c>
      <c r="M53" s="1">
        <f t="shared" si="17"/>
        <v>0</v>
      </c>
      <c r="N53" s="1">
        <f t="shared" si="18"/>
        <v>0</v>
      </c>
      <c r="O53" s="26">
        <f t="shared" si="19"/>
        <v>0</v>
      </c>
    </row>
    <row r="54" spans="1:15" s="9" customFormat="1" ht="156.75" x14ac:dyDescent="0.2">
      <c r="A54" s="25">
        <v>41</v>
      </c>
      <c r="B54" s="130" t="s">
        <v>121</v>
      </c>
      <c r="C54" s="12"/>
      <c r="D54" s="134">
        <v>2</v>
      </c>
      <c r="E54" s="134" t="s">
        <v>147</v>
      </c>
      <c r="F54" s="60"/>
      <c r="G54" s="11"/>
      <c r="H54" s="1">
        <f t="shared" si="13"/>
        <v>0</v>
      </c>
      <c r="I54" s="11"/>
      <c r="J54" s="1">
        <f t="shared" si="14"/>
        <v>0</v>
      </c>
      <c r="K54" s="1">
        <f t="shared" si="15"/>
        <v>0</v>
      </c>
      <c r="L54" s="1">
        <f t="shared" si="16"/>
        <v>0</v>
      </c>
      <c r="M54" s="1">
        <f t="shared" si="17"/>
        <v>0</v>
      </c>
      <c r="N54" s="1">
        <f t="shared" si="18"/>
        <v>0</v>
      </c>
      <c r="O54" s="26">
        <f t="shared" si="19"/>
        <v>0</v>
      </c>
    </row>
    <row r="55" spans="1:15" s="9" customFormat="1" ht="114" x14ac:dyDescent="0.2">
      <c r="A55" s="25">
        <v>42</v>
      </c>
      <c r="B55" s="130" t="s">
        <v>122</v>
      </c>
      <c r="C55" s="12"/>
      <c r="D55" s="134">
        <v>1</v>
      </c>
      <c r="E55" s="134" t="s">
        <v>147</v>
      </c>
      <c r="F55" s="60"/>
      <c r="G55" s="11"/>
      <c r="H55" s="1">
        <f t="shared" si="13"/>
        <v>0</v>
      </c>
      <c r="I55" s="11"/>
      <c r="J55" s="1">
        <f t="shared" si="14"/>
        <v>0</v>
      </c>
      <c r="K55" s="1">
        <f t="shared" si="15"/>
        <v>0</v>
      </c>
      <c r="L55" s="1">
        <f t="shared" si="16"/>
        <v>0</v>
      </c>
      <c r="M55" s="1">
        <f t="shared" si="17"/>
        <v>0</v>
      </c>
      <c r="N55" s="1">
        <f t="shared" si="18"/>
        <v>0</v>
      </c>
      <c r="O55" s="26">
        <f t="shared" si="19"/>
        <v>0</v>
      </c>
    </row>
    <row r="56" spans="1:15" s="9" customFormat="1" ht="114" x14ac:dyDescent="0.2">
      <c r="A56" s="25">
        <v>43</v>
      </c>
      <c r="B56" s="130" t="s">
        <v>123</v>
      </c>
      <c r="C56" s="12"/>
      <c r="D56" s="134">
        <v>3</v>
      </c>
      <c r="E56" s="134" t="s">
        <v>147</v>
      </c>
      <c r="F56" s="60"/>
      <c r="G56" s="11"/>
      <c r="H56" s="1">
        <f t="shared" si="13"/>
        <v>0</v>
      </c>
      <c r="I56" s="11"/>
      <c r="J56" s="1">
        <f t="shared" si="14"/>
        <v>0</v>
      </c>
      <c r="K56" s="1">
        <f t="shared" si="15"/>
        <v>0</v>
      </c>
      <c r="L56" s="1">
        <f t="shared" si="16"/>
        <v>0</v>
      </c>
      <c r="M56" s="1">
        <f t="shared" si="17"/>
        <v>0</v>
      </c>
      <c r="N56" s="1">
        <f t="shared" si="18"/>
        <v>0</v>
      </c>
      <c r="O56" s="26">
        <f t="shared" si="19"/>
        <v>0</v>
      </c>
    </row>
    <row r="57" spans="1:15" s="9" customFormat="1" ht="114" x14ac:dyDescent="0.2">
      <c r="A57" s="25">
        <v>44</v>
      </c>
      <c r="B57" s="130" t="s">
        <v>124</v>
      </c>
      <c r="C57" s="12"/>
      <c r="D57" s="134">
        <v>1</v>
      </c>
      <c r="E57" s="134" t="s">
        <v>147</v>
      </c>
      <c r="F57" s="60"/>
      <c r="G57" s="11"/>
      <c r="H57" s="1">
        <f t="shared" si="13"/>
        <v>0</v>
      </c>
      <c r="I57" s="11"/>
      <c r="J57" s="1">
        <f t="shared" si="14"/>
        <v>0</v>
      </c>
      <c r="K57" s="1">
        <f t="shared" si="15"/>
        <v>0</v>
      </c>
      <c r="L57" s="1">
        <f t="shared" si="16"/>
        <v>0</v>
      </c>
      <c r="M57" s="1">
        <f t="shared" si="17"/>
        <v>0</v>
      </c>
      <c r="N57" s="1">
        <f t="shared" si="18"/>
        <v>0</v>
      </c>
      <c r="O57" s="26">
        <f t="shared" si="19"/>
        <v>0</v>
      </c>
    </row>
    <row r="58" spans="1:15" s="9" customFormat="1" ht="71.25" x14ac:dyDescent="0.2">
      <c r="A58" s="25">
        <v>45</v>
      </c>
      <c r="B58" s="130" t="s">
        <v>125</v>
      </c>
      <c r="C58" s="12"/>
      <c r="D58" s="134">
        <v>1</v>
      </c>
      <c r="E58" s="134" t="s">
        <v>147</v>
      </c>
      <c r="F58" s="60"/>
      <c r="G58" s="11"/>
      <c r="H58" s="1">
        <f t="shared" si="13"/>
        <v>0</v>
      </c>
      <c r="I58" s="11"/>
      <c r="J58" s="1">
        <f t="shared" si="14"/>
        <v>0</v>
      </c>
      <c r="K58" s="1">
        <f t="shared" si="15"/>
        <v>0</v>
      </c>
      <c r="L58" s="1">
        <f t="shared" si="16"/>
        <v>0</v>
      </c>
      <c r="M58" s="1">
        <f t="shared" si="17"/>
        <v>0</v>
      </c>
      <c r="N58" s="1">
        <f t="shared" si="18"/>
        <v>0</v>
      </c>
      <c r="O58" s="26">
        <f t="shared" si="19"/>
        <v>0</v>
      </c>
    </row>
    <row r="59" spans="1:15" s="9" customFormat="1" ht="71.25" x14ac:dyDescent="0.2">
      <c r="A59" s="25">
        <v>46</v>
      </c>
      <c r="B59" s="130" t="s">
        <v>126</v>
      </c>
      <c r="C59" s="12"/>
      <c r="D59" s="134">
        <v>1</v>
      </c>
      <c r="E59" s="134" t="s">
        <v>147</v>
      </c>
      <c r="F59" s="60"/>
      <c r="G59" s="11"/>
      <c r="H59" s="1">
        <f t="shared" si="13"/>
        <v>0</v>
      </c>
      <c r="I59" s="11"/>
      <c r="J59" s="1">
        <f t="shared" si="14"/>
        <v>0</v>
      </c>
      <c r="K59" s="1">
        <f t="shared" si="15"/>
        <v>0</v>
      </c>
      <c r="L59" s="1">
        <f t="shared" si="16"/>
        <v>0</v>
      </c>
      <c r="M59" s="1">
        <f t="shared" si="17"/>
        <v>0</v>
      </c>
      <c r="N59" s="1">
        <f t="shared" si="18"/>
        <v>0</v>
      </c>
      <c r="O59" s="26">
        <f t="shared" si="19"/>
        <v>0</v>
      </c>
    </row>
    <row r="60" spans="1:15" s="9" customFormat="1" ht="114" x14ac:dyDescent="0.2">
      <c r="A60" s="25">
        <v>47</v>
      </c>
      <c r="B60" s="130" t="s">
        <v>127</v>
      </c>
      <c r="C60" s="12"/>
      <c r="D60" s="134">
        <v>1</v>
      </c>
      <c r="E60" s="134" t="s">
        <v>147</v>
      </c>
      <c r="F60" s="60"/>
      <c r="G60" s="11"/>
      <c r="H60" s="1">
        <f t="shared" si="13"/>
        <v>0</v>
      </c>
      <c r="I60" s="11"/>
      <c r="J60" s="1">
        <f t="shared" si="14"/>
        <v>0</v>
      </c>
      <c r="K60" s="1">
        <f t="shared" si="15"/>
        <v>0</v>
      </c>
      <c r="L60" s="1">
        <f t="shared" si="16"/>
        <v>0</v>
      </c>
      <c r="M60" s="1">
        <f t="shared" si="17"/>
        <v>0</v>
      </c>
      <c r="N60" s="1">
        <f t="shared" si="18"/>
        <v>0</v>
      </c>
      <c r="O60" s="26">
        <f t="shared" si="19"/>
        <v>0</v>
      </c>
    </row>
    <row r="61" spans="1:15" s="9" customFormat="1" ht="299.25" x14ac:dyDescent="0.2">
      <c r="A61" s="25">
        <v>48</v>
      </c>
      <c r="B61" s="130" t="s">
        <v>128</v>
      </c>
      <c r="C61" s="12"/>
      <c r="D61" s="134">
        <v>1</v>
      </c>
      <c r="E61" s="134" t="s">
        <v>147</v>
      </c>
      <c r="F61" s="60"/>
      <c r="G61" s="11"/>
      <c r="H61" s="1">
        <f t="shared" si="13"/>
        <v>0</v>
      </c>
      <c r="I61" s="11"/>
      <c r="J61" s="1">
        <f t="shared" si="14"/>
        <v>0</v>
      </c>
      <c r="K61" s="1">
        <f t="shared" si="15"/>
        <v>0</v>
      </c>
      <c r="L61" s="1">
        <f t="shared" si="16"/>
        <v>0</v>
      </c>
      <c r="M61" s="1">
        <f t="shared" si="17"/>
        <v>0</v>
      </c>
      <c r="N61" s="1">
        <f t="shared" si="18"/>
        <v>0</v>
      </c>
      <c r="O61" s="26">
        <f t="shared" si="19"/>
        <v>0</v>
      </c>
    </row>
    <row r="62" spans="1:15" s="9" customFormat="1" ht="128.25" x14ac:dyDescent="0.2">
      <c r="A62" s="25">
        <v>49</v>
      </c>
      <c r="B62" s="130" t="s">
        <v>129</v>
      </c>
      <c r="C62" s="12"/>
      <c r="D62" s="134">
        <v>1</v>
      </c>
      <c r="E62" s="134" t="s">
        <v>147</v>
      </c>
      <c r="F62" s="60"/>
      <c r="G62" s="11"/>
      <c r="H62" s="1">
        <f t="shared" si="13"/>
        <v>0</v>
      </c>
      <c r="I62" s="11"/>
      <c r="J62" s="1">
        <f t="shared" si="14"/>
        <v>0</v>
      </c>
      <c r="K62" s="1">
        <f t="shared" si="15"/>
        <v>0</v>
      </c>
      <c r="L62" s="1">
        <f t="shared" si="16"/>
        <v>0</v>
      </c>
      <c r="M62" s="1">
        <f t="shared" si="17"/>
        <v>0</v>
      </c>
      <c r="N62" s="1">
        <f t="shared" si="18"/>
        <v>0</v>
      </c>
      <c r="O62" s="26">
        <f t="shared" si="19"/>
        <v>0</v>
      </c>
    </row>
    <row r="63" spans="1:15" s="9" customFormat="1" ht="114" x14ac:dyDescent="0.2">
      <c r="A63" s="25">
        <v>50</v>
      </c>
      <c r="B63" s="130" t="s">
        <v>130</v>
      </c>
      <c r="C63" s="12"/>
      <c r="D63" s="134">
        <v>1</v>
      </c>
      <c r="E63" s="134" t="s">
        <v>147</v>
      </c>
      <c r="F63" s="60"/>
      <c r="G63" s="11"/>
      <c r="H63" s="1">
        <f t="shared" si="13"/>
        <v>0</v>
      </c>
      <c r="I63" s="11"/>
      <c r="J63" s="1">
        <f t="shared" si="14"/>
        <v>0</v>
      </c>
      <c r="K63" s="1">
        <f t="shared" si="15"/>
        <v>0</v>
      </c>
      <c r="L63" s="1">
        <f t="shared" si="16"/>
        <v>0</v>
      </c>
      <c r="M63" s="1">
        <f t="shared" si="17"/>
        <v>0</v>
      </c>
      <c r="N63" s="1">
        <f t="shared" si="18"/>
        <v>0</v>
      </c>
      <c r="O63" s="26">
        <f t="shared" si="19"/>
        <v>0</v>
      </c>
    </row>
    <row r="64" spans="1:15" s="9" customFormat="1" ht="114" x14ac:dyDescent="0.2">
      <c r="A64" s="25">
        <v>51</v>
      </c>
      <c r="B64" s="130" t="s">
        <v>131</v>
      </c>
      <c r="C64" s="12"/>
      <c r="D64" s="134">
        <v>2</v>
      </c>
      <c r="E64" s="134" t="s">
        <v>147</v>
      </c>
      <c r="F64" s="60"/>
      <c r="G64" s="11"/>
      <c r="H64" s="1">
        <f t="shared" si="13"/>
        <v>0</v>
      </c>
      <c r="I64" s="11"/>
      <c r="J64" s="1">
        <f t="shared" si="14"/>
        <v>0</v>
      </c>
      <c r="K64" s="1">
        <f t="shared" si="15"/>
        <v>0</v>
      </c>
      <c r="L64" s="1">
        <f t="shared" si="16"/>
        <v>0</v>
      </c>
      <c r="M64" s="1">
        <f t="shared" si="17"/>
        <v>0</v>
      </c>
      <c r="N64" s="1">
        <f t="shared" si="18"/>
        <v>0</v>
      </c>
      <c r="O64" s="26">
        <f t="shared" si="19"/>
        <v>0</v>
      </c>
    </row>
    <row r="65" spans="1:15" s="9" customFormat="1" ht="128.25" x14ac:dyDescent="0.2">
      <c r="A65" s="25">
        <v>52</v>
      </c>
      <c r="B65" s="130" t="s">
        <v>132</v>
      </c>
      <c r="C65" s="12"/>
      <c r="D65" s="134">
        <v>1</v>
      </c>
      <c r="E65" s="134" t="s">
        <v>147</v>
      </c>
      <c r="F65" s="60"/>
      <c r="G65" s="11"/>
      <c r="H65" s="1">
        <f t="shared" si="13"/>
        <v>0</v>
      </c>
      <c r="I65" s="11"/>
      <c r="J65" s="1">
        <f t="shared" si="14"/>
        <v>0</v>
      </c>
      <c r="K65" s="1">
        <f t="shared" si="15"/>
        <v>0</v>
      </c>
      <c r="L65" s="1">
        <f t="shared" si="16"/>
        <v>0</v>
      </c>
      <c r="M65" s="1">
        <f t="shared" si="17"/>
        <v>0</v>
      </c>
      <c r="N65" s="1">
        <f t="shared" si="18"/>
        <v>0</v>
      </c>
      <c r="O65" s="26">
        <f t="shared" si="19"/>
        <v>0</v>
      </c>
    </row>
    <row r="66" spans="1:15" s="9" customFormat="1" ht="242.25" x14ac:dyDescent="0.2">
      <c r="A66" s="25">
        <v>53</v>
      </c>
      <c r="B66" s="130" t="s">
        <v>133</v>
      </c>
      <c r="C66" s="12"/>
      <c r="D66" s="134">
        <v>1</v>
      </c>
      <c r="E66" s="134" t="s">
        <v>147</v>
      </c>
      <c r="F66" s="60"/>
      <c r="G66" s="11"/>
      <c r="H66" s="1">
        <f t="shared" si="13"/>
        <v>0</v>
      </c>
      <c r="I66" s="11"/>
      <c r="J66" s="1">
        <f t="shared" si="14"/>
        <v>0</v>
      </c>
      <c r="K66" s="1">
        <f t="shared" si="15"/>
        <v>0</v>
      </c>
      <c r="L66" s="1">
        <f t="shared" si="16"/>
        <v>0</v>
      </c>
      <c r="M66" s="1">
        <f t="shared" si="17"/>
        <v>0</v>
      </c>
      <c r="N66" s="1">
        <f t="shared" si="18"/>
        <v>0</v>
      </c>
      <c r="O66" s="26">
        <f t="shared" si="19"/>
        <v>0</v>
      </c>
    </row>
    <row r="67" spans="1:15" s="9" customFormat="1" ht="185.25" x14ac:dyDescent="0.2">
      <c r="A67" s="25">
        <v>54</v>
      </c>
      <c r="B67" s="130" t="s">
        <v>134</v>
      </c>
      <c r="C67" s="12"/>
      <c r="D67" s="134">
        <v>1</v>
      </c>
      <c r="E67" s="134" t="s">
        <v>147</v>
      </c>
      <c r="F67" s="60"/>
      <c r="G67" s="11"/>
      <c r="H67" s="1">
        <f t="shared" si="13"/>
        <v>0</v>
      </c>
      <c r="I67" s="11"/>
      <c r="J67" s="1">
        <f t="shared" si="14"/>
        <v>0</v>
      </c>
      <c r="K67" s="1">
        <f t="shared" si="15"/>
        <v>0</v>
      </c>
      <c r="L67" s="1">
        <f t="shared" si="16"/>
        <v>0</v>
      </c>
      <c r="M67" s="1">
        <f t="shared" si="17"/>
        <v>0</v>
      </c>
      <c r="N67" s="1">
        <f t="shared" si="18"/>
        <v>0</v>
      </c>
      <c r="O67" s="26">
        <f t="shared" si="19"/>
        <v>0</v>
      </c>
    </row>
    <row r="68" spans="1:15" s="9" customFormat="1" ht="142.5" x14ac:dyDescent="0.2">
      <c r="A68" s="25">
        <v>55</v>
      </c>
      <c r="B68" s="130" t="s">
        <v>135</v>
      </c>
      <c r="C68" s="12"/>
      <c r="D68" s="134">
        <v>1</v>
      </c>
      <c r="E68" s="134" t="s">
        <v>147</v>
      </c>
      <c r="F68" s="60"/>
      <c r="G68" s="11"/>
      <c r="H68" s="1">
        <f t="shared" si="13"/>
        <v>0</v>
      </c>
      <c r="I68" s="11"/>
      <c r="J68" s="1">
        <f t="shared" si="14"/>
        <v>0</v>
      </c>
      <c r="K68" s="1">
        <f t="shared" si="15"/>
        <v>0</v>
      </c>
      <c r="L68" s="1">
        <f t="shared" si="16"/>
        <v>0</v>
      </c>
      <c r="M68" s="1">
        <f t="shared" si="17"/>
        <v>0</v>
      </c>
      <c r="N68" s="1">
        <f t="shared" si="18"/>
        <v>0</v>
      </c>
      <c r="O68" s="26">
        <f t="shared" si="19"/>
        <v>0</v>
      </c>
    </row>
    <row r="69" spans="1:15" s="9" customFormat="1" ht="185.25" x14ac:dyDescent="0.2">
      <c r="A69" s="25">
        <v>56</v>
      </c>
      <c r="B69" s="130" t="s">
        <v>136</v>
      </c>
      <c r="C69" s="12"/>
      <c r="D69" s="134">
        <v>2</v>
      </c>
      <c r="E69" s="134" t="s">
        <v>147</v>
      </c>
      <c r="F69" s="60"/>
      <c r="G69" s="11"/>
      <c r="H69" s="1">
        <f t="shared" si="13"/>
        <v>0</v>
      </c>
      <c r="I69" s="11"/>
      <c r="J69" s="1">
        <f t="shared" si="14"/>
        <v>0</v>
      </c>
      <c r="K69" s="1">
        <f t="shared" si="15"/>
        <v>0</v>
      </c>
      <c r="L69" s="1">
        <f t="shared" si="16"/>
        <v>0</v>
      </c>
      <c r="M69" s="1">
        <f t="shared" si="17"/>
        <v>0</v>
      </c>
      <c r="N69" s="1">
        <f t="shared" si="18"/>
        <v>0</v>
      </c>
      <c r="O69" s="26">
        <f t="shared" si="19"/>
        <v>0</v>
      </c>
    </row>
    <row r="70" spans="1:15" s="9" customFormat="1" ht="199.5" x14ac:dyDescent="0.2">
      <c r="A70" s="25">
        <v>57</v>
      </c>
      <c r="B70" s="130" t="s">
        <v>137</v>
      </c>
      <c r="C70" s="12"/>
      <c r="D70" s="134">
        <v>1</v>
      </c>
      <c r="E70" s="134" t="s">
        <v>147</v>
      </c>
      <c r="F70" s="60"/>
      <c r="G70" s="11"/>
      <c r="H70" s="1">
        <f t="shared" si="13"/>
        <v>0</v>
      </c>
      <c r="I70" s="11"/>
      <c r="J70" s="1">
        <f t="shared" si="14"/>
        <v>0</v>
      </c>
      <c r="K70" s="1">
        <f t="shared" si="15"/>
        <v>0</v>
      </c>
      <c r="L70" s="1">
        <f t="shared" si="16"/>
        <v>0</v>
      </c>
      <c r="M70" s="1">
        <f t="shared" si="17"/>
        <v>0</v>
      </c>
      <c r="N70" s="1">
        <f t="shared" si="18"/>
        <v>0</v>
      </c>
      <c r="O70" s="26">
        <f t="shared" si="19"/>
        <v>0</v>
      </c>
    </row>
    <row r="71" spans="1:15" s="9" customFormat="1" ht="99.75" x14ac:dyDescent="0.2">
      <c r="A71" s="25">
        <v>58</v>
      </c>
      <c r="B71" s="130" t="s">
        <v>138</v>
      </c>
      <c r="C71" s="12"/>
      <c r="D71" s="134">
        <v>1</v>
      </c>
      <c r="E71" s="134" t="s">
        <v>147</v>
      </c>
      <c r="F71" s="60"/>
      <c r="G71" s="11"/>
      <c r="H71" s="1">
        <f t="shared" si="6"/>
        <v>0</v>
      </c>
      <c r="I71" s="11"/>
      <c r="J71" s="1">
        <f t="shared" si="7"/>
        <v>0</v>
      </c>
      <c r="K71" s="1">
        <f t="shared" si="8"/>
        <v>0</v>
      </c>
      <c r="L71" s="1">
        <f t="shared" si="9"/>
        <v>0</v>
      </c>
      <c r="M71" s="1">
        <f t="shared" si="10"/>
        <v>0</v>
      </c>
      <c r="N71" s="1">
        <f t="shared" si="11"/>
        <v>0</v>
      </c>
      <c r="O71" s="26">
        <f t="shared" si="12"/>
        <v>0</v>
      </c>
    </row>
    <row r="72" spans="1:15" s="9" customFormat="1" ht="114" x14ac:dyDescent="0.2">
      <c r="A72" s="25">
        <v>59</v>
      </c>
      <c r="B72" s="130" t="s">
        <v>139</v>
      </c>
      <c r="C72" s="12"/>
      <c r="D72" s="134">
        <v>1</v>
      </c>
      <c r="E72" s="134" t="s">
        <v>147</v>
      </c>
      <c r="F72" s="60"/>
      <c r="G72" s="11"/>
      <c r="H72" s="1">
        <f t="shared" si="6"/>
        <v>0</v>
      </c>
      <c r="I72" s="11"/>
      <c r="J72" s="1">
        <f t="shared" si="7"/>
        <v>0</v>
      </c>
      <c r="K72" s="1">
        <f t="shared" si="8"/>
        <v>0</v>
      </c>
      <c r="L72" s="1">
        <f t="shared" si="9"/>
        <v>0</v>
      </c>
      <c r="M72" s="1">
        <f t="shared" si="10"/>
        <v>0</v>
      </c>
      <c r="N72" s="1">
        <f t="shared" si="11"/>
        <v>0</v>
      </c>
      <c r="O72" s="26">
        <f t="shared" si="12"/>
        <v>0</v>
      </c>
    </row>
    <row r="73" spans="1:15" s="9" customFormat="1" ht="199.5" x14ac:dyDescent="0.2">
      <c r="A73" s="25">
        <v>60</v>
      </c>
      <c r="B73" s="130" t="s">
        <v>140</v>
      </c>
      <c r="C73" s="12"/>
      <c r="D73" s="134">
        <v>2</v>
      </c>
      <c r="E73" s="134" t="s">
        <v>147</v>
      </c>
      <c r="F73" s="60"/>
      <c r="G73" s="11"/>
      <c r="H73" s="1">
        <f t="shared" si="6"/>
        <v>0</v>
      </c>
      <c r="I73" s="11"/>
      <c r="J73" s="1">
        <f t="shared" si="7"/>
        <v>0</v>
      </c>
      <c r="K73" s="1">
        <f t="shared" si="8"/>
        <v>0</v>
      </c>
      <c r="L73" s="1">
        <f t="shared" si="9"/>
        <v>0</v>
      </c>
      <c r="M73" s="1">
        <f t="shared" si="10"/>
        <v>0</v>
      </c>
      <c r="N73" s="1">
        <f t="shared" si="11"/>
        <v>0</v>
      </c>
      <c r="O73" s="26">
        <f t="shared" si="12"/>
        <v>0</v>
      </c>
    </row>
    <row r="74" spans="1:15" s="9" customFormat="1" ht="199.5" x14ac:dyDescent="0.2">
      <c r="A74" s="25">
        <v>61</v>
      </c>
      <c r="B74" s="130" t="s">
        <v>141</v>
      </c>
      <c r="C74" s="12"/>
      <c r="D74" s="134">
        <v>2</v>
      </c>
      <c r="E74" s="134" t="s">
        <v>147</v>
      </c>
      <c r="F74" s="60"/>
      <c r="G74" s="11"/>
      <c r="H74" s="1">
        <f t="shared" si="6"/>
        <v>0</v>
      </c>
      <c r="I74" s="11"/>
      <c r="J74" s="1">
        <f t="shared" si="7"/>
        <v>0</v>
      </c>
      <c r="K74" s="1">
        <f t="shared" si="8"/>
        <v>0</v>
      </c>
      <c r="L74" s="1">
        <f t="shared" si="9"/>
        <v>0</v>
      </c>
      <c r="M74" s="1">
        <f t="shared" si="10"/>
        <v>0</v>
      </c>
      <c r="N74" s="1">
        <f t="shared" si="11"/>
        <v>0</v>
      </c>
      <c r="O74" s="26">
        <f t="shared" si="12"/>
        <v>0</v>
      </c>
    </row>
    <row r="75" spans="1:15" s="9" customFormat="1" ht="114" x14ac:dyDescent="0.2">
      <c r="A75" s="25">
        <v>62</v>
      </c>
      <c r="B75" s="130" t="s">
        <v>142</v>
      </c>
      <c r="C75" s="12"/>
      <c r="D75" s="134">
        <v>1</v>
      </c>
      <c r="E75" s="134" t="s">
        <v>147</v>
      </c>
      <c r="F75" s="60"/>
      <c r="G75" s="11"/>
      <c r="H75" s="1">
        <f t="shared" si="6"/>
        <v>0</v>
      </c>
      <c r="I75" s="11"/>
      <c r="J75" s="1">
        <f t="shared" si="7"/>
        <v>0</v>
      </c>
      <c r="K75" s="1">
        <f t="shared" si="8"/>
        <v>0</v>
      </c>
      <c r="L75" s="1">
        <f t="shared" si="9"/>
        <v>0</v>
      </c>
      <c r="M75" s="1">
        <f t="shared" si="10"/>
        <v>0</v>
      </c>
      <c r="N75" s="1">
        <f t="shared" si="11"/>
        <v>0</v>
      </c>
      <c r="O75" s="26">
        <f t="shared" si="12"/>
        <v>0</v>
      </c>
    </row>
    <row r="76" spans="1:15" s="9" customFormat="1" ht="128.25" x14ac:dyDescent="0.2">
      <c r="A76" s="25">
        <v>63</v>
      </c>
      <c r="B76" s="130" t="s">
        <v>143</v>
      </c>
      <c r="C76" s="12"/>
      <c r="D76" s="134">
        <v>1</v>
      </c>
      <c r="E76" s="134" t="s">
        <v>147</v>
      </c>
      <c r="F76" s="60"/>
      <c r="G76" s="11"/>
      <c r="H76" s="1">
        <f t="shared" si="6"/>
        <v>0</v>
      </c>
      <c r="I76" s="11"/>
      <c r="J76" s="1">
        <f t="shared" si="7"/>
        <v>0</v>
      </c>
      <c r="K76" s="1">
        <f t="shared" si="8"/>
        <v>0</v>
      </c>
      <c r="L76" s="1">
        <f t="shared" si="9"/>
        <v>0</v>
      </c>
      <c r="M76" s="1">
        <f t="shared" si="10"/>
        <v>0</v>
      </c>
      <c r="N76" s="1">
        <f t="shared" si="11"/>
        <v>0</v>
      </c>
      <c r="O76" s="26">
        <f t="shared" si="12"/>
        <v>0</v>
      </c>
    </row>
    <row r="77" spans="1:15" s="9" customFormat="1" ht="171" x14ac:dyDescent="0.2">
      <c r="A77" s="25">
        <v>64</v>
      </c>
      <c r="B77" s="130" t="s">
        <v>144</v>
      </c>
      <c r="C77" s="12"/>
      <c r="D77" s="134">
        <v>1</v>
      </c>
      <c r="E77" s="134" t="s">
        <v>147</v>
      </c>
      <c r="F77" s="60"/>
      <c r="G77" s="11"/>
      <c r="H77" s="1">
        <f t="shared" ref="H77:H79" si="20">+ROUND(F77*G77,0)</f>
        <v>0</v>
      </c>
      <c r="I77" s="11"/>
      <c r="J77" s="1">
        <f t="shared" si="0"/>
        <v>0</v>
      </c>
      <c r="K77" s="1">
        <f t="shared" si="1"/>
        <v>0</v>
      </c>
      <c r="L77" s="1">
        <f t="shared" si="2"/>
        <v>0</v>
      </c>
      <c r="M77" s="1">
        <f t="shared" si="3"/>
        <v>0</v>
      </c>
      <c r="N77" s="1">
        <f t="shared" si="4"/>
        <v>0</v>
      </c>
      <c r="O77" s="26">
        <f t="shared" si="5"/>
        <v>0</v>
      </c>
    </row>
    <row r="78" spans="1:15" s="9" customFormat="1" ht="128.25" x14ac:dyDescent="0.2">
      <c r="A78" s="25">
        <v>65</v>
      </c>
      <c r="B78" s="130" t="s">
        <v>145</v>
      </c>
      <c r="C78" s="131"/>
      <c r="D78" s="134">
        <v>2</v>
      </c>
      <c r="E78" s="134" t="s">
        <v>147</v>
      </c>
      <c r="F78" s="132"/>
      <c r="G78" s="133"/>
      <c r="H78" s="1">
        <f t="shared" si="20"/>
        <v>0</v>
      </c>
      <c r="I78" s="133"/>
      <c r="J78" s="1">
        <f t="shared" si="0"/>
        <v>0</v>
      </c>
      <c r="K78" s="1">
        <f t="shared" si="1"/>
        <v>0</v>
      </c>
      <c r="L78" s="1">
        <f t="shared" si="2"/>
        <v>0</v>
      </c>
      <c r="M78" s="1">
        <f t="shared" si="3"/>
        <v>0</v>
      </c>
      <c r="N78" s="1">
        <f t="shared" si="4"/>
        <v>0</v>
      </c>
      <c r="O78" s="26">
        <f t="shared" si="5"/>
        <v>0</v>
      </c>
    </row>
    <row r="79" spans="1:15" s="9" customFormat="1" ht="72" thickBot="1" x14ac:dyDescent="0.25">
      <c r="A79" s="25">
        <v>66</v>
      </c>
      <c r="B79" s="130" t="s">
        <v>146</v>
      </c>
      <c r="C79" s="27"/>
      <c r="D79" s="134">
        <v>1</v>
      </c>
      <c r="E79" s="134" t="s">
        <v>148</v>
      </c>
      <c r="F79" s="61"/>
      <c r="G79" s="28"/>
      <c r="H79" s="29">
        <f t="shared" si="20"/>
        <v>0</v>
      </c>
      <c r="I79" s="28"/>
      <c r="J79" s="29">
        <f t="shared" si="0"/>
        <v>0</v>
      </c>
      <c r="K79" s="29">
        <f t="shared" si="1"/>
        <v>0</v>
      </c>
      <c r="L79" s="29">
        <f t="shared" si="2"/>
        <v>0</v>
      </c>
      <c r="M79" s="29">
        <f t="shared" si="3"/>
        <v>0</v>
      </c>
      <c r="N79" s="29">
        <f t="shared" si="4"/>
        <v>0</v>
      </c>
      <c r="O79" s="30">
        <f t="shared" si="5"/>
        <v>0</v>
      </c>
    </row>
    <row r="80" spans="1:15" s="9" customFormat="1" ht="15.75" thickBot="1" x14ac:dyDescent="0.3">
      <c r="A80" s="95" t="s">
        <v>26</v>
      </c>
      <c r="B80" s="96"/>
      <c r="C80" s="96"/>
      <c r="D80" s="96"/>
      <c r="E80" s="96"/>
      <c r="F80" s="96"/>
      <c r="G80" s="96"/>
      <c r="H80" s="96"/>
      <c r="I80" s="96"/>
      <c r="J80" s="96"/>
      <c r="K80" s="96"/>
      <c r="L80" s="68" t="s">
        <v>27</v>
      </c>
      <c r="M80" s="69"/>
      <c r="N80" s="69"/>
      <c r="O80" s="38">
        <f>SUMIF(G:G,0%,L:L)+SUMIF(G:G,"",L:L)</f>
        <v>0</v>
      </c>
    </row>
    <row r="81" spans="1:17" s="9" customFormat="1" x14ac:dyDescent="0.25">
      <c r="A81" s="74" t="s">
        <v>78</v>
      </c>
      <c r="B81" s="75"/>
      <c r="C81" s="75"/>
      <c r="D81" s="75"/>
      <c r="E81" s="75"/>
      <c r="F81" s="75"/>
      <c r="G81" s="75"/>
      <c r="H81" s="75"/>
      <c r="I81" s="75"/>
      <c r="J81" s="75"/>
      <c r="K81" s="76"/>
      <c r="L81" s="66" t="s">
        <v>28</v>
      </c>
      <c r="M81" s="67"/>
      <c r="N81" s="67"/>
      <c r="O81" s="39">
        <f>SUMIF(G:G,5%,L:L)</f>
        <v>0</v>
      </c>
    </row>
    <row r="82" spans="1:17" s="9" customFormat="1" x14ac:dyDescent="0.25">
      <c r="A82" s="77"/>
      <c r="B82" s="78"/>
      <c r="C82" s="78"/>
      <c r="D82" s="78"/>
      <c r="E82" s="78"/>
      <c r="F82" s="78"/>
      <c r="G82" s="78"/>
      <c r="H82" s="78"/>
      <c r="I82" s="78"/>
      <c r="J82" s="78"/>
      <c r="K82" s="79"/>
      <c r="L82" s="66" t="s">
        <v>29</v>
      </c>
      <c r="M82" s="67"/>
      <c r="N82" s="67"/>
      <c r="O82" s="39">
        <f>SUMIF(G:G,19%,L:L)</f>
        <v>0</v>
      </c>
    </row>
    <row r="83" spans="1:17" s="9" customFormat="1" x14ac:dyDescent="0.25">
      <c r="A83" s="77"/>
      <c r="B83" s="78"/>
      <c r="C83" s="78"/>
      <c r="D83" s="78"/>
      <c r="E83" s="78"/>
      <c r="F83" s="78"/>
      <c r="G83" s="78"/>
      <c r="H83" s="78"/>
      <c r="I83" s="78"/>
      <c r="J83" s="78"/>
      <c r="K83" s="79"/>
      <c r="L83" s="64" t="s">
        <v>22</v>
      </c>
      <c r="M83" s="65"/>
      <c r="N83" s="65"/>
      <c r="O83" s="40">
        <f>SUM(O80:O82)</f>
        <v>0</v>
      </c>
    </row>
    <row r="84" spans="1:17" s="9" customFormat="1" x14ac:dyDescent="0.25">
      <c r="A84" s="77"/>
      <c r="B84" s="78"/>
      <c r="C84" s="78"/>
      <c r="D84" s="78"/>
      <c r="E84" s="78"/>
      <c r="F84" s="78"/>
      <c r="G84" s="78"/>
      <c r="H84" s="78"/>
      <c r="I84" s="78"/>
      <c r="J84" s="78"/>
      <c r="K84" s="79"/>
      <c r="L84" s="62" t="s">
        <v>30</v>
      </c>
      <c r="M84" s="63"/>
      <c r="N84" s="63"/>
      <c r="O84" s="41">
        <f>SUMIF(G:G,5%,M:M)</f>
        <v>0</v>
      </c>
    </row>
    <row r="85" spans="1:17" s="9" customFormat="1" x14ac:dyDescent="0.25">
      <c r="A85" s="77"/>
      <c r="B85" s="78"/>
      <c r="C85" s="78"/>
      <c r="D85" s="78"/>
      <c r="E85" s="78"/>
      <c r="F85" s="78"/>
      <c r="G85" s="78"/>
      <c r="H85" s="78"/>
      <c r="I85" s="78"/>
      <c r="J85" s="78"/>
      <c r="K85" s="79"/>
      <c r="L85" s="62" t="s">
        <v>31</v>
      </c>
      <c r="M85" s="63"/>
      <c r="N85" s="63"/>
      <c r="O85" s="41">
        <f>SUMIF(G:G,19%,M:M)</f>
        <v>0</v>
      </c>
    </row>
    <row r="86" spans="1:17" s="9" customFormat="1" x14ac:dyDescent="0.25">
      <c r="A86" s="77"/>
      <c r="B86" s="78"/>
      <c r="C86" s="78"/>
      <c r="D86" s="78"/>
      <c r="E86" s="78"/>
      <c r="F86" s="78"/>
      <c r="G86" s="78"/>
      <c r="H86" s="78"/>
      <c r="I86" s="78"/>
      <c r="J86" s="78"/>
      <c r="K86" s="79"/>
      <c r="L86" s="64" t="s">
        <v>32</v>
      </c>
      <c r="M86" s="65"/>
      <c r="N86" s="65"/>
      <c r="O86" s="40">
        <f>SUM(O84:O85)</f>
        <v>0</v>
      </c>
    </row>
    <row r="87" spans="1:17" s="9" customFormat="1" x14ac:dyDescent="0.25">
      <c r="A87" s="77"/>
      <c r="B87" s="78"/>
      <c r="C87" s="78"/>
      <c r="D87" s="78"/>
      <c r="E87" s="78"/>
      <c r="F87" s="78"/>
      <c r="G87" s="78"/>
      <c r="H87" s="78"/>
      <c r="I87" s="78"/>
      <c r="J87" s="78"/>
      <c r="K87" s="79"/>
      <c r="L87" s="66" t="s">
        <v>33</v>
      </c>
      <c r="M87" s="67"/>
      <c r="N87" s="67"/>
      <c r="O87" s="39">
        <f>SUMIF(I:I,8%,N:N)</f>
        <v>0</v>
      </c>
    </row>
    <row r="88" spans="1:17" s="9" customFormat="1" x14ac:dyDescent="0.25">
      <c r="A88" s="77"/>
      <c r="B88" s="78"/>
      <c r="C88" s="78"/>
      <c r="D88" s="78"/>
      <c r="E88" s="78"/>
      <c r="F88" s="78"/>
      <c r="G88" s="78"/>
      <c r="H88" s="78"/>
      <c r="I88" s="78"/>
      <c r="J88" s="78"/>
      <c r="K88" s="79"/>
      <c r="L88" s="72" t="s">
        <v>34</v>
      </c>
      <c r="M88" s="73"/>
      <c r="N88" s="73"/>
      <c r="O88" s="40">
        <f>SUM(O87)</f>
        <v>0</v>
      </c>
    </row>
    <row r="89" spans="1:17" s="9" customFormat="1" ht="15.75" thickBot="1" x14ac:dyDescent="0.3">
      <c r="A89" s="80"/>
      <c r="B89" s="81"/>
      <c r="C89" s="81"/>
      <c r="D89" s="81"/>
      <c r="E89" s="81"/>
      <c r="F89" s="81"/>
      <c r="G89" s="81"/>
      <c r="H89" s="81"/>
      <c r="I89" s="81"/>
      <c r="J89" s="81"/>
      <c r="K89" s="82"/>
      <c r="L89" s="70" t="s">
        <v>35</v>
      </c>
      <c r="M89" s="71"/>
      <c r="N89" s="71"/>
      <c r="O89" s="42">
        <f>+O83+O86+O88</f>
        <v>0</v>
      </c>
    </row>
    <row r="91" spans="1:17" ht="15.75" thickBot="1" x14ac:dyDescent="0.3">
      <c r="B91" s="86"/>
      <c r="C91" s="86"/>
    </row>
    <row r="92" spans="1:17" x14ac:dyDescent="0.25">
      <c r="B92" s="107" t="s">
        <v>36</v>
      </c>
      <c r="C92" s="107"/>
    </row>
    <row r="93" spans="1:17" x14ac:dyDescent="0.25">
      <c r="M93" s="44"/>
      <c r="N93" s="45"/>
      <c r="O93" s="46"/>
    </row>
    <row r="94" spans="1:17" x14ac:dyDescent="0.25">
      <c r="M94" s="44"/>
      <c r="N94" s="45"/>
      <c r="O94" s="46"/>
    </row>
    <row r="95" spans="1:17" x14ac:dyDescent="0.25">
      <c r="A95" s="10" t="s">
        <v>37</v>
      </c>
      <c r="M95" s="44"/>
      <c r="N95" s="45"/>
      <c r="O95" s="46"/>
    </row>
    <row r="96" spans="1:17" x14ac:dyDescent="0.25">
      <c r="A96" s="106" t="s">
        <v>38</v>
      </c>
      <c r="B96" s="106"/>
      <c r="C96" s="106"/>
      <c r="D96" s="106"/>
      <c r="E96" s="106"/>
      <c r="F96" s="106"/>
      <c r="G96" s="106"/>
      <c r="H96" s="106"/>
      <c r="I96" s="106"/>
      <c r="J96" s="106"/>
      <c r="K96" s="106"/>
      <c r="L96" s="106"/>
      <c r="M96" s="106"/>
      <c r="N96" s="106"/>
      <c r="O96" s="106"/>
      <c r="P96" s="2"/>
      <c r="Q96" s="2"/>
    </row>
    <row r="97" spans="1:17" x14ac:dyDescent="0.25">
      <c r="A97" s="105" t="s">
        <v>39</v>
      </c>
      <c r="B97" s="105"/>
      <c r="C97" s="105"/>
      <c r="D97" s="105"/>
      <c r="E97" s="105"/>
      <c r="F97" s="105"/>
      <c r="G97" s="105"/>
      <c r="H97" s="105"/>
      <c r="I97" s="105"/>
      <c r="J97" s="105"/>
      <c r="K97" s="105"/>
      <c r="L97" s="105"/>
      <c r="M97" s="105"/>
      <c r="N97" s="105"/>
      <c r="O97" s="105"/>
      <c r="P97" s="43"/>
      <c r="Q97" s="43"/>
    </row>
    <row r="98" spans="1:17" x14ac:dyDescent="0.25">
      <c r="A98" s="104" t="s">
        <v>40</v>
      </c>
      <c r="B98" s="104"/>
      <c r="C98" s="104"/>
      <c r="D98" s="104"/>
      <c r="E98" s="104"/>
      <c r="F98" s="104"/>
      <c r="G98" s="104"/>
      <c r="H98" s="104"/>
      <c r="I98" s="104"/>
      <c r="J98" s="104"/>
      <c r="K98" s="104"/>
      <c r="L98" s="104"/>
      <c r="M98" s="104"/>
      <c r="N98" s="104"/>
      <c r="O98" s="104"/>
      <c r="P98" s="5"/>
      <c r="Q98" s="5"/>
    </row>
    <row r="99" spans="1:17" x14ac:dyDescent="0.25">
      <c r="A99" s="104" t="s">
        <v>41</v>
      </c>
      <c r="B99" s="104"/>
      <c r="C99" s="104"/>
      <c r="D99" s="104"/>
      <c r="E99" s="104"/>
      <c r="F99" s="104"/>
      <c r="G99" s="104"/>
      <c r="H99" s="104"/>
      <c r="I99" s="104"/>
      <c r="J99" s="104"/>
      <c r="K99" s="104"/>
      <c r="L99" s="104"/>
      <c r="M99" s="104"/>
      <c r="N99" s="104"/>
      <c r="O99" s="104"/>
      <c r="P99" s="5"/>
      <c r="Q99" s="5"/>
    </row>
    <row r="100" spans="1:17" x14ac:dyDescent="0.25">
      <c r="K100" s="2"/>
      <c r="L100" s="2"/>
      <c r="M100" s="2"/>
      <c r="N100" s="2"/>
    </row>
    <row r="142" spans="11:15" s="2" customFormat="1" x14ac:dyDescent="0.25">
      <c r="K142" s="4"/>
      <c r="L142" s="4"/>
      <c r="M142" s="4"/>
      <c r="N142" s="4"/>
      <c r="O142" s="4"/>
    </row>
    <row r="143" spans="11:15" s="2" customFormat="1" x14ac:dyDescent="0.25">
      <c r="K143" s="4"/>
      <c r="L143" s="4"/>
      <c r="M143" s="4"/>
      <c r="N143" s="4"/>
      <c r="O143" s="4"/>
    </row>
    <row r="144" spans="11:15" s="2" customFormat="1" x14ac:dyDescent="0.25">
      <c r="K144" s="4"/>
      <c r="L144" s="4"/>
      <c r="M144" s="4"/>
      <c r="N144" s="4"/>
      <c r="O144" s="4"/>
    </row>
    <row r="145" spans="11:15" s="2" customFormat="1" x14ac:dyDescent="0.25">
      <c r="K145" s="4"/>
      <c r="L145" s="4"/>
      <c r="M145" s="4"/>
      <c r="N145" s="4"/>
      <c r="O145" s="4"/>
    </row>
  </sheetData>
  <sheetProtection algorithmName="SHA-512" hashValue="L9vCFyNlgNYdJ77UTwUXmFkRat/Q2u9yHqvxy4turJsNdO9KJD8lRx26if1hXvEduSgLFLoFf16YtjIirDI54A==" saltValue="1nsknYfW/OaFOeW2z1Pp+g==" spinCount="100000" sheet="1" selectLockedCells="1"/>
  <mergeCells count="35">
    <mergeCell ref="A99:O99"/>
    <mergeCell ref="A98:O98"/>
    <mergeCell ref="A97:O97"/>
    <mergeCell ref="A96:O96"/>
    <mergeCell ref="B92:C92"/>
    <mergeCell ref="A2:A5"/>
    <mergeCell ref="B2:M2"/>
    <mergeCell ref="N2:O2"/>
    <mergeCell ref="B3:M3"/>
    <mergeCell ref="N3:O3"/>
    <mergeCell ref="B4:M5"/>
    <mergeCell ref="N4:O4"/>
    <mergeCell ref="N5:O5"/>
    <mergeCell ref="M11:N11"/>
    <mergeCell ref="M9:N9"/>
    <mergeCell ref="K9:L9"/>
    <mergeCell ref="K11:L11"/>
    <mergeCell ref="F11:I11"/>
    <mergeCell ref="A81:K89"/>
    <mergeCell ref="F9:I9"/>
    <mergeCell ref="B91:C91"/>
    <mergeCell ref="A9:B11"/>
    <mergeCell ref="D9:E9"/>
    <mergeCell ref="D11:E11"/>
    <mergeCell ref="A80:K80"/>
    <mergeCell ref="L89:N89"/>
    <mergeCell ref="L88:N88"/>
    <mergeCell ref="L87:N87"/>
    <mergeCell ref="L86:N86"/>
    <mergeCell ref="L85:N85"/>
    <mergeCell ref="L84:N84"/>
    <mergeCell ref="L83:N83"/>
    <mergeCell ref="L82:N82"/>
    <mergeCell ref="L81:N81"/>
    <mergeCell ref="L80:N8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7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G77:G79</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G14:G76</xm:sqref>
        </x14:dataValidation>
        <x14:dataValidation type="list" allowBlank="1" showInputMessage="1" showErrorMessage="1" xr:uid="{00000000-0002-0000-0000-000008000000}">
          <x14:formula1>
            <xm:f>Cálculos!$F$7:$F$8</xm:f>
          </x14:formula1>
          <xm:sqref>I14:I79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3"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9"/>
      <c r="C2" s="109"/>
      <c r="D2" s="118" t="s">
        <v>0</v>
      </c>
      <c r="E2" s="120"/>
      <c r="F2" s="120"/>
      <c r="G2" s="120"/>
      <c r="H2" s="119"/>
      <c r="I2" s="118" t="s">
        <v>1</v>
      </c>
      <c r="J2" s="119"/>
      <c r="K2" s="58"/>
    </row>
    <row r="3" spans="2:11" ht="15" customHeight="1" x14ac:dyDescent="0.25">
      <c r="B3" s="109"/>
      <c r="C3" s="109"/>
      <c r="D3" s="118" t="s">
        <v>2</v>
      </c>
      <c r="E3" s="120"/>
      <c r="F3" s="120"/>
      <c r="G3" s="120"/>
      <c r="H3" s="119"/>
      <c r="I3" s="118" t="s">
        <v>77</v>
      </c>
      <c r="J3" s="119"/>
      <c r="K3" s="57"/>
    </row>
    <row r="4" spans="2:11" ht="15" customHeight="1" x14ac:dyDescent="0.25">
      <c r="B4" s="109"/>
      <c r="C4" s="109"/>
      <c r="D4" s="121" t="s">
        <v>3</v>
      </c>
      <c r="E4" s="122"/>
      <c r="F4" s="122"/>
      <c r="G4" s="122"/>
      <c r="H4" s="123"/>
      <c r="I4" s="118" t="s">
        <v>79</v>
      </c>
      <c r="J4" s="119"/>
      <c r="K4" s="57"/>
    </row>
    <row r="5" spans="2:11" ht="15" customHeight="1" x14ac:dyDescent="0.25">
      <c r="B5" s="109"/>
      <c r="C5" s="109"/>
      <c r="D5" s="124"/>
      <c r="E5" s="125"/>
      <c r="F5" s="125"/>
      <c r="G5" s="125"/>
      <c r="H5" s="126"/>
      <c r="I5" s="118" t="s">
        <v>47</v>
      </c>
      <c r="J5" s="119"/>
      <c r="K5" s="57"/>
    </row>
    <row r="6" spans="2:11" x14ac:dyDescent="0.25">
      <c r="K6" s="49"/>
    </row>
    <row r="7" spans="2:11" ht="15.75" customHeight="1" x14ac:dyDescent="0.25">
      <c r="B7" s="113" t="s">
        <v>48</v>
      </c>
      <c r="C7" s="113"/>
      <c r="D7" s="113"/>
      <c r="E7" s="113"/>
      <c r="F7" s="113"/>
      <c r="G7" s="113"/>
      <c r="H7" s="113"/>
      <c r="I7" s="113"/>
      <c r="J7" s="113"/>
      <c r="K7" s="54"/>
    </row>
    <row r="8" spans="2:11" ht="15.75" customHeight="1" x14ac:dyDescent="0.25">
      <c r="B8" s="108" t="s">
        <v>49</v>
      </c>
      <c r="C8" s="108" t="s">
        <v>50</v>
      </c>
      <c r="D8" s="108"/>
      <c r="E8" s="108"/>
      <c r="F8" s="108"/>
      <c r="G8" s="113" t="s">
        <v>51</v>
      </c>
      <c r="H8" s="113"/>
      <c r="I8" s="113"/>
      <c r="J8" s="113"/>
      <c r="K8" s="54"/>
    </row>
    <row r="9" spans="2:11" ht="15.75" customHeight="1" x14ac:dyDescent="0.25">
      <c r="B9" s="108"/>
      <c r="C9" s="53" t="s">
        <v>52</v>
      </c>
      <c r="D9" s="53" t="s">
        <v>53</v>
      </c>
      <c r="E9" s="108" t="s">
        <v>54</v>
      </c>
      <c r="F9" s="108"/>
      <c r="G9" s="113"/>
      <c r="H9" s="113"/>
      <c r="I9" s="113"/>
      <c r="J9" s="113"/>
      <c r="K9" s="54"/>
    </row>
    <row r="10" spans="2:11" ht="15.75" customHeight="1" x14ac:dyDescent="0.25">
      <c r="B10" s="51">
        <v>1</v>
      </c>
      <c r="C10" s="51">
        <v>2021</v>
      </c>
      <c r="D10" s="51">
        <v>5</v>
      </c>
      <c r="E10" s="127">
        <v>24</v>
      </c>
      <c r="F10" s="127"/>
      <c r="G10" s="116" t="s">
        <v>55</v>
      </c>
      <c r="H10" s="116"/>
      <c r="I10" s="116"/>
      <c r="J10" s="116"/>
      <c r="K10" s="56"/>
    </row>
    <row r="11" spans="2:11" ht="57.75" customHeight="1" x14ac:dyDescent="0.25">
      <c r="B11" s="51">
        <v>2</v>
      </c>
      <c r="C11" s="51">
        <v>2022</v>
      </c>
      <c r="D11" s="51">
        <v>5</v>
      </c>
      <c r="E11" s="114">
        <v>31</v>
      </c>
      <c r="F11" s="115"/>
      <c r="G11" s="110" t="s">
        <v>56</v>
      </c>
      <c r="H11" s="111"/>
      <c r="I11" s="111"/>
      <c r="J11" s="112"/>
      <c r="K11" s="56"/>
    </row>
    <row r="12" spans="2:11" ht="82.5" customHeight="1" x14ac:dyDescent="0.25">
      <c r="B12" s="51">
        <v>3</v>
      </c>
      <c r="C12" s="51">
        <v>2022</v>
      </c>
      <c r="D12" s="51">
        <v>7</v>
      </c>
      <c r="E12" s="114">
        <v>27</v>
      </c>
      <c r="F12" s="115"/>
      <c r="G12" s="110" t="s">
        <v>57</v>
      </c>
      <c r="H12" s="111"/>
      <c r="I12" s="111"/>
      <c r="J12" s="112"/>
      <c r="K12" s="56"/>
    </row>
    <row r="13" spans="2:11" ht="100.5" customHeight="1" x14ac:dyDescent="0.25">
      <c r="B13" s="51">
        <v>4</v>
      </c>
      <c r="C13" s="51">
        <v>2023</v>
      </c>
      <c r="D13" s="51">
        <v>11</v>
      </c>
      <c r="E13" s="114">
        <v>30</v>
      </c>
      <c r="F13" s="115"/>
      <c r="G13" s="110" t="s">
        <v>72</v>
      </c>
      <c r="H13" s="111"/>
      <c r="I13" s="111"/>
      <c r="J13" s="112"/>
      <c r="K13" s="56"/>
    </row>
    <row r="14" spans="2:11" ht="70.5" customHeight="1" x14ac:dyDescent="0.25">
      <c r="B14" s="51">
        <v>5</v>
      </c>
      <c r="C14" s="51">
        <v>2024</v>
      </c>
      <c r="D14" s="59" t="s">
        <v>71</v>
      </c>
      <c r="E14" s="114">
        <v>27</v>
      </c>
      <c r="F14" s="115"/>
      <c r="G14" s="110" t="s">
        <v>73</v>
      </c>
      <c r="H14" s="111"/>
      <c r="I14" s="111"/>
      <c r="J14" s="112"/>
      <c r="K14" s="56"/>
    </row>
    <row r="15" spans="2:11" ht="76.5" customHeight="1" x14ac:dyDescent="0.25">
      <c r="B15" s="51">
        <v>6</v>
      </c>
      <c r="C15" s="51">
        <v>2024</v>
      </c>
      <c r="D15" s="59" t="s">
        <v>74</v>
      </c>
      <c r="E15" s="114"/>
      <c r="F15" s="115"/>
      <c r="G15" s="110" t="s">
        <v>76</v>
      </c>
      <c r="H15" s="111"/>
      <c r="I15" s="111"/>
      <c r="J15" s="112"/>
      <c r="K15" s="56"/>
    </row>
    <row r="16" spans="2:11" ht="15.75" customHeight="1" x14ac:dyDescent="0.25">
      <c r="B16" s="108" t="s">
        <v>58</v>
      </c>
      <c r="C16" s="108"/>
      <c r="D16" s="108"/>
      <c r="E16" s="108"/>
      <c r="F16" s="108"/>
      <c r="G16" s="108"/>
      <c r="H16" s="108"/>
      <c r="I16" s="108"/>
      <c r="J16" s="108"/>
      <c r="K16" s="52"/>
    </row>
    <row r="17" spans="2:11" x14ac:dyDescent="0.25">
      <c r="B17" s="108" t="s">
        <v>59</v>
      </c>
      <c r="C17" s="108"/>
      <c r="D17" s="108"/>
      <c r="E17" s="108"/>
      <c r="F17" s="108" t="s">
        <v>60</v>
      </c>
      <c r="G17" s="108"/>
      <c r="H17" s="108"/>
      <c r="I17" s="108"/>
      <c r="J17" s="108"/>
      <c r="K17" s="52"/>
    </row>
    <row r="18" spans="2:11" ht="15.75" customHeight="1" x14ac:dyDescent="0.25">
      <c r="B18" s="127" t="s">
        <v>61</v>
      </c>
      <c r="C18" s="127"/>
      <c r="D18" s="127"/>
      <c r="E18" s="127"/>
      <c r="F18" s="127" t="s">
        <v>75</v>
      </c>
      <c r="G18" s="127"/>
      <c r="H18" s="127"/>
      <c r="I18" s="127"/>
      <c r="J18" s="127"/>
      <c r="K18" s="50"/>
    </row>
    <row r="19" spans="2:11" x14ac:dyDescent="0.25">
      <c r="B19" s="108" t="s">
        <v>62</v>
      </c>
      <c r="C19" s="108"/>
      <c r="D19" s="108"/>
      <c r="E19" s="108"/>
      <c r="F19" s="108"/>
      <c r="G19" s="108"/>
      <c r="H19" s="108"/>
      <c r="I19" s="108"/>
      <c r="J19" s="108"/>
      <c r="K19" s="52"/>
    </row>
    <row r="20" spans="2:11" x14ac:dyDescent="0.25">
      <c r="B20" s="108" t="s">
        <v>59</v>
      </c>
      <c r="C20" s="108"/>
      <c r="D20" s="108"/>
      <c r="E20" s="108"/>
      <c r="F20" s="108" t="s">
        <v>60</v>
      </c>
      <c r="G20" s="108"/>
      <c r="H20" s="108"/>
      <c r="I20" s="108"/>
      <c r="J20" s="108"/>
      <c r="K20" s="52"/>
    </row>
    <row r="21" spans="2:11" ht="15.75" customHeight="1" x14ac:dyDescent="0.25">
      <c r="B21" s="129" t="s">
        <v>63</v>
      </c>
      <c r="C21" s="129"/>
      <c r="D21" s="129"/>
      <c r="E21" s="129"/>
      <c r="F21" s="129" t="s">
        <v>64</v>
      </c>
      <c r="G21" s="129"/>
      <c r="H21" s="129"/>
      <c r="I21" s="129"/>
      <c r="J21" s="129"/>
      <c r="K21" s="55"/>
    </row>
    <row r="22" spans="2:11" ht="15.75" customHeight="1" x14ac:dyDescent="0.25">
      <c r="B22" s="113" t="s">
        <v>65</v>
      </c>
      <c r="C22" s="113"/>
      <c r="D22" s="113"/>
      <c r="E22" s="113"/>
      <c r="F22" s="113"/>
      <c r="G22" s="113"/>
      <c r="H22" s="113"/>
      <c r="I22" s="113"/>
      <c r="J22" s="113"/>
      <c r="K22" s="54"/>
    </row>
    <row r="23" spans="2:11" x14ac:dyDescent="0.25">
      <c r="B23" s="108" t="s">
        <v>59</v>
      </c>
      <c r="C23" s="108"/>
      <c r="D23" s="108"/>
      <c r="E23" s="108" t="s">
        <v>60</v>
      </c>
      <c r="F23" s="108"/>
      <c r="G23" s="108"/>
      <c r="H23" s="108" t="s">
        <v>66</v>
      </c>
      <c r="I23" s="108"/>
      <c r="J23" s="108"/>
      <c r="K23" s="52"/>
    </row>
    <row r="24" spans="2:11" x14ac:dyDescent="0.25">
      <c r="B24" s="108"/>
      <c r="C24" s="108"/>
      <c r="D24" s="108"/>
      <c r="E24" s="108"/>
      <c r="F24" s="108"/>
      <c r="G24" s="108"/>
      <c r="H24" s="53" t="s">
        <v>52</v>
      </c>
      <c r="I24" s="53" t="s">
        <v>53</v>
      </c>
      <c r="J24" s="53" t="s">
        <v>54</v>
      </c>
      <c r="K24" s="52"/>
    </row>
    <row r="25" spans="2:11" x14ac:dyDescent="0.25">
      <c r="B25" s="127" t="s">
        <v>67</v>
      </c>
      <c r="C25" s="127"/>
      <c r="D25" s="127"/>
      <c r="E25" s="129" t="s">
        <v>68</v>
      </c>
      <c r="F25" s="129"/>
      <c r="G25" s="129"/>
      <c r="H25" s="51">
        <v>2024</v>
      </c>
      <c r="I25" s="59" t="s">
        <v>74</v>
      </c>
      <c r="J25" s="51"/>
      <c r="K25" s="50"/>
    </row>
    <row r="26" spans="2:11" x14ac:dyDescent="0.25">
      <c r="K26" s="49"/>
    </row>
    <row r="27" spans="2:11" ht="56.25" customHeight="1" x14ac:dyDescent="0.25">
      <c r="B27" s="49"/>
      <c r="C27" s="128" t="s">
        <v>69</v>
      </c>
      <c r="D27" s="128"/>
      <c r="E27" s="128"/>
      <c r="F27" s="128"/>
      <c r="G27" s="128"/>
      <c r="H27" s="128"/>
      <c r="I27" s="128"/>
      <c r="K27" s="49"/>
    </row>
    <row r="28" spans="2:11" ht="16.5" customHeight="1" x14ac:dyDescent="0.25">
      <c r="E28" s="117" t="s">
        <v>70</v>
      </c>
      <c r="F28" s="117"/>
      <c r="G28" s="117"/>
      <c r="H28" s="117"/>
      <c r="I28" s="117"/>
      <c r="J28" s="117"/>
      <c r="K28" s="48"/>
    </row>
    <row r="29" spans="2:11" x14ac:dyDescent="0.25">
      <c r="B29" s="49"/>
      <c r="C29" s="49"/>
      <c r="D29" s="49"/>
      <c r="E29" s="117"/>
      <c r="F29" s="117"/>
      <c r="G29" s="117"/>
      <c r="H29" s="117"/>
      <c r="I29" s="117"/>
      <c r="J29" s="117"/>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2025-02-28T22:48:08Z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