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tia\Downloads\F-CD-011\DOCUMENTOS A PUBLICAR\"/>
    </mc:Choice>
  </mc:AlternateContent>
  <xr:revisionPtr revIDLastSave="0" documentId="13_ncr:1_{FE166155-6965-4684-B262-AECD5A356A62}"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7" l="1"/>
  <c r="O32"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15" i="7"/>
  <c r="J15" i="7"/>
  <c r="L15" i="7"/>
  <c r="M15" i="7" s="1"/>
  <c r="O30" i="7"/>
  <c r="O29" i="7"/>
  <c r="L14" i="7"/>
  <c r="M14" i="7" s="1"/>
  <c r="J14" i="7"/>
  <c r="H14" i="7"/>
  <c r="M21" i="7" l="1"/>
  <c r="O21" i="7" s="1"/>
  <c r="M22" i="7"/>
  <c r="O22" i="7" s="1"/>
  <c r="K21" i="7"/>
  <c r="K19" i="7"/>
  <c r="N18" i="7"/>
  <c r="O18" i="7" s="1"/>
  <c r="K24" i="7"/>
  <c r="K27" i="7"/>
  <c r="N27" i="7"/>
  <c r="O27" i="7" s="1"/>
  <c r="N17" i="7"/>
  <c r="O17" i="7" s="1"/>
  <c r="K25" i="7"/>
  <c r="N26" i="7"/>
  <c r="O26" i="7" s="1"/>
  <c r="K20" i="7"/>
  <c r="K23" i="7"/>
  <c r="K26" i="7"/>
  <c r="M23" i="7"/>
  <c r="O23" i="7" s="1"/>
  <c r="K18" i="7"/>
  <c r="N25" i="7"/>
  <c r="O25" i="7" s="1"/>
  <c r="K17" i="7"/>
  <c r="K15" i="7"/>
  <c r="K22" i="7"/>
  <c r="K16" i="7"/>
  <c r="N20" i="7"/>
  <c r="O20" i="7" s="1"/>
  <c r="N16" i="7"/>
  <c r="O16" i="7" s="1"/>
  <c r="N19" i="7"/>
  <c r="O19" i="7" s="1"/>
  <c r="N24" i="7"/>
  <c r="O24" i="7" s="1"/>
  <c r="N15" i="7"/>
  <c r="O15" i="7" s="1"/>
  <c r="O28" i="7"/>
  <c r="O31" i="7" s="1"/>
  <c r="K14" i="7"/>
  <c r="O34" i="7"/>
  <c r="O35" i="7"/>
  <c r="O36" i="7" s="1"/>
  <c r="N14" i="7"/>
  <c r="O14" i="7" s="1"/>
  <c r="O37" i="7" l="1"/>
</calcChain>
</file>

<file path=xl/sharedStrings.xml><?xml version="1.0" encoding="utf-8"?>
<sst xmlns="http://schemas.openxmlformats.org/spreadsheetml/2006/main" count="124" uniqueCount="97">
  <si>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</si>
  <si>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</si>
  <si>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</si>
  <si>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</si>
  <si>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</si>
  <si>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</si>
  <si>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</si>
  <si>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</si>
  <si>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</si>
  <si>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</si>
  <si>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</si>
  <si>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</si>
  <si>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</si>
  <si>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</si>
  <si>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</si>
  <si>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</si>
  <si>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</si>
  <si>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</si>
  <si>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</si>
  <si>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</si>
  <si>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</si>
  <si>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</si>
  <si>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</si>
  <si>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</si>
  <si>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</si>
  <si>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</si>
  <si>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</si>
  <si>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</si>
  <si>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</si>
  <si>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</si>
  <si>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</si>
  <si>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</si>
  <si>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</si>
  <si>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</si>
  <si>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</si>
  <si>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</si>
  <si>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</si>
  <si>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</si>
  <si>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</si>
  <si>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</si>
  <si>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</si>
  <si>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</si>
  <si>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</si>
  <si>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</si>
  <si>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</si>
  <si>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</si>
  <si>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</si>
  <si>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</si>
  <si>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</si>
  <si>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</si>
  <si>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</si>
  <si>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</si>
  <si>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</si>
  <si>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</si>
  <si>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</si>
  <si>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</si>
  <si>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</si>
  <si>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</si>
  <si>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</si>
  <si>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</si>
  <si>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</si>
  <si>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</si>
  <si>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</si>
  <si>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</si>
  <si>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</si>
  <si>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</si>
  <si>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</si>
  <si>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</si>
  <si>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</si>
  <si>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</si>
  <si>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</si>
  <si>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</si>
  <si>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</si>
  <si>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</si>
  <si>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</si>
  <si>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</si>
  <si>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</si>
  <si>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</si>
  <si>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</si>
  <si>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</si>
  <si>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</si>
  <si>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CORTASETOS. CILINDRADA 27.2 CM3, POTENCIA 0,75 Kw VELOCIDAD MAXIMA: 7500 RPM, CAPACIDAD DEL TANQUE 0,5 LTS, LONGITUD DE CUCHILLA 60 CM, APERTURA DE DIENTES 28 MM PESO 5,8 KG. CORTE DOBLE FILO. Placa: 59149 MANTENIMIENTO PREVENTIVO: 1.LIMPIEZA DE LAS REJILLAS DE VENTILACION. 2. REVISION Y LIMPIEZA DE LAS REJILLAS DEL MOTOR. 3. REVISION SISTEMA DE COMBUSTIBLE.  4. LIMPIEZA, LUBRICACION Y AFILADO DE LAS CUCHILLAS. 5. REVISIÓN/LIMPIEZA DEL OBTURADOR DEL AHOGADOR. 6. REVISIÓN Y LIMPIEZA DE LA CUERDA DEL ARRANCADOR DEL RECUPERADOR. 7. ENGRASAR CAJA DE ENGRANAJES. MANTENIMIENTO CORRECTIVO: 8. CAMBIO DEL FILTRO DE AIRE PARA CORTASETOS HC-152 "HEADGE CLIPPER. 9. CAMBIO DE LAS MANQUERAS, EMPAQUES DE COMBUSTIBLE, OBTURADOR DE LA TAPA DEL COMBUSTIBLE. 10. CAMBIO DEL FILTRO DE COMBUSTIBLE. 11. CAMBIO DE LA BUJIA DE ENCENDIDO. 12. CAMBIO DE ETIQUETAS DE SEGURIDAD. 14. REEMPLAZAR EL AMORTIGUADOR DE CHISPAS DEL SILENCIADOR. 15. REEMPLAZO DE TORNILLERIA, TUERCAS (SEGURIDAD) Y PERNOS</t>
  </si>
  <si>
    <t>HIDROLAVADORA. POTENCIA MAXIMA: 20- MAX. 140/2-MAX. 14 CAUDAL DE AGUA: 330 L/H. TIPO DE CORRIENTE 120 V /60 HZ INCLUYE: MANGUERA DE ALTA PRESION DE 6 METROS DE LONGITUD, PISTOLA CON SEGURO CONTRA ACCIONAMIENTO ACCIDENTAL , LANZA DE ALTA PRESION, CABLE DE CONEXION ELECTRICA DE 5 METROS ACOPLE DE CONEXION ELECTRICA DE 5 METROS, ACOPLE DE CONEXION DE MANGUERA, ASA DE TRANSPORTE CON AREA DE SOPORTE PARA LOS ACCESORIOS, DOS DEPOSITOS PARA DETERGENTE, CONEXION DEL AGUA CON FILTRO INCORPORADO RUEDAS PARA TRANSPORTARSE. Placa: 59151 MANTENIMIENTO PREVENTIVO  1. INSPECCIÓN DE LAS CONDICIONES FÍSICAS Y AMBIENTALES EN LAS QUE SE ENCUENTRA EL EQUIPO. 2. REVISIÓN DEL SISTEMA DE ENCENDIDO Y APAGADO. 3. REVISIÓN GENERAL DE PARTES ELÉCTRICAS. 4. REVISIÓN DE MOTOR, BOMBA, CABLE DE ALIMENTACIÓN, MANGUERA PARA DETERGENTE, PERILLA DE DESCARGA, ENTRADA DE AGUA, SALIDA DE AGUA, MANGUERA DE ALTA PRESIÓN.</t>
  </si>
  <si>
    <t>GUADAÑADORA JAPONESA. B45 TIPO DE MOTOR: 2 TIEMPOS, CILINDRO VERTICAL, REFRIGERADA POR AIRE POTENCIA MAXIMA 2,5 HP 7500 RPM, MEZCLA DE COMBUSTIBLE, GASOLINA: ACEITE INCLUYE: KIT DE HERRAMIENTA, ARNES DE CARGA, CARETA DE PROTECCION Placa: 45746 MANTENIMIENTO PREVENTIVO 1. REVISIÓN DE LA MARIPOSA O PERNO DE FIJACION DEL CABEZAL QUE PORTA EL HILO. 2. REVISIÓN Y LIMPIEZA DE LAS REJILLAS DE LAS TOMAS DE AIRE DE LA REFRIGERACIÓN. 3. REVISION SISTEMA DE COMBUSTIBLE, MANGUERA Y EMPAQUES, REVISION TRASNMISION O ENGRANAJES. 4. REVISION, LIMPIEZA Y/O DE FILTROS AIRE. 5. LIMPIEZA DEL CARBURADOR. 6. LIMPIEZA DEL TANQUE DE COMBUSTIBLE. 7. LIMPIEZA GENERAL DE LA MAQUINA. 8. LIMPIEZA Y LUBRICACION DE GUAYAS. MANTENIMIENTO CORRECTIVO 9. REEMPLAZO DE TORNILLOS FALTANTES Y LOS QUE SE ENCUENTRAN DETERIORADOS. 10. CAMBIO DE LA BUJÍA DE ENCENDIDO. 11. CAMBIO DEL FILTRO DE COMBUSTIBLE.</t>
  </si>
  <si>
    <t>TRITURADORA DE RAMAS TRAPP TR500 DIAMETRO MAXIMO DE CORTE 10CM, ROTACION 3500 RPM, PRODUCCION 3 O 5 M3H. MOTOR HONDA GX390 DE 13,0 HP, GASOLINA O 3600 RPM Placa: 51518 MANTENIMIENTO PREVENTIVO  1. INSPECCIÓN DE LAS CONDICIONES FÍSICAS Y AMBIENTALES EN LAS QUE SE ENCUENTRA EL EQUIPO. 2. REVISIÓN DEL SISTEMA DE ENCENDIDO Y APAGADO. 3. REVISIÓN GENERAL DE PARTES MECÁNICAS Y ELÉCTRICAS. MANTENIMIENTO CORRECTIVO 4. REPARACION Y SINCRONIZACIÓN DEL MOTOR. 5.CAMBIO DE CORREAS. 6. PINTURA EN GENERAL. </t>
  </si>
  <si>
    <t>ELECTROBOMBA BARNES 2HP Ref 1A0085 Mod. EE1.5 20- 1. S/N 13D031006 Placa: 45571 MANTENIMIENTO PREVENTIVO 1. REVISION DEL CORRECTO FUNCIONAMIENTO DEL MOTOR. 2. DECTECCION DE ZONAS CON SOBRECALENTAMIENTO, OLORES, VIBRACIONES Y SONIDOS EXTRAÑOS. 3. REVISION DE AJUSTES DE TUERCAS Y TORNILLOS VISIBLES. 4. LUBRICAR CORRECTAMENTE LOS COMPONENTES DEL MOTOR. 5. REVISION IMPELER BOMBA. 6.REVISION CARACOL. 7.REVISION BOBINADO,  MANTENIMIENTO CORRECTIVO 8. CAMBIO RODAMIENTOS. 9. CAMBIO DE CONDENSADOR DE ARRANQUE. 10.CAMBIO DE CABLE DE ALIMENTACION. 11.CAMBIO DE CLAVIJA. 12. CAMBIO DE OTRNILLOS FALTANTES Y LOS QUE SE ENCUENTREN DESGASTADOS. 13. CAMBIO DE ESCOBILLAS. 14. CAMBIO DE EMBOBINADO. 15. CAMBIO DE ASPAS DE CARACOL.</t>
  </si>
  <si>
    <t>ELECTROBOMBA BARNES , 1,5 HP, 1/2" X 1, 1/2" Placa: 47660 MANTENIMIENTO PREVENTIVO 1. REVISION DEL CORRECTO FUNCIONAMIENTO DEL MOTOR. 2. DECTECCION DE ZONAS CON SOBRECALENTAMIENTO, OLORES, VIBRACIONES Y SONIDOS EXTRAÑOS. 3.REVISION DE AJUSTES DE TUERCAS Y TORNILLOS VISIBLES. 4. LUBRICAR CORRECTAMENTE LOS COMPONENTES DEL MOTOR. 5. REVISION IMPELER BOMBA. 6. REVISION CARACOL. 7. REVISION BOBINADO. MANTENIMIENTO CORRECTIVO 8. CAMBIO RODAMIENTOS. 9. CAMBIO DE CONDENSADOR DE ARRANQUE. 10.CAMBIO DE CABLE DE ALIMENTACION. 11.CAMBIO DE CLAVIJA. 12. CAMBIO DE OTRNILLOS FALTANTES Y LOS QUE SE ENCUENTREN DESGASTADOS. 13. CAMBIO DE ESCOBILLAS. 14. CAMBIO DE EMBOBINADO. 15. CAMBIO DE ASPAS DE CARACOL.</t>
  </si>
  <si>
    <t>ELECTROBOMBA BARNES, DE 1,5 HP, TIPO: BARNES Placa: 47816 MANTENIMIENTO PREVENTIVO 1. REVISION DEL CORRECTO FUNCIONAMIENTO DEL MOTOR. 2.DECTECCION DE ZONAS CON SOBRECALENTAMIENTO, OLORES, VIBRACIONES Y SONIDOS EXTRAÑOS. 3. REVISION DE AJUSTES DE TUERCAS Y TORNILLOS VISIBLES. 4. LUBRICAR CORRECTAMENTE LOS COMPONENTES DEL MOTOR. 5.REVISION IMPELER BOMBA. 6. REVISION CARACOL. 7.REVISION BOBINADO. MANTENIMIENTO CORRECTIVO 8. CAMBIO RODAMIENTOS. 9. CAMBIO DE CONDENSADOR DE ARRANQUE. 10.CAMBIO DE CABLE DE ALIMENTACION. 11.CAMBIO DE CLAVIJA. 12. CAMBIO DE OTRNILLOS FALTANTES Y LOS QUE SE ENCUENTREN DESGASTADOS. 13. CAMBIO DE ESCOBILLAS. 14. CAMBIO DE EMBOBINADO. 15. CAMBIO DE ASPAS DE CARACOL.</t>
  </si>
  <si>
    <t>ELECTROBOMBA PARA DRENAJE AGUAS NEGRAS IMPULSOR VORTEX. POTECIA DE MOTOR 1,0 HP VOLTAJE 110V -1 FASE AMPERAJE 12, DESCARGA 2" ALTURA MAXIMA 9 MTS CAUDAL MAXIMO 550 LTS, FLOTADOR ELECTRICO DE SERIE INCORPORADO Placa: 66229, 66232 MANTENIMIENTO PREVENTIVO 1. REVISION DEL CORRECTO FUNCIONAMIENTO DEL MOTOR. 2. DECTECCION DE ZONAS CON SOBRECALENTAMIENTO, OLORES, VIBRACIONES Y SONIDOS EXTRAÑOS. 3.REVISION DE AJUSTES DE TUERCAS Y TORNILLOS VISIBLES. 4.LUBRICAR CORRECTAMENTE LOS COMPONENTES DEL MOTOR. 5.REVISION IMPELER BOMBA. 6.REVISION CARACOL. 7.REVISION BOBINADO MANTENIMIENTO CORRECTIVO 8. CAMBIO RODAMIENTOS. 9. CAMBIO DE CONDENSADOR DE ARRANQUE. 10.CAMBIO DE CABLE DE ALIMENTACION. 11.CAMBIO DE CLAVIJA. 12. CAMBIO DE OTRNILLOS FALTANTES Y LOS QUE SE ENCUENTREN DESGASTADOS. 13. CAMBIO DE ESCOBILLAS. 14. CAMBIO DE EMBOBINADO. 15. CAMBIO DE ASPAS DE CARACOL.</t>
  </si>
  <si>
    <t>COSECHADORA DE FORRAJE 800 KG 540 RPM 45-90 HP Placa: 66882 MANTENIMIENTO PREVENTIVO 1. REVISION PARTE HIDRAULICA DEL EQUIPO. 2. ENGRASE Y LUBRICACION DE SUS PARTES. 3. LIMPIEZA EN GENERAL.  MANTENIMIENTO CORRECTIVO 4. CAMBIO DE RODAMIENTOS. 5. AFILADO DE CUCHILLAS. 6.CAMBIO DE TORNILLERIA.  </t>
  </si>
  <si>
    <t>GUADAÑADORA TIPO SHINDAIWA B-41 JAPONESA DE 2.5 HP, ACCESORIOS. Placa: 54504 MANTENIMIENTO PREVENTIVO 1. LIMPIEZA GENERAL DE LA MAQUINA. 2. LIMPIEZA DE LAS REJILLAS DE LAS TOMAS DE AIRE DE LA REFRIGERACIÓN. 3.REVISION SISTEMA DE COMBUSTIBLE, MANGUERA Y EMPAQUES. 4.LIMPIEZA DEL CARBURADOR. 5. LIMPIEZA DEL TANQUE DE COMBUSTIBLE. 6.LIMPIEZA DE FILTROS AIRE. 7.REVISION TRASNMISION O ENGRANAJE. MANTENIMIENTO CORRECTIVO 8. REEMPLAZO DE TORNILLOS FALTANTES Y LOS QUE SE ENCUENTRAN DETERIORADOS. 9.CAMBIO DE LA BUJÍA DE ENCENDIDO. 10.CAMBIO DEL FILTRO DE COMBUSTIBLE.</t>
  </si>
  <si>
    <t>GUADAÑADORA JAPONESA. B45 TIPO DE MOTOR: 2 TIEMPOS, CILINDRO VERTICAL, REFRIGERADA POR AIRE POTENCIA MAXIMA 2,5 HP 7500 RPM, MEZCLA DE COMBUSTIBLE, GASOLINA: ACEITE INCLUYE: KIT DE HERRAMIENTA, ARNES DE CARGA, CARETA DE PROTECCION.  Placa: 59150 MANTENIMIENTO PREVENTIVO 1. LIMPIEZA GENERAL DE LA MAQUINA. 2.LIMPIEZA DE LAS REJILLAS DE LAS TOMAS DE AIRE DE LA REFRIGERACIÓN. 3.REVISION SISTEMA DE COMBUSTIBLE, MANGUERA Y EMPAQUES. 4.LIMPIEZA DEL CARBURADOR. 5. LIMPIEZA DEL TANQUE DE COMBUSTIBLE. 6. LIMPIEZA DE FILTROS AIRE. 7. REVISION TRASNMISION O ENGRANAJE. MANTENIMIENTO CORRECTIVO 8. REEMPLAZO DE TORNILLOS FALTANTES Y LOS QUE SE ENCUENTRAN DETERIORADOS. 9.CAMBIO DE LA BUJÍA DE ENCENDIDO. 10.CAMBIO DEL FILTRO DE COMBUSTIBLE.</t>
  </si>
  <si>
    <t>GUADAÑADORA DE MOTOR SM 45, MOTOR 2 TIEMPOS CILINDRO VERTICAL ENFRIADO POR AIRE, SISTEMA DE ENCENDIDO ELECTRONICO. MARCA SHINDAIWA Placa: 67403, 67404 MANTENIMIENTO PREVENTIVO 1. LIMPIEZA GENERAL DE LA MAQUINA. 2. LIMPIEZA DE LAS REJILLAS DE LAS TOMAS DE AIRE DE LA REFRIGERACIÓN. 3.REVISION SISTEMA DE COMBUSTIBLE, MANGUERA Y EMPAQUES. 4.LIMPIEZA DEL CARBURADOR. 5. LIMPIEZA DEL TANQUE DE COMBUSTIBLE. 6.LIMPIEZA DE FILTROS AIRE. 7.REVISION TRASNMISION O ENGRANAJE. MANTENIMIENTO CORRECTIVO 8. REEMPLAZO DE TORNILLOS FALTANTES Y LOS QUE SE ENCUENTRAN DETERIORADOS.  9.CAMBIO DE LA BUJÍA DE ENCENDIDO. 10.CAMBIO DEL FILTRO DE COMBUSTIBLE.</t>
  </si>
  <si>
    <t>ESMERIL INDUSTRIAL DE BANCO DE 6" POTENCIA 375 W CABALLOS DE FUERZA DEWALT Placa: 54505 MANTENIMIENTO PREVENTIVO  1. INSPECCIÓN DE LAS CONDICIONES FÍSICAS Y AMBIENTALES EN LAS QUE SE ENCUENTRA EL EQUIPO. 2. REVISIÓN DEL SISTEMA DE ENCENDIDO Y APAGADO. 3.REVISIÓN GENERAL DE PARTES MECÁNICAS, ELÉCTRICAS. 4. SINCRONIZACIÓN DEL MOTOR. 5.PINTUTA. 6.LIMPIEZA. 7.DEJAR EN ÓPTIMAS CONDICIONES DE TRABAJO. MANTENIMIENTO CORRECTIVO 8.CAMBIO DE DISCOS DE AFILADO.</t>
  </si>
  <si>
    <t>SERVICIO DE MANTENIMIENTO CORRECTIVO QUE INCLUYA LOS REPUESTOS NO ESPECIFICADOS EN LOS ITEMS PREVIAMENTE LISTADOS, POR UN VALOR DE DIEZ MILLONES DE PESOS M/TE (10.000.000)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</si>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</sst>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showGridLines="0" tabSelected="1" view="pageBreakPreview" topLeftCell="A39" zoomScale="70" zoomScaleNormal="70" zoomScaleSheetLayoutView="70" zoomScalePageLayoutView="55" workbookViewId="0">
      <selection activeCell="F14" sqref="F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24.21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1"/>
      <c r="B2" s="62" t="s">
        <v>0</v>
      </c>
      <c r="C2" s="62"/>
      <c r="D2" s="62"/>
      <c r="E2" s="62"/>
      <c r="F2" s="62"/>
      <c r="G2" s="62"/>
      <c r="H2" s="62"/>
      <c r="I2" s="62"/>
      <c r="J2" s="62"/>
      <c r="K2" s="62"/>
      <c r="L2" s="62"/>
      <c r="M2" s="62"/>
      <c r="N2" s="63" t="s">
        <v>80</v>
      </c>
      <c r="O2" s="63"/>
    </row>
    <row r="3" spans="1:15" ht="15.75" customHeight="1" x14ac:dyDescent="0.3">
      <c r="A3" s="61"/>
      <c r="B3" s="62" t="s">
        <v>2</v>
      </c>
      <c r="C3" s="62"/>
      <c r="D3" s="62"/>
      <c r="E3" s="62"/>
      <c r="F3" s="62"/>
      <c r="G3" s="62"/>
      <c r="H3" s="62"/>
      <c r="I3" s="62"/>
      <c r="J3" s="62"/>
      <c r="K3" s="62"/>
      <c r="L3" s="62"/>
      <c r="M3" s="62"/>
      <c r="N3" s="63" t="s">
        <v>77</v>
      </c>
      <c r="O3" s="63"/>
    </row>
    <row r="4" spans="1:15" ht="16.5" customHeight="1" x14ac:dyDescent="0.3">
      <c r="A4" s="61"/>
      <c r="B4" s="62" t="s">
        <v>3</v>
      </c>
      <c r="C4" s="62"/>
      <c r="D4" s="62"/>
      <c r="E4" s="62"/>
      <c r="F4" s="62"/>
      <c r="G4" s="62"/>
      <c r="H4" s="62"/>
      <c r="I4" s="62"/>
      <c r="J4" s="62"/>
      <c r="K4" s="62"/>
      <c r="L4" s="62"/>
      <c r="M4" s="62"/>
      <c r="N4" s="63" t="s">
        <v>79</v>
      </c>
      <c r="O4" s="63"/>
    </row>
    <row r="5" spans="1:15" ht="15" customHeight="1" x14ac:dyDescent="0.3">
      <c r="A5" s="61"/>
      <c r="B5" s="62"/>
      <c r="C5" s="62"/>
      <c r="D5" s="62"/>
      <c r="E5" s="62"/>
      <c r="F5" s="62"/>
      <c r="G5" s="62"/>
      <c r="H5" s="62"/>
      <c r="I5" s="62"/>
      <c r="J5" s="62"/>
      <c r="K5" s="62"/>
      <c r="L5" s="62"/>
      <c r="M5" s="62"/>
      <c r="N5" s="63" t="s">
        <v>4</v>
      </c>
      <c r="O5" s="63"/>
    </row>
    <row r="7" spans="1:15" x14ac:dyDescent="0.3">
      <c r="A7" s="5" t="s">
        <v>5</v>
      </c>
    </row>
    <row r="8" spans="1:15" ht="9.9" customHeight="1" x14ac:dyDescent="0.3">
      <c r="A8" s="6"/>
    </row>
    <row r="9" spans="1:15" ht="30" customHeight="1" x14ac:dyDescent="0.3">
      <c r="A9" s="83" t="s">
        <v>6</v>
      </c>
      <c r="B9" s="84"/>
      <c r="D9" s="68" t="s">
        <v>7</v>
      </c>
      <c r="E9" s="69"/>
      <c r="F9" s="70"/>
      <c r="G9" s="71"/>
      <c r="H9" s="71"/>
      <c r="I9" s="72"/>
      <c r="K9" s="68" t="s">
        <v>8</v>
      </c>
      <c r="L9" s="69"/>
      <c r="M9" s="66"/>
      <c r="N9" s="67"/>
    </row>
    <row r="10" spans="1:15" ht="8.25" customHeight="1" x14ac:dyDescent="0.3">
      <c r="A10" s="85"/>
      <c r="B10" s="86"/>
      <c r="C10" s="7"/>
      <c r="E10" s="8"/>
      <c r="F10" s="8"/>
      <c r="M10" s="8"/>
      <c r="N10" s="2"/>
    </row>
    <row r="11" spans="1:15" ht="30" customHeight="1" x14ac:dyDescent="0.3">
      <c r="A11" s="87"/>
      <c r="B11" s="88"/>
      <c r="D11" s="68" t="s">
        <v>9</v>
      </c>
      <c r="E11" s="69"/>
      <c r="F11" s="70"/>
      <c r="G11" s="71"/>
      <c r="H11" s="71"/>
      <c r="I11" s="72"/>
      <c r="K11" s="68" t="s">
        <v>10</v>
      </c>
      <c r="L11" s="69"/>
      <c r="M11" s="64"/>
      <c r="N11" s="65"/>
      <c r="O11" s="17"/>
    </row>
    <row r="12" spans="1:15" ht="9.9" customHeight="1" thickBot="1" x14ac:dyDescent="0.35">
      <c r="A12" s="16"/>
      <c r="B12" s="18"/>
      <c r="C12" s="14"/>
      <c r="D12" s="16"/>
      <c r="E12" s="18"/>
      <c r="F12" s="18"/>
      <c r="G12" s="18"/>
      <c r="H12" s="16"/>
      <c r="I12" s="19"/>
      <c r="J12" s="15"/>
      <c r="K12" s="15"/>
      <c r="L12" s="15"/>
      <c r="N12" s="20"/>
      <c r="O12" s="20"/>
    </row>
    <row r="13" spans="1:15" s="9" customFormat="1" ht="111.75" customHeight="1" x14ac:dyDescent="0.3">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357" customHeight="1" x14ac:dyDescent="0.3">
      <c r="A14" s="25">
        <v>1</v>
      </c>
      <c r="B14" s="125" t="s">
        <v>81</v>
      </c>
      <c r="C14" s="12"/>
      <c r="D14" s="126">
        <v>1</v>
      </c>
      <c r="E14" s="126" t="s">
        <v>95</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314.39999999999998" customHeight="1" x14ac:dyDescent="0.3">
      <c r="A15" s="25">
        <v>2</v>
      </c>
      <c r="B15" s="125" t="s">
        <v>82</v>
      </c>
      <c r="C15" s="12"/>
      <c r="D15" s="126">
        <v>1</v>
      </c>
      <c r="E15" s="126" t="s">
        <v>95</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348" customHeight="1" x14ac:dyDescent="0.3">
      <c r="A16" s="25">
        <v>3</v>
      </c>
      <c r="B16" s="125" t="s">
        <v>83</v>
      </c>
      <c r="C16" s="12"/>
      <c r="D16" s="126">
        <v>1</v>
      </c>
      <c r="E16" s="126" t="s">
        <v>95</v>
      </c>
      <c r="F16" s="56"/>
      <c r="G16" s="11"/>
      <c r="H16" s="1">
        <f t="shared" ref="H16:H27" si="13">+ROUND(F16*G16,0)</f>
        <v>0</v>
      </c>
      <c r="I16" s="11"/>
      <c r="J16" s="1">
        <f t="shared" ref="J16:J27" si="14">ROUND(F16*I16,0)</f>
        <v>0</v>
      </c>
      <c r="K16" s="1">
        <f t="shared" ref="K16:K27" si="15">ROUND(F16+H16+J16,0)</f>
        <v>0</v>
      </c>
      <c r="L16" s="1">
        <f t="shared" ref="L16:L27" si="16">ROUND(F16*D16,0)</f>
        <v>0</v>
      </c>
      <c r="M16" s="1">
        <f t="shared" ref="M16:M27" si="17">ROUND(L16*G16,0)</f>
        <v>0</v>
      </c>
      <c r="N16" s="1">
        <f t="shared" ref="N16:N27" si="18">ROUND(L16*I16,0)</f>
        <v>0</v>
      </c>
      <c r="O16" s="26">
        <f t="shared" ref="O16:O27" si="19">ROUND(L16+N16+M16,0)</f>
        <v>0</v>
      </c>
    </row>
    <row r="17" spans="1:15" s="9" customFormat="1" ht="270.60000000000002" customHeight="1" x14ac:dyDescent="0.3">
      <c r="A17" s="25">
        <v>4</v>
      </c>
      <c r="B17" s="125" t="s">
        <v>84</v>
      </c>
      <c r="C17" s="12"/>
      <c r="D17" s="126">
        <v>1</v>
      </c>
      <c r="E17" s="126" t="s">
        <v>95</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270.60000000000002" customHeight="1" x14ac:dyDescent="0.3">
      <c r="A18" s="25">
        <v>5</v>
      </c>
      <c r="B18" s="125" t="s">
        <v>85</v>
      </c>
      <c r="C18" s="12"/>
      <c r="D18" s="126">
        <v>1</v>
      </c>
      <c r="E18" s="126" t="s">
        <v>95</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270.60000000000002" customHeight="1" x14ac:dyDescent="0.3">
      <c r="A19" s="25">
        <v>6</v>
      </c>
      <c r="B19" s="125" t="s">
        <v>86</v>
      </c>
      <c r="C19" s="12"/>
      <c r="D19" s="126">
        <v>1</v>
      </c>
      <c r="E19" s="126" t="s">
        <v>95</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270.60000000000002" customHeight="1" x14ac:dyDescent="0.3">
      <c r="A20" s="25">
        <v>7</v>
      </c>
      <c r="B20" s="125" t="s">
        <v>87</v>
      </c>
      <c r="C20" s="12"/>
      <c r="D20" s="126">
        <v>1</v>
      </c>
      <c r="E20" s="126" t="s">
        <v>95</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328.2" customHeight="1" x14ac:dyDescent="0.3">
      <c r="A21" s="25">
        <v>8</v>
      </c>
      <c r="B21" s="125" t="s">
        <v>88</v>
      </c>
      <c r="C21" s="12"/>
      <c r="D21" s="126">
        <v>2</v>
      </c>
      <c r="E21" s="126" t="s">
        <v>95</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270.60000000000002" customHeight="1" x14ac:dyDescent="0.3">
      <c r="A22" s="25">
        <v>9</v>
      </c>
      <c r="B22" s="125" t="s">
        <v>89</v>
      </c>
      <c r="C22" s="12"/>
      <c r="D22" s="126">
        <v>1</v>
      </c>
      <c r="E22" s="126" t="s">
        <v>95</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270.60000000000002" customHeight="1" x14ac:dyDescent="0.3">
      <c r="A23" s="25">
        <v>10</v>
      </c>
      <c r="B23" s="125" t="s">
        <v>90</v>
      </c>
      <c r="C23" s="12"/>
      <c r="D23" s="126">
        <v>1</v>
      </c>
      <c r="E23" s="126" t="s">
        <v>95</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270.60000000000002" customHeight="1" x14ac:dyDescent="0.3">
      <c r="A24" s="25">
        <v>11</v>
      </c>
      <c r="B24" s="125" t="s">
        <v>91</v>
      </c>
      <c r="C24" s="12"/>
      <c r="D24" s="126">
        <v>1</v>
      </c>
      <c r="E24" s="126" t="s">
        <v>95</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270.60000000000002" customHeight="1" x14ac:dyDescent="0.3">
      <c r="A25" s="25">
        <v>12</v>
      </c>
      <c r="B25" s="125" t="s">
        <v>92</v>
      </c>
      <c r="C25" s="12"/>
      <c r="D25" s="126">
        <v>2</v>
      </c>
      <c r="E25" s="126" t="s">
        <v>95</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270.60000000000002" customHeight="1" x14ac:dyDescent="0.3">
      <c r="A26" s="25">
        <v>13</v>
      </c>
      <c r="B26" s="125" t="s">
        <v>93</v>
      </c>
      <c r="C26" s="12"/>
      <c r="D26" s="126">
        <v>1</v>
      </c>
      <c r="E26" s="126" t="s">
        <v>95</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270.60000000000002" customHeight="1" thickBot="1" x14ac:dyDescent="0.35">
      <c r="A27" s="25">
        <v>14</v>
      </c>
      <c r="B27" s="125" t="s">
        <v>94</v>
      </c>
      <c r="C27" s="12"/>
      <c r="D27" s="126">
        <v>1</v>
      </c>
      <c r="E27" s="126" t="s">
        <v>96</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42" customHeight="1" thickBot="1" x14ac:dyDescent="0.35">
      <c r="A28" s="89" t="s">
        <v>26</v>
      </c>
      <c r="B28" s="90"/>
      <c r="C28" s="90"/>
      <c r="D28" s="90"/>
      <c r="E28" s="90"/>
      <c r="F28" s="90"/>
      <c r="G28" s="90"/>
      <c r="H28" s="90"/>
      <c r="I28" s="90"/>
      <c r="J28" s="90"/>
      <c r="K28" s="90"/>
      <c r="L28" s="101" t="s">
        <v>27</v>
      </c>
      <c r="M28" s="102"/>
      <c r="N28" s="102"/>
      <c r="O28" s="34">
        <f>SUMIF(G:G,0%,L:L)+SUMIF(G:G,"",L:L)</f>
        <v>0</v>
      </c>
    </row>
    <row r="29" spans="1:15" s="9" customFormat="1" ht="39" customHeight="1" x14ac:dyDescent="0.3">
      <c r="A29" s="73" t="s">
        <v>78</v>
      </c>
      <c r="B29" s="74"/>
      <c r="C29" s="74"/>
      <c r="D29" s="74"/>
      <c r="E29" s="74"/>
      <c r="F29" s="74"/>
      <c r="G29" s="74"/>
      <c r="H29" s="74"/>
      <c r="I29" s="74"/>
      <c r="J29" s="74"/>
      <c r="K29" s="75"/>
      <c r="L29" s="95" t="s">
        <v>28</v>
      </c>
      <c r="M29" s="96"/>
      <c r="N29" s="96"/>
      <c r="O29" s="35">
        <f>SUMIF(G:G,5%,L:L)</f>
        <v>0</v>
      </c>
    </row>
    <row r="30" spans="1:15" s="9" customFormat="1" ht="30" customHeight="1" x14ac:dyDescent="0.3">
      <c r="A30" s="76"/>
      <c r="B30" s="77"/>
      <c r="C30" s="77"/>
      <c r="D30" s="77"/>
      <c r="E30" s="77"/>
      <c r="F30" s="77"/>
      <c r="G30" s="77"/>
      <c r="H30" s="77"/>
      <c r="I30" s="77"/>
      <c r="J30" s="77"/>
      <c r="K30" s="78"/>
      <c r="L30" s="95" t="s">
        <v>29</v>
      </c>
      <c r="M30" s="96"/>
      <c r="N30" s="96"/>
      <c r="O30" s="35">
        <f>SUMIF(G:G,19%,L:L)</f>
        <v>0</v>
      </c>
    </row>
    <row r="31" spans="1:15" s="9" customFormat="1" ht="30" customHeight="1" x14ac:dyDescent="0.3">
      <c r="A31" s="76"/>
      <c r="B31" s="77"/>
      <c r="C31" s="77"/>
      <c r="D31" s="77"/>
      <c r="E31" s="77"/>
      <c r="F31" s="77"/>
      <c r="G31" s="77"/>
      <c r="H31" s="77"/>
      <c r="I31" s="77"/>
      <c r="J31" s="77"/>
      <c r="K31" s="78"/>
      <c r="L31" s="97" t="s">
        <v>22</v>
      </c>
      <c r="M31" s="98"/>
      <c r="N31" s="98"/>
      <c r="O31" s="36">
        <f>SUM(O28:O30)</f>
        <v>0</v>
      </c>
    </row>
    <row r="32" spans="1:15" s="9" customFormat="1" ht="30" customHeight="1" x14ac:dyDescent="0.3">
      <c r="A32" s="76"/>
      <c r="B32" s="77"/>
      <c r="C32" s="77"/>
      <c r="D32" s="77"/>
      <c r="E32" s="77"/>
      <c r="F32" s="77"/>
      <c r="G32" s="77"/>
      <c r="H32" s="77"/>
      <c r="I32" s="77"/>
      <c r="J32" s="77"/>
      <c r="K32" s="78"/>
      <c r="L32" s="99" t="s">
        <v>30</v>
      </c>
      <c r="M32" s="100"/>
      <c r="N32" s="100"/>
      <c r="O32" s="37">
        <f>SUMIF(G:G,5%,M:M)</f>
        <v>0</v>
      </c>
    </row>
    <row r="33" spans="1:17" s="9" customFormat="1" ht="30" customHeight="1" x14ac:dyDescent="0.3">
      <c r="A33" s="76"/>
      <c r="B33" s="77"/>
      <c r="C33" s="77"/>
      <c r="D33" s="77"/>
      <c r="E33" s="77"/>
      <c r="F33" s="77"/>
      <c r="G33" s="77"/>
      <c r="H33" s="77"/>
      <c r="I33" s="77"/>
      <c r="J33" s="77"/>
      <c r="K33" s="78"/>
      <c r="L33" s="99" t="s">
        <v>31</v>
      </c>
      <c r="M33" s="100"/>
      <c r="N33" s="100"/>
      <c r="O33" s="37">
        <f>SUMIF(G:G,19%,M:M)</f>
        <v>0</v>
      </c>
    </row>
    <row r="34" spans="1:17" s="9" customFormat="1" ht="30" customHeight="1" x14ac:dyDescent="0.3">
      <c r="A34" s="76"/>
      <c r="B34" s="77"/>
      <c r="C34" s="77"/>
      <c r="D34" s="77"/>
      <c r="E34" s="77"/>
      <c r="F34" s="77"/>
      <c r="G34" s="77"/>
      <c r="H34" s="77"/>
      <c r="I34" s="77"/>
      <c r="J34" s="77"/>
      <c r="K34" s="78"/>
      <c r="L34" s="97" t="s">
        <v>32</v>
      </c>
      <c r="M34" s="98"/>
      <c r="N34" s="98"/>
      <c r="O34" s="36">
        <f>SUM(O32:O33)</f>
        <v>0</v>
      </c>
    </row>
    <row r="35" spans="1:17" s="9" customFormat="1" ht="30" customHeight="1" x14ac:dyDescent="0.3">
      <c r="A35" s="76"/>
      <c r="B35" s="77"/>
      <c r="C35" s="77"/>
      <c r="D35" s="77"/>
      <c r="E35" s="77"/>
      <c r="F35" s="77"/>
      <c r="G35" s="77"/>
      <c r="H35" s="77"/>
      <c r="I35" s="77"/>
      <c r="J35" s="77"/>
      <c r="K35" s="78"/>
      <c r="L35" s="95" t="s">
        <v>33</v>
      </c>
      <c r="M35" s="96"/>
      <c r="N35" s="96"/>
      <c r="O35" s="35">
        <f>SUMIF(I:I,8%,N:N)</f>
        <v>0</v>
      </c>
    </row>
    <row r="36" spans="1:17" s="9" customFormat="1" ht="37.5" customHeight="1" x14ac:dyDescent="0.3">
      <c r="A36" s="76"/>
      <c r="B36" s="77"/>
      <c r="C36" s="77"/>
      <c r="D36" s="77"/>
      <c r="E36" s="77"/>
      <c r="F36" s="77"/>
      <c r="G36" s="77"/>
      <c r="H36" s="77"/>
      <c r="I36" s="77"/>
      <c r="J36" s="77"/>
      <c r="K36" s="78"/>
      <c r="L36" s="93" t="s">
        <v>34</v>
      </c>
      <c r="M36" s="94"/>
      <c r="N36" s="94"/>
      <c r="O36" s="36">
        <f>SUM(O35)</f>
        <v>0</v>
      </c>
    </row>
    <row r="37" spans="1:17" s="9" customFormat="1" ht="32.25" customHeight="1" thickBot="1" x14ac:dyDescent="0.35">
      <c r="A37" s="79"/>
      <c r="B37" s="80"/>
      <c r="C37" s="80"/>
      <c r="D37" s="80"/>
      <c r="E37" s="80"/>
      <c r="F37" s="80"/>
      <c r="G37" s="80"/>
      <c r="H37" s="80"/>
      <c r="I37" s="80"/>
      <c r="J37" s="80"/>
      <c r="K37" s="81"/>
      <c r="L37" s="91" t="s">
        <v>35</v>
      </c>
      <c r="M37" s="92"/>
      <c r="N37" s="92"/>
      <c r="O37" s="38">
        <f>+O31+O34+O36</f>
        <v>0</v>
      </c>
    </row>
    <row r="39" spans="1:17" ht="50.1" customHeight="1" thickBot="1" x14ac:dyDescent="0.35">
      <c r="B39" s="82"/>
      <c r="C39" s="82"/>
    </row>
    <row r="40" spans="1:17" x14ac:dyDescent="0.3">
      <c r="B40" s="60" t="s">
        <v>36</v>
      </c>
      <c r="C40" s="60"/>
    </row>
    <row r="41" spans="1:17" ht="15" customHeight="1" x14ac:dyDescent="0.3">
      <c r="M41" s="40"/>
      <c r="N41" s="41"/>
      <c r="O41" s="42"/>
    </row>
    <row r="42" spans="1:17" ht="15.75" customHeight="1" x14ac:dyDescent="0.3">
      <c r="M42" s="40"/>
      <c r="N42" s="41"/>
      <c r="O42" s="42"/>
    </row>
    <row r="43" spans="1:17" ht="15" customHeight="1" x14ac:dyDescent="0.3">
      <c r="A43" s="10" t="s">
        <v>37</v>
      </c>
      <c r="M43" s="40"/>
      <c r="N43" s="41"/>
      <c r="O43" s="42"/>
    </row>
    <row r="44" spans="1:17" x14ac:dyDescent="0.3">
      <c r="A44" s="59" t="s">
        <v>38</v>
      </c>
      <c r="B44" s="59"/>
      <c r="C44" s="59"/>
      <c r="D44" s="59"/>
      <c r="E44" s="59"/>
      <c r="F44" s="59"/>
      <c r="G44" s="59"/>
      <c r="H44" s="59"/>
      <c r="I44" s="59"/>
      <c r="J44" s="59"/>
      <c r="K44" s="59"/>
      <c r="L44" s="59"/>
      <c r="M44" s="59"/>
      <c r="N44" s="59"/>
      <c r="O44" s="59"/>
      <c r="P44" s="2"/>
      <c r="Q44" s="2"/>
    </row>
    <row r="45" spans="1:17" ht="15" customHeight="1" x14ac:dyDescent="0.3">
      <c r="A45" s="58" t="s">
        <v>39</v>
      </c>
      <c r="B45" s="58"/>
      <c r="C45" s="58"/>
      <c r="D45" s="58"/>
      <c r="E45" s="58"/>
      <c r="F45" s="58"/>
      <c r="G45" s="58"/>
      <c r="H45" s="58"/>
      <c r="I45" s="58"/>
      <c r="J45" s="58"/>
      <c r="K45" s="58"/>
      <c r="L45" s="58"/>
      <c r="M45" s="58"/>
      <c r="N45" s="58"/>
      <c r="O45" s="58"/>
      <c r="P45" s="39"/>
      <c r="Q45" s="39"/>
    </row>
    <row r="46" spans="1:17" x14ac:dyDescent="0.3">
      <c r="A46" s="57" t="s">
        <v>40</v>
      </c>
      <c r="B46" s="57"/>
      <c r="C46" s="57"/>
      <c r="D46" s="57"/>
      <c r="E46" s="57"/>
      <c r="F46" s="57"/>
      <c r="G46" s="57"/>
      <c r="H46" s="57"/>
      <c r="I46" s="57"/>
      <c r="J46" s="57"/>
      <c r="K46" s="57"/>
      <c r="L46" s="57"/>
      <c r="M46" s="57"/>
      <c r="N46" s="57"/>
      <c r="O46" s="57"/>
      <c r="P46" s="5"/>
      <c r="Q46" s="5"/>
    </row>
    <row r="47" spans="1:17" x14ac:dyDescent="0.3">
      <c r="A47" s="57" t="s">
        <v>41</v>
      </c>
      <c r="B47" s="57"/>
      <c r="C47" s="57"/>
      <c r="D47" s="57"/>
      <c r="E47" s="57"/>
      <c r="F47" s="57"/>
      <c r="G47" s="57"/>
      <c r="H47" s="57"/>
      <c r="I47" s="57"/>
      <c r="J47" s="57"/>
      <c r="K47" s="57"/>
      <c r="L47" s="57"/>
      <c r="M47" s="57"/>
      <c r="N47" s="57"/>
      <c r="O47" s="57"/>
      <c r="P47" s="5"/>
      <c r="Q47" s="5"/>
    </row>
    <row r="48" spans="1:17" x14ac:dyDescent="0.3">
      <c r="K48" s="2"/>
      <c r="L48" s="2"/>
      <c r="M48" s="2"/>
      <c r="N48" s="2"/>
    </row>
    <row r="90" spans="11:15" s="2" customFormat="1" x14ac:dyDescent="0.3">
      <c r="K90" s="4"/>
      <c r="L90" s="4"/>
      <c r="M90" s="4"/>
      <c r="N90" s="4"/>
      <c r="O90" s="4"/>
    </row>
    <row r="91" spans="11:15" s="2" customFormat="1" x14ac:dyDescent="0.3">
      <c r="K91" s="4"/>
      <c r="L91" s="4"/>
      <c r="M91" s="4"/>
      <c r="N91" s="4"/>
      <c r="O91" s="4"/>
    </row>
    <row r="92" spans="11:15" s="2" customFormat="1" x14ac:dyDescent="0.3">
      <c r="K92" s="4"/>
      <c r="L92" s="4"/>
      <c r="M92" s="4"/>
      <c r="N92" s="4"/>
      <c r="O92" s="4"/>
    </row>
    <row r="93" spans="11:15" s="2" customFormat="1" x14ac:dyDescent="0.3">
      <c r="K93" s="4"/>
      <c r="L93" s="4"/>
      <c r="M93" s="4"/>
      <c r="N93" s="4"/>
      <c r="O93" s="4"/>
    </row>
  </sheetData>
  <sheetProtection algorithmName="SHA-512" hashValue="XF2n/2+JyzdAmGDJcSv0l485dfdzjxAhBNiRiu2wIM4vBMiTmH7jkf9OE5LXc4OdTNvTMfM9zN+ecUrqGErcRQ==" saltValue="hvLkIQwM+uhrCxh3hn4jtA==" spinCount="100000" sheet="1" selectLockedCells="1"/>
  <mergeCells count="35">
    <mergeCell ref="L32:N32"/>
    <mergeCell ref="L31:N31"/>
    <mergeCell ref="L30:N30"/>
    <mergeCell ref="L29:N29"/>
    <mergeCell ref="L28:N28"/>
    <mergeCell ref="L37:N37"/>
    <mergeCell ref="L36:N36"/>
    <mergeCell ref="L35:N35"/>
    <mergeCell ref="L34:N34"/>
    <mergeCell ref="L33:N33"/>
    <mergeCell ref="A29:K37"/>
    <mergeCell ref="F9:I9"/>
    <mergeCell ref="B39:C39"/>
    <mergeCell ref="A9:B11"/>
    <mergeCell ref="D9:E9"/>
    <mergeCell ref="D11:E11"/>
    <mergeCell ref="A28:K28"/>
    <mergeCell ref="M11:N11"/>
    <mergeCell ref="M9:N9"/>
    <mergeCell ref="K9:L9"/>
    <mergeCell ref="K11:L11"/>
    <mergeCell ref="F11:I11"/>
    <mergeCell ref="A2:A5"/>
    <mergeCell ref="B2:M2"/>
    <mergeCell ref="N2:O2"/>
    <mergeCell ref="B3:M3"/>
    <mergeCell ref="N3:O3"/>
    <mergeCell ref="B4:M5"/>
    <mergeCell ref="N4:O4"/>
    <mergeCell ref="N5:O5"/>
    <mergeCell ref="A47:O47"/>
    <mergeCell ref="A46:O46"/>
    <mergeCell ref="A45:O45"/>
    <mergeCell ref="A44:O44"/>
    <mergeCell ref="B40:C4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G14:G27</xm:sqref>
        </x14:dataValidation>
        <x14:dataValidation type="list" allowBlank="1" showInputMessage="1" showErrorMessage="1" xr:uid="{00000000-0002-0000-0000-000008000000}">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9" bestFit="1" customWidth="1"/>
    <col min="6" max="6" width="15" style="33" bestFit="1" customWidth="1"/>
  </cols>
  <sheetData>
    <row r="6" spans="2:6" x14ac:dyDescent="0.3">
      <c r="B6" s="13" t="s">
        <v>9</v>
      </c>
      <c r="D6" s="27" t="s">
        <v>42</v>
      </c>
      <c r="F6" s="30" t="s">
        <v>43</v>
      </c>
    </row>
    <row r="7" spans="2:6" x14ac:dyDescent="0.3">
      <c r="B7" s="2" t="s">
        <v>44</v>
      </c>
      <c r="D7" s="28">
        <v>0</v>
      </c>
      <c r="F7" s="31">
        <v>0.08</v>
      </c>
    </row>
    <row r="8" spans="2:6" x14ac:dyDescent="0.3">
      <c r="B8" s="2" t="s">
        <v>45</v>
      </c>
      <c r="D8" s="28">
        <v>0.05</v>
      </c>
      <c r="F8" s="32">
        <v>0</v>
      </c>
    </row>
    <row r="9" spans="2:6" x14ac:dyDescent="0.3">
      <c r="B9" s="2" t="s">
        <v>46</v>
      </c>
      <c r="D9" s="28">
        <v>0.19</v>
      </c>
    </row>
    <row r="10" spans="2:6" x14ac:dyDescent="0.3">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3"/>
      <c r="C2" s="123"/>
      <c r="D2" s="114" t="s">
        <v>0</v>
      </c>
      <c r="E2" s="116"/>
      <c r="F2" s="116"/>
      <c r="G2" s="116"/>
      <c r="H2" s="115"/>
      <c r="I2" s="114" t="s">
        <v>1</v>
      </c>
      <c r="J2" s="115"/>
      <c r="K2" s="54"/>
    </row>
    <row r="3" spans="2:11" ht="15" customHeight="1" x14ac:dyDescent="0.3">
      <c r="B3" s="123"/>
      <c r="C3" s="123"/>
      <c r="D3" s="114" t="s">
        <v>2</v>
      </c>
      <c r="E3" s="116"/>
      <c r="F3" s="116"/>
      <c r="G3" s="116"/>
      <c r="H3" s="115"/>
      <c r="I3" s="114" t="s">
        <v>77</v>
      </c>
      <c r="J3" s="115"/>
      <c r="K3" s="53"/>
    </row>
    <row r="4" spans="2:11" ht="15" customHeight="1" x14ac:dyDescent="0.3">
      <c r="B4" s="123"/>
      <c r="C4" s="123"/>
      <c r="D4" s="117" t="s">
        <v>3</v>
      </c>
      <c r="E4" s="118"/>
      <c r="F4" s="118"/>
      <c r="G4" s="118"/>
      <c r="H4" s="119"/>
      <c r="I4" s="114" t="s">
        <v>79</v>
      </c>
      <c r="J4" s="115"/>
      <c r="K4" s="53"/>
    </row>
    <row r="5" spans="2:11" ht="15" customHeight="1" x14ac:dyDescent="0.3">
      <c r="B5" s="123"/>
      <c r="C5" s="123"/>
      <c r="D5" s="120"/>
      <c r="E5" s="121"/>
      <c r="F5" s="121"/>
      <c r="G5" s="121"/>
      <c r="H5" s="122"/>
      <c r="I5" s="114" t="s">
        <v>47</v>
      </c>
      <c r="J5" s="115"/>
      <c r="K5" s="53"/>
    </row>
    <row r="6" spans="2:11" x14ac:dyDescent="0.3">
      <c r="K6" s="45"/>
    </row>
    <row r="7" spans="2:11" ht="15.75" customHeight="1" x14ac:dyDescent="0.3">
      <c r="B7" s="112" t="s">
        <v>48</v>
      </c>
      <c r="C7" s="112"/>
      <c r="D7" s="112"/>
      <c r="E7" s="112"/>
      <c r="F7" s="112"/>
      <c r="G7" s="112"/>
      <c r="H7" s="112"/>
      <c r="I7" s="112"/>
      <c r="J7" s="112"/>
      <c r="K7" s="50"/>
    </row>
    <row r="8" spans="2:11" ht="15.75" customHeight="1" x14ac:dyDescent="0.3">
      <c r="B8" s="109" t="s">
        <v>49</v>
      </c>
      <c r="C8" s="109" t="s">
        <v>50</v>
      </c>
      <c r="D8" s="109"/>
      <c r="E8" s="109"/>
      <c r="F8" s="109"/>
      <c r="G8" s="112" t="s">
        <v>51</v>
      </c>
      <c r="H8" s="112"/>
      <c r="I8" s="112"/>
      <c r="J8" s="112"/>
      <c r="K8" s="50"/>
    </row>
    <row r="9" spans="2:11" ht="15.75" customHeight="1" x14ac:dyDescent="0.3">
      <c r="B9" s="109"/>
      <c r="C9" s="49" t="s">
        <v>52</v>
      </c>
      <c r="D9" s="49" t="s">
        <v>53</v>
      </c>
      <c r="E9" s="109" t="s">
        <v>54</v>
      </c>
      <c r="F9" s="109"/>
      <c r="G9" s="112"/>
      <c r="H9" s="112"/>
      <c r="I9" s="112"/>
      <c r="J9" s="112"/>
      <c r="K9" s="50"/>
    </row>
    <row r="10" spans="2:11" ht="15.75" customHeight="1" x14ac:dyDescent="0.3">
      <c r="B10" s="47">
        <v>1</v>
      </c>
      <c r="C10" s="47">
        <v>2021</v>
      </c>
      <c r="D10" s="47">
        <v>5</v>
      </c>
      <c r="E10" s="110">
        <v>24</v>
      </c>
      <c r="F10" s="110"/>
      <c r="G10" s="124" t="s">
        <v>55</v>
      </c>
      <c r="H10" s="124"/>
      <c r="I10" s="124"/>
      <c r="J10" s="124"/>
      <c r="K10" s="52"/>
    </row>
    <row r="11" spans="2:11" ht="57.75" customHeight="1" x14ac:dyDescent="0.3">
      <c r="B11" s="47">
        <v>2</v>
      </c>
      <c r="C11" s="47">
        <v>2022</v>
      </c>
      <c r="D11" s="47">
        <v>5</v>
      </c>
      <c r="E11" s="103">
        <v>31</v>
      </c>
      <c r="F11" s="104"/>
      <c r="G11" s="105" t="s">
        <v>56</v>
      </c>
      <c r="H11" s="106"/>
      <c r="I11" s="106"/>
      <c r="J11" s="107"/>
      <c r="K11" s="52"/>
    </row>
    <row r="12" spans="2:11" ht="82.5" customHeight="1" x14ac:dyDescent="0.3">
      <c r="B12" s="47">
        <v>3</v>
      </c>
      <c r="C12" s="47">
        <v>2022</v>
      </c>
      <c r="D12" s="47">
        <v>7</v>
      </c>
      <c r="E12" s="103">
        <v>27</v>
      </c>
      <c r="F12" s="104"/>
      <c r="G12" s="105" t="s">
        <v>57</v>
      </c>
      <c r="H12" s="106"/>
      <c r="I12" s="106"/>
      <c r="J12" s="107"/>
      <c r="K12" s="52"/>
    </row>
    <row r="13" spans="2:11" ht="100.5" customHeight="1" x14ac:dyDescent="0.3">
      <c r="B13" s="47">
        <v>4</v>
      </c>
      <c r="C13" s="47">
        <v>2023</v>
      </c>
      <c r="D13" s="47">
        <v>11</v>
      </c>
      <c r="E13" s="103">
        <v>30</v>
      </c>
      <c r="F13" s="104"/>
      <c r="G13" s="105" t="s">
        <v>72</v>
      </c>
      <c r="H13" s="106"/>
      <c r="I13" s="106"/>
      <c r="J13" s="107"/>
      <c r="K13" s="52"/>
    </row>
    <row r="14" spans="2:11" ht="70.5" customHeight="1" x14ac:dyDescent="0.3">
      <c r="B14" s="47">
        <v>5</v>
      </c>
      <c r="C14" s="47">
        <v>2024</v>
      </c>
      <c r="D14" s="55" t="s">
        <v>71</v>
      </c>
      <c r="E14" s="103">
        <v>27</v>
      </c>
      <c r="F14" s="104"/>
      <c r="G14" s="105" t="s">
        <v>73</v>
      </c>
      <c r="H14" s="106"/>
      <c r="I14" s="106"/>
      <c r="J14" s="107"/>
      <c r="K14" s="52"/>
    </row>
    <row r="15" spans="2:11" ht="76.5" customHeight="1" x14ac:dyDescent="0.3">
      <c r="B15" s="47">
        <v>6</v>
      </c>
      <c r="C15" s="47">
        <v>2024</v>
      </c>
      <c r="D15" s="55" t="s">
        <v>74</v>
      </c>
      <c r="E15" s="103"/>
      <c r="F15" s="104"/>
      <c r="G15" s="105" t="s">
        <v>76</v>
      </c>
      <c r="H15" s="106"/>
      <c r="I15" s="106"/>
      <c r="J15" s="107"/>
      <c r="K15" s="52"/>
    </row>
    <row r="16" spans="2:11" ht="15.75" customHeight="1" x14ac:dyDescent="0.3">
      <c r="B16" s="109" t="s">
        <v>58</v>
      </c>
      <c r="C16" s="109"/>
      <c r="D16" s="109"/>
      <c r="E16" s="109"/>
      <c r="F16" s="109"/>
      <c r="G16" s="109"/>
      <c r="H16" s="109"/>
      <c r="I16" s="109"/>
      <c r="J16" s="109"/>
      <c r="K16" s="48"/>
    </row>
    <row r="17" spans="2:11" x14ac:dyDescent="0.3">
      <c r="B17" s="109" t="s">
        <v>59</v>
      </c>
      <c r="C17" s="109"/>
      <c r="D17" s="109"/>
      <c r="E17" s="109"/>
      <c r="F17" s="109" t="s">
        <v>60</v>
      </c>
      <c r="G17" s="109"/>
      <c r="H17" s="109"/>
      <c r="I17" s="109"/>
      <c r="J17" s="109"/>
      <c r="K17" s="48"/>
    </row>
    <row r="18" spans="2:11" ht="15.75" customHeight="1" x14ac:dyDescent="0.3">
      <c r="B18" s="110" t="s">
        <v>61</v>
      </c>
      <c r="C18" s="110"/>
      <c r="D18" s="110"/>
      <c r="E18" s="110"/>
      <c r="F18" s="110" t="s">
        <v>75</v>
      </c>
      <c r="G18" s="110"/>
      <c r="H18" s="110"/>
      <c r="I18" s="110"/>
      <c r="J18" s="110"/>
      <c r="K18" s="46"/>
    </row>
    <row r="19" spans="2:11" x14ac:dyDescent="0.3">
      <c r="B19" s="109" t="s">
        <v>62</v>
      </c>
      <c r="C19" s="109"/>
      <c r="D19" s="109"/>
      <c r="E19" s="109"/>
      <c r="F19" s="109"/>
      <c r="G19" s="109"/>
      <c r="H19" s="109"/>
      <c r="I19" s="109"/>
      <c r="J19" s="109"/>
      <c r="K19" s="48"/>
    </row>
    <row r="20" spans="2:11" x14ac:dyDescent="0.3">
      <c r="B20" s="109" t="s">
        <v>59</v>
      </c>
      <c r="C20" s="109"/>
      <c r="D20" s="109"/>
      <c r="E20" s="109"/>
      <c r="F20" s="109" t="s">
        <v>60</v>
      </c>
      <c r="G20" s="109"/>
      <c r="H20" s="109"/>
      <c r="I20" s="109"/>
      <c r="J20" s="109"/>
      <c r="K20" s="48"/>
    </row>
    <row r="21" spans="2:11" ht="15.75" customHeight="1" x14ac:dyDescent="0.3">
      <c r="B21" s="111" t="s">
        <v>63</v>
      </c>
      <c r="C21" s="111"/>
      <c r="D21" s="111"/>
      <c r="E21" s="111"/>
      <c r="F21" s="111" t="s">
        <v>64</v>
      </c>
      <c r="G21" s="111"/>
      <c r="H21" s="111"/>
      <c r="I21" s="111"/>
      <c r="J21" s="111"/>
      <c r="K21" s="51"/>
    </row>
    <row r="22" spans="2:11" ht="15.75" customHeight="1" x14ac:dyDescent="0.3">
      <c r="B22" s="112" t="s">
        <v>65</v>
      </c>
      <c r="C22" s="112"/>
      <c r="D22" s="112"/>
      <c r="E22" s="112"/>
      <c r="F22" s="112"/>
      <c r="G22" s="112"/>
      <c r="H22" s="112"/>
      <c r="I22" s="112"/>
      <c r="J22" s="112"/>
      <c r="K22" s="50"/>
    </row>
    <row r="23" spans="2:11" x14ac:dyDescent="0.3">
      <c r="B23" s="109" t="s">
        <v>59</v>
      </c>
      <c r="C23" s="109"/>
      <c r="D23" s="109"/>
      <c r="E23" s="109" t="s">
        <v>60</v>
      </c>
      <c r="F23" s="109"/>
      <c r="G23" s="109"/>
      <c r="H23" s="109" t="s">
        <v>66</v>
      </c>
      <c r="I23" s="109"/>
      <c r="J23" s="109"/>
      <c r="K23" s="48"/>
    </row>
    <row r="24" spans="2:11" x14ac:dyDescent="0.3">
      <c r="B24" s="109"/>
      <c r="C24" s="109"/>
      <c r="D24" s="109"/>
      <c r="E24" s="109"/>
      <c r="F24" s="109"/>
      <c r="G24" s="109"/>
      <c r="H24" s="49" t="s">
        <v>52</v>
      </c>
      <c r="I24" s="49" t="s">
        <v>53</v>
      </c>
      <c r="J24" s="49" t="s">
        <v>54</v>
      </c>
      <c r="K24" s="48"/>
    </row>
    <row r="25" spans="2:11" x14ac:dyDescent="0.3">
      <c r="B25" s="110" t="s">
        <v>67</v>
      </c>
      <c r="C25" s="110"/>
      <c r="D25" s="110"/>
      <c r="E25" s="111" t="s">
        <v>68</v>
      </c>
      <c r="F25" s="111"/>
      <c r="G25" s="111"/>
      <c r="H25" s="47">
        <v>2024</v>
      </c>
      <c r="I25" s="55" t="s">
        <v>74</v>
      </c>
      <c r="J25" s="47"/>
      <c r="K25" s="46"/>
    </row>
    <row r="26" spans="2:11" x14ac:dyDescent="0.3">
      <c r="K26" s="45"/>
    </row>
    <row r="27" spans="2:11" ht="56.25" customHeight="1" x14ac:dyDescent="0.3">
      <c r="B27" s="45"/>
      <c r="C27" s="108" t="s">
        <v>69</v>
      </c>
      <c r="D27" s="108"/>
      <c r="E27" s="108"/>
      <c r="F27" s="108"/>
      <c r="G27" s="108"/>
      <c r="H27" s="108"/>
      <c r="I27" s="108"/>
      <c r="K27" s="45"/>
    </row>
    <row r="28" spans="2:11" ht="16.5" customHeight="1" x14ac:dyDescent="0.3">
      <c r="E28" s="113" t="s">
        <v>70</v>
      </c>
      <c r="F28" s="113"/>
      <c r="G28" s="113"/>
      <c r="H28" s="113"/>
      <c r="I28" s="113"/>
      <c r="J28" s="113"/>
      <c r="K28" s="44"/>
    </row>
    <row r="29" spans="2:11" x14ac:dyDescent="0.3">
      <c r="B29" s="45"/>
      <c r="C29" s="45"/>
      <c r="D29" s="45"/>
      <c r="E29" s="113"/>
      <c r="F29" s="113"/>
      <c r="G29" s="113"/>
      <c r="H29" s="113"/>
      <c r="I29" s="113"/>
      <c r="J29" s="113"/>
      <c r="K29" s="44"/>
    </row>
    <row r="30" spans="2:11" ht="15" customHeight="1" x14ac:dyDescent="0.3">
      <c r="C30" s="43"/>
      <c r="D30" s="43"/>
      <c r="E30" s="43"/>
      <c r="F30" s="43"/>
      <c r="G30" s="43"/>
      <c r="H30" s="43"/>
    </row>
    <row r="31" spans="2:11" x14ac:dyDescent="0.3">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2025-04-08T21:25:38Z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