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005 INSTRUMENTOS OPTICOS/PUBLICACION/"/>
    </mc:Choice>
  </mc:AlternateContent>
  <xr:revisionPtr revIDLastSave="86" documentId="13_ncr:1_{F325527D-AE3E-4150-8C66-BA9D114568FD}" xr6:coauthVersionLast="47" xr6:coauthVersionMax="47" xr10:uidLastSave="{569C2C74-36A2-4A16-AA2A-B5DF65DCE1AC}"/>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9" i="7" l="1"/>
  <c r="J69" i="7"/>
  <c r="H69" i="7"/>
  <c r="K69" i="7" s="1"/>
  <c r="L68" i="7"/>
  <c r="N68" i="7" s="1"/>
  <c r="J68" i="7"/>
  <c r="H68" i="7"/>
  <c r="K68" i="7" s="1"/>
  <c r="L67" i="7"/>
  <c r="M67" i="7" s="1"/>
  <c r="J67" i="7"/>
  <c r="H67" i="7"/>
  <c r="K67" i="7" s="1"/>
  <c r="L66" i="7"/>
  <c r="N66" i="7" s="1"/>
  <c r="J66" i="7"/>
  <c r="H66" i="7"/>
  <c r="K66" i="7" s="1"/>
  <c r="L65" i="7"/>
  <c r="J65" i="7"/>
  <c r="H65" i="7"/>
  <c r="K65" i="7" s="1"/>
  <c r="L64" i="7"/>
  <c r="K64" i="7"/>
  <c r="J64" i="7"/>
  <c r="H64" i="7"/>
  <c r="L63" i="7"/>
  <c r="J63" i="7"/>
  <c r="K63" i="7" s="1"/>
  <c r="H63" i="7"/>
  <c r="L62" i="7"/>
  <c r="J62" i="7"/>
  <c r="H62" i="7"/>
  <c r="K62" i="7" s="1"/>
  <c r="L61" i="7"/>
  <c r="J61" i="7"/>
  <c r="H61" i="7"/>
  <c r="K61" i="7" s="1"/>
  <c r="L60" i="7"/>
  <c r="N60" i="7" s="1"/>
  <c r="J60" i="7"/>
  <c r="H60" i="7"/>
  <c r="K60" i="7" s="1"/>
  <c r="L59" i="7"/>
  <c r="M59" i="7" s="1"/>
  <c r="J59" i="7"/>
  <c r="H59" i="7"/>
  <c r="K59" i="7" s="1"/>
  <c r="N58" i="7"/>
  <c r="M58" i="7"/>
  <c r="L58" i="7"/>
  <c r="J58" i="7"/>
  <c r="H58" i="7"/>
  <c r="K58" i="7" s="1"/>
  <c r="L57" i="7"/>
  <c r="M57" i="7" s="1"/>
  <c r="J57" i="7"/>
  <c r="H57" i="7"/>
  <c r="K57" i="7" s="1"/>
  <c r="L56" i="7"/>
  <c r="K56" i="7"/>
  <c r="J56" i="7"/>
  <c r="H56" i="7"/>
  <c r="L55" i="7"/>
  <c r="J55" i="7"/>
  <c r="K55" i="7" s="1"/>
  <c r="H55" i="7"/>
  <c r="L54" i="7"/>
  <c r="J54" i="7"/>
  <c r="H54" i="7"/>
  <c r="K54" i="7" s="1"/>
  <c r="L53" i="7"/>
  <c r="J53" i="7"/>
  <c r="H53" i="7"/>
  <c r="K53" i="7" s="1"/>
  <c r="L52" i="7"/>
  <c r="N52" i="7" s="1"/>
  <c r="J52" i="7"/>
  <c r="H52" i="7"/>
  <c r="K52" i="7" s="1"/>
  <c r="N51" i="7"/>
  <c r="O51" i="7" s="1"/>
  <c r="L51" i="7"/>
  <c r="M51" i="7" s="1"/>
  <c r="J51" i="7"/>
  <c r="H51" i="7"/>
  <c r="K51" i="7" s="1"/>
  <c r="L50" i="7"/>
  <c r="N50" i="7" s="1"/>
  <c r="J50" i="7"/>
  <c r="H50" i="7"/>
  <c r="K50" i="7" s="1"/>
  <c r="L49" i="7"/>
  <c r="M49" i="7" s="1"/>
  <c r="J49" i="7"/>
  <c r="H49" i="7"/>
  <c r="K49" i="7" s="1"/>
  <c r="L48" i="7"/>
  <c r="K48" i="7"/>
  <c r="J48" i="7"/>
  <c r="H48" i="7"/>
  <c r="L47" i="7"/>
  <c r="J47" i="7"/>
  <c r="K47" i="7" s="1"/>
  <c r="H47" i="7"/>
  <c r="L46" i="7"/>
  <c r="J46" i="7"/>
  <c r="H46" i="7"/>
  <c r="K46" i="7" s="1"/>
  <c r="L45" i="7"/>
  <c r="J45" i="7"/>
  <c r="H45" i="7"/>
  <c r="K45" i="7" s="1"/>
  <c r="L44" i="7"/>
  <c r="N44" i="7" s="1"/>
  <c r="J44" i="7"/>
  <c r="H44" i="7"/>
  <c r="K44" i="7" s="1"/>
  <c r="L43" i="7"/>
  <c r="M43" i="7" s="1"/>
  <c r="J43" i="7"/>
  <c r="H43" i="7"/>
  <c r="K43" i="7" s="1"/>
  <c r="L42" i="7"/>
  <c r="N42" i="7" s="1"/>
  <c r="J42" i="7"/>
  <c r="H42" i="7"/>
  <c r="O90" i="7"/>
  <c r="N43" i="7" l="1"/>
  <c r="O43" i="7" s="1"/>
  <c r="M50" i="7"/>
  <c r="O50" i="7" s="1"/>
  <c r="N59" i="7"/>
  <c r="O59" i="7" s="1"/>
  <c r="N67" i="7"/>
  <c r="O67" i="7" s="1"/>
  <c r="K42" i="7"/>
  <c r="M66" i="7"/>
  <c r="O66" i="7" s="1"/>
  <c r="M42" i="7"/>
  <c r="O42" i="7" s="1"/>
  <c r="O55" i="7"/>
  <c r="O45" i="7"/>
  <c r="N48" i="7"/>
  <c r="M48" i="7"/>
  <c r="N56" i="7"/>
  <c r="O56" i="7" s="1"/>
  <c r="M56" i="7"/>
  <c r="N64" i="7"/>
  <c r="O64" i="7" s="1"/>
  <c r="M64" i="7"/>
  <c r="O58" i="7"/>
  <c r="N49" i="7"/>
  <c r="O49" i="7" s="1"/>
  <c r="N57" i="7"/>
  <c r="O57" i="7" s="1"/>
  <c r="N65" i="7"/>
  <c r="O65" i="7" s="1"/>
  <c r="M65" i="7"/>
  <c r="M47" i="7"/>
  <c r="M55" i="7"/>
  <c r="M63" i="7"/>
  <c r="M46" i="7"/>
  <c r="N47" i="7"/>
  <c r="M54" i="7"/>
  <c r="N55" i="7"/>
  <c r="M62" i="7"/>
  <c r="N63" i="7"/>
  <c r="O63" i="7" s="1"/>
  <c r="M45" i="7"/>
  <c r="N46" i="7"/>
  <c r="M53" i="7"/>
  <c r="N54" i="7"/>
  <c r="M61" i="7"/>
  <c r="N62" i="7"/>
  <c r="M69" i="7"/>
  <c r="M44" i="7"/>
  <c r="O44" i="7" s="1"/>
  <c r="N45" i="7"/>
  <c r="M52" i="7"/>
  <c r="O52" i="7" s="1"/>
  <c r="N53" i="7"/>
  <c r="O53" i="7" s="1"/>
  <c r="M60" i="7"/>
  <c r="O60" i="7" s="1"/>
  <c r="N61" i="7"/>
  <c r="O61" i="7" s="1"/>
  <c r="M68" i="7"/>
  <c r="O68" i="7" s="1"/>
  <c r="N69" i="7"/>
  <c r="O69" i="7"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70" i="7"/>
  <c r="J70" i="7"/>
  <c r="L70" i="7"/>
  <c r="M70" i="7" s="1"/>
  <c r="H71" i="7"/>
  <c r="J71" i="7"/>
  <c r="L71" i="7"/>
  <c r="M71" i="7" s="1"/>
  <c r="H72" i="7"/>
  <c r="J72" i="7"/>
  <c r="L72" i="7"/>
  <c r="M72" i="7" s="1"/>
  <c r="H73" i="7"/>
  <c r="J73" i="7"/>
  <c r="L73" i="7"/>
  <c r="M73" i="7" s="1"/>
  <c r="H74" i="7"/>
  <c r="J74" i="7"/>
  <c r="L74" i="7"/>
  <c r="M74" i="7" s="1"/>
  <c r="H75" i="7"/>
  <c r="J75" i="7"/>
  <c r="L75" i="7"/>
  <c r="N75" i="7" s="1"/>
  <c r="H76" i="7"/>
  <c r="J76" i="7"/>
  <c r="L76" i="7"/>
  <c r="M76" i="7" s="1"/>
  <c r="H77" i="7"/>
  <c r="J77" i="7"/>
  <c r="L77" i="7"/>
  <c r="M77" i="7" s="1"/>
  <c r="H15" i="7"/>
  <c r="J15" i="7"/>
  <c r="L15" i="7"/>
  <c r="M15" i="7" s="1"/>
  <c r="H78" i="7"/>
  <c r="J78" i="7"/>
  <c r="L78" i="7"/>
  <c r="N78" i="7" s="1"/>
  <c r="H79" i="7"/>
  <c r="J79" i="7"/>
  <c r="L79" i="7"/>
  <c r="M79" i="7" s="1"/>
  <c r="H80" i="7"/>
  <c r="J80" i="7"/>
  <c r="L80" i="7"/>
  <c r="N80" i="7" s="1"/>
  <c r="H81" i="7"/>
  <c r="J81" i="7"/>
  <c r="L81" i="7"/>
  <c r="N81" i="7" s="1"/>
  <c r="H82" i="7"/>
  <c r="J82" i="7"/>
  <c r="L82" i="7"/>
  <c r="M82" i="7" s="1"/>
  <c r="H83" i="7"/>
  <c r="J83" i="7"/>
  <c r="L83" i="7"/>
  <c r="N83" i="7" s="1"/>
  <c r="O87" i="7"/>
  <c r="L85" i="7"/>
  <c r="N85" i="7" s="1"/>
  <c r="J85" i="7"/>
  <c r="H85" i="7"/>
  <c r="L84" i="7"/>
  <c r="M84" i="7" s="1"/>
  <c r="J84" i="7"/>
  <c r="H84" i="7"/>
  <c r="L14" i="7"/>
  <c r="M14" i="7" s="1"/>
  <c r="J14" i="7"/>
  <c r="H14" i="7"/>
  <c r="O54" i="7" l="1"/>
  <c r="O47" i="7"/>
  <c r="O48" i="7"/>
  <c r="O46" i="7"/>
  <c r="O62" i="7"/>
  <c r="O88" i="7"/>
  <c r="M22" i="7"/>
  <c r="O22" i="7" s="1"/>
  <c r="K30" i="7"/>
  <c r="K21" i="7"/>
  <c r="K83" i="7"/>
  <c r="K36" i="7"/>
  <c r="K72" i="7"/>
  <c r="K19" i="7"/>
  <c r="K77" i="7"/>
  <c r="N18" i="7"/>
  <c r="O18" i="7" s="1"/>
  <c r="K75" i="7"/>
  <c r="K71" i="7"/>
  <c r="K37" i="7"/>
  <c r="K24" i="7"/>
  <c r="K27" i="7"/>
  <c r="K35" i="7"/>
  <c r="M75" i="7"/>
  <c r="O75" i="7" s="1"/>
  <c r="N72" i="7"/>
  <c r="O72" i="7" s="1"/>
  <c r="K70" i="7"/>
  <c r="M37" i="7"/>
  <c r="O37" i="7" s="1"/>
  <c r="M34" i="7"/>
  <c r="O34" i="7" s="1"/>
  <c r="K31" i="7"/>
  <c r="N27" i="7"/>
  <c r="O27" i="7" s="1"/>
  <c r="N17" i="7"/>
  <c r="O17" i="7" s="1"/>
  <c r="K25" i="7"/>
  <c r="N74" i="7"/>
  <c r="O74" i="7" s="1"/>
  <c r="N71" i="7"/>
  <c r="O71" i="7" s="1"/>
  <c r="M29" i="7"/>
  <c r="O29" i="7" s="1"/>
  <c r="N26" i="7"/>
  <c r="O26" i="7" s="1"/>
  <c r="K20" i="7"/>
  <c r="N79" i="7"/>
  <c r="O79" i="7" s="1"/>
  <c r="N39" i="7"/>
  <c r="O39" i="7" s="1"/>
  <c r="K23" i="7"/>
  <c r="K74" i="7"/>
  <c r="K29" i="7"/>
  <c r="K26" i="7"/>
  <c r="N73" i="7"/>
  <c r="O73" i="7" s="1"/>
  <c r="M35" i="7"/>
  <c r="O35" i="7" s="1"/>
  <c r="N28" i="7"/>
  <c r="O28" i="7" s="1"/>
  <c r="K41" i="7"/>
  <c r="K38" i="7"/>
  <c r="K33" i="7"/>
  <c r="O21" i="7"/>
  <c r="N40" i="7"/>
  <c r="O40" i="7" s="1"/>
  <c r="M23" i="7"/>
  <c r="O23" i="7" s="1"/>
  <c r="K18" i="7"/>
  <c r="K32" i="7"/>
  <c r="N25" i="7"/>
  <c r="O25" i="7" s="1"/>
  <c r="K40" i="7"/>
  <c r="K76" i="7"/>
  <c r="K73" i="7"/>
  <c r="K28" i="7"/>
  <c r="K17" i="7"/>
  <c r="K15" i="7"/>
  <c r="K39" i="7"/>
  <c r="K34" i="7"/>
  <c r="M41" i="7"/>
  <c r="O41" i="7" s="1"/>
  <c r="N38" i="7"/>
  <c r="O38" i="7" s="1"/>
  <c r="M33" i="7"/>
  <c r="O33" i="7" s="1"/>
  <c r="K22" i="7"/>
  <c r="K16" i="7"/>
  <c r="N32" i="7"/>
  <c r="O32" i="7" s="1"/>
  <c r="N20" i="7"/>
  <c r="O20" i="7" s="1"/>
  <c r="N76" i="7"/>
  <c r="O76" i="7" s="1"/>
  <c r="N30" i="7"/>
  <c r="O30" i="7" s="1"/>
  <c r="N16" i="7"/>
  <c r="O16" i="7" s="1"/>
  <c r="N77" i="7"/>
  <c r="O77" i="7" s="1"/>
  <c r="N31" i="7"/>
  <c r="O31" i="7" s="1"/>
  <c r="N19" i="7"/>
  <c r="O19" i="7" s="1"/>
  <c r="N70" i="7"/>
  <c r="O70" i="7" s="1"/>
  <c r="N36" i="7"/>
  <c r="O36" i="7" s="1"/>
  <c r="N24" i="7"/>
  <c r="O24" i="7" s="1"/>
  <c r="M81" i="7"/>
  <c r="O81" i="7" s="1"/>
  <c r="M78" i="7"/>
  <c r="O78" i="7" s="1"/>
  <c r="K78" i="7"/>
  <c r="M80" i="7"/>
  <c r="O80" i="7" s="1"/>
  <c r="K81" i="7"/>
  <c r="K80" i="7"/>
  <c r="K82" i="7"/>
  <c r="K79" i="7"/>
  <c r="M83" i="7"/>
  <c r="O83" i="7" s="1"/>
  <c r="N15" i="7"/>
  <c r="O15" i="7" s="1"/>
  <c r="N82" i="7"/>
  <c r="O82" i="7" s="1"/>
  <c r="K85" i="7"/>
  <c r="O86" i="7"/>
  <c r="K14" i="7"/>
  <c r="K84" i="7"/>
  <c r="N14" i="7"/>
  <c r="O14" i="7" s="1"/>
  <c r="M85" i="7"/>
  <c r="O85" i="7" s="1"/>
  <c r="N84" i="7"/>
  <c r="O84" i="7" s="1"/>
  <c r="O89" i="7" l="1"/>
  <c r="O93" i="7"/>
  <c r="O94" i="7" s="1"/>
  <c r="O91" i="7"/>
  <c r="O92" i="7" s="1"/>
  <c r="O95" i="7" l="1"/>
</calcChain>
</file>

<file path=xl/sharedStrings.xml><?xml version="1.0" encoding="utf-8"?>
<sst xmlns="http://schemas.openxmlformats.org/spreadsheetml/2006/main" count="240" uniqueCount="155">
  <si>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</si>
  <si>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</si>
  <si>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</si>
  <si>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</si>
  <si>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</si>
  <si>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</si>
  <si>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</si>
  <si>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</si>
  <si>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</si>
  <si>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</si>
  <si>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</si>
  <si>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</si>
  <si>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</si>
  <si>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</si>
  <si>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</si>
  <si>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</si>
  <si>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</si>
  <si>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</si>
  <si>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</si>
  <si>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</si>
  <si>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</si>
  <si>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</si>
  <si>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</si>
  <si>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</si>
  <si>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</si>
  <si>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</si>
  <si>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</si>
  <si>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</si>
  <si>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</si>
  <si>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</si>
  <si>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</si>
  <si>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</si>
  <si>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</si>
  <si>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</si>
  <si>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</si>
  <si>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</si>
  <si>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</si>
  <si>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</si>
  <si>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</si>
  <si>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</si>
  <si>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</si>
  <si>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</si>
  <si>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</si>
  <si>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</si>
  <si>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</si>
  <si>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</si>
  <si>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</si>
  <si>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</si>
  <si>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</si>
  <si>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</si>
  <si>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</si>
  <si>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</si>
  <si>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</si>
  <si>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</si>
  <si>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</si>
  <si>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</si>
  <si>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</si>
  <si>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</si>
  <si>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</si>
  <si>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</si>
  <si>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</si>
  <si>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</si>
  <si>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</si>
  <si>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</si>
  <si>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</si>
  <si>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</si>
  <si>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</si>
  <si>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</si>
  <si>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</si>
  <si>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</si>
  <si>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</si>
  <si>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</si>
  <si>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</si>
  <si>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</si>
  <si>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</si>
  <si>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</si>
  <si>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</si>
  <si>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</si>
  <si>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</si>
  <si>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</si>
  <si>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</si>
  <si>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Microscopio Binocular Marca: Advanced Optical Referencia: XSP-136 A S/N 86 Modelo: XSP-136A Serie: 0086 Placa: 60361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</si>
  <si>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Advanced Optical Referencia: XSP-136 A S/N 87 Modelo: XSP-136A S/N 87 Serie: 0717772 Placa: 60362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</si>
  <si>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Advanced Optical Referencia: XSP-136 A S/N 90 Modelo: Microscope Serie: 0717705 Placa: 60365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</si>
  <si>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Advanced Optical Referencia: XSP-136 A S/N 3280 Placa: 60401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</si>
  <si>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Advanced Optical Referencia: XSP-136 A S/N 3281 Serie: 0717730 Placa: 60402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</si>
  <si>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Modelo: Microscope Referencia: SMT-54P S/N 93 Serie: 0708157 Placa: 60367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</si>
  <si>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Modelo: Microscope Referencia: SMT-54P S/N 97 Serie: 07080158 Placa: 60371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</si>
  <si>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Modelo: Microscope Referencia: SMT-54P S/N 77 Serie: 0708136 Lab Placa: 60458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</si>
  <si>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de Contraste Fase Calefaccionado Marca: Kruss MBL 2000Referencia: 12010/2000 Placa: 46060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</si>
  <si>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con tapa climatizada para análisis de Semen Marca: únco Lab Placa: 47381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</si>
  <si>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Trinocular con Cámara Marca: Motic Placa: 56623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</si>
  <si>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Advanced Optical Referencia: XSP-136 A S/N 89 Placa: 60364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</si>
  <si>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94 Placa: 60368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</si>
  <si>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95 Placa: 60369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</si>
  <si>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96 Placa: 60370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</si>
  <si>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Estéreomicroscopio Marca: Advanced Optical Referencia: SMT-54P S/N 98 Placa: 60372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</si>
  <si>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67 Placa: 60448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</si>
  <si>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79 Placa: 60460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</si>
  <si>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81 Placa: 60462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</si>
  <si>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Optico Trinocular con cámara Marca: Carl Zeiss Serie: 3150011683 Placa: 67651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</si>
  <si>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ADVANCED OPTICAL referencia XSP-136 A S/N 62 Referencia # 0717717 Placa: 60443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</si>
  <si>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 0708108 Placa: 60454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</si>
  <si>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LEICA, MODELO DM500 LED Serial # C540243671LS0789 Placa: 54888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</si>
  <si>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CAMARA WIFI PARA MICROSCOPIOS COMPUESTOS MARCA: LEICA, MODELO ICC50W Serial # ICC50W2175 Placa: 54889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</si>
  <si>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ESTEREOMICROSCOPIO MARCA CARLS ZEISS MOD Referencia # 438544 Placa: 8620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</si>
  <si>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ESTEREOMICROSCOPIO MARCA CARLS ZEISS MOD Referencia # 423992 Placa: 8621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</si>
  <si>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ESTEREOMICROSCOPIO MARCA CARLS ZEISS MOD Referencia # 427174 Placa: 11881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</si>
  <si>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LEICA 120L MOD. GALEN III No. Serie # 1291SV Placa: 11898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</si>
  <si>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LEICA 120L MOD. GALEN III No. Serie # 1257SV Placa: 11899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</si>
  <si>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LEICA 120L MODELO GALEN III Serie # 1255SV Placa: 11901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requieranpo</t>
  </si>
  <si>
    <t>MICROSCOPIO LEICA 120L MODELO GALEN III Serie # 1278SW Placa: 11903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</si>
  <si>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LEICA 120L MODELO GALEN III Serie # 1365KX Placa: 11906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</si>
  <si>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CARL ZEISS M Serie # 437361 Placa: 11920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</si>
  <si>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CARL ZEISS M Serie # 437363 Placa: 11921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</si>
  <si>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LEICA 120L MODELO GALEN III Serie # 1291SW Placa: 11927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</si>
  <si>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MARCA LEICA DM500. Serie # 8040036928UV0275/08/11 Placa: 42722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</si>
  <si>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DE LUZ TRANSMITIDA, MARCA CARL ZEISS, MODELO PRIMO START.S/N 3116022506 Serie # 3116022506 Placa: 45005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</si>
  <si>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ESTERO MICROSCOPIO MARCA CARL ZEISS, MODELO STEMI DV4, FUENTE DE PODER 12V. S/N 3919022443.  Serie # 3919022443 Placa: 45008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</si>
  <si>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ESTEREO MICROSCOPIO BINOCULAR, CON OCULARES DE 10X CON SISTEMA OPTICO ZOOM GREENNOUGH CABEZA BINOCULAR INCLINADA A 45° Y ROTABLE 360° CON DISTANCIA INTERPUPILAR DE 50 A 75 MM CON AJUSTE DE DIOPTRIAS +5 TECNICA DE OBSERVACION: FLUORECENCIA TRIOCULAR MODULAR, LED. MARCA MOTIC. Serie # 2016014822 Placa: 56600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</si>
  <si>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ESTEREO MICROSCOPIO BINOCULAR, CON OCULARES DE 10X CON SISTEMA OPTICO ZOOM GREENNOUGH CABEZA BINOCULAR INCLINADA A 45° Y ROTABLE 360° CON DISTANCIA INTERPUPILAR DE 50 A 75 MM CON AJUSTE DE DIOPTRIAS +5 TECNICA DE OBSERVACION: FLUORECENCIA TRIOCULAR MODULAR, LED. MARCA MOTIC. Serie # 2016008114 Placa: 56601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</si>
  <si>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ESTEREO MICROSCOPIO BINOCULAR, CON OCULARES DE 10X CON SISTEMA OPTICO ZOOM GREENNOUGH CABEZA BINOCULAR INCLINADA A 45° Y ROTABLE 360° CON DISTANCIA INTERPUPILAR DE 50 A 75 MM CON AJUSTE DE DIOPTRIAS +5 TECNICA DE OBSERVACION: FLUORECENCIA TRIOCULAR MODULAR, LED. MARCA MOTIC. Serie # 2016014819 Placa: 56602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</si>
  <si>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ESTEREO MICROSCOPIO BINOCULAR, CON OCULARES DE 10X CON SISTEMA OPTICO ZOOM GREENNOUGH CABEZA BINOCULAR INCLINADA A 45° Y ROTABLE 360° CON DISTANCIA INTERPUPILAR DE 50 A 75 MM CON AJUSTE DE DIOPTRIAS +5 TECNICA DE OBSERVACION: FLUORECENCIA TRIOCULAR MODULAR, LED. MARCA MOTIC. Serie # 2016014816 Placa: 56603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</si>
  <si>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ESTEREO MICROSCOPIO BINOCULAR, CON OCULARES DE 10X CON SISTEMA OPTICO ZOOM GREENNOUGH CABEZA BINOCULAR INCLINADA A 45° Y ROTABLE 360° CON DISTANCIA INTERPUPILAR DE 50 A 75 MM CON AJUSTE DE DIOPTRIAS +5 TECNICA DE OBSERVACION: FLUORECENCIA TRIOCULAR MODULAR, LED. MARCA MOTIC. Serie # 2016014823 Placa: 56604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</si>
  <si>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CABEZA BINOCULARSIEDENTOPF INCLINADA A 30º SIEDENTOPF OCULARES GRAN ANGULARES N_x0002_WF10X /20MM CON AJUSTE DE DIOPTRÍAS ±5 EN LOS DOS OCULARES CON PROTECTORES DE CAUCHO ENGRANAJES COMPLETAMENTE METÁLICOS OBJETIVOS PLAN ACROMÁTICOS CCISEF-N 4X/0.1 CON ESCALA VERNIER Y MANDOS COAXIALES BAJOS PARA MOVIMIENTOS X Y Y DE 76X30MM.MARCA MOTIC. Serie # 1110016527 Placa: 56618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</si>
  <si>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CABEZA BINOCULARSIEDENTOPF INCLINADA A 30º SIEDENTOPF OCULARES GRAN ANGULARES N_x0002_WF10X /20MM CON AJUSTE DE DIOPTRÍAS ±5 EN LOS DOS OCULARES CON PROTECTORES DE CAUCHO ENGRANAJES COMPLETAMENTE METÁLICOS OBJETIVOS PLAN ACROMÁTICOS CCISEF-N 4X/0.1 CON ESCALA VERNIER Y MANDOS COAXIALES BAJOS PARA MOVIMIENTOS X Y Y DE 76X30MM.MARCA MOTIC. Serie # 1110016534 Placa: 56619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</si>
  <si>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CABEZA BINOCULARSIEDENTOPF INCLINADA A 30º SIEDENTOPF OCULARES GRAN ANGULARES N_x0002_WF10X /20MM CON AJUSTE DE DIOPTRÍAS ±5 EN LOS DOS OCULARES CON PROTECTORES DE CAUCHO ENGRANAJES COMPLETAMENTE METÁLICOS OBJETIVOS PLAN ACROMÁTICOS CCISEF-N 4X/0.1 CON ESCALA VERNIER Y MANDOS COAXIALES BAJOS PARA MOVIMIENTOS X Y Y DE 76X30MM.MARCA MOTIC. Serie # 1110016539 Placa: 56620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</si>
  <si>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CABEZA BINOCULARSIEDENTOPF INCLINADA A 30º SIEDENTOPF OCULARES GRAN ANGULARES N_x0002_WF10X /20MM CON AJUSTE DE DIOPTRÍAS ±5 EN LOS DOS OCULARES CON PROTECTORES DE CAUCHO ENGRANAJES COMPLETAMENTE METÁLICOS OBJETIVOS PLAN ACROMÁTICOS CCISEF-N 4X/0.1 CON ESCALA VERNIER Y MANDOS COAXIALES BAJOS PARA MOVIMIENTOS X Y Y DE 76X30MM.MARCA MOTIC. Serie # 1110016536 Placa: 56621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</si>
  <si>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CABEZA BINOCULARSIEDENTOPF INCLINADA A 30º SIEDENTOPF OCULARES GRAN ANGULARES N_x0002_WF10X /20MM CON AJUSTE DE DIOPTRÍAS ±5 EN LOS DOS OCULARES CON PROTECTORES DE CAUCHO ENGRANAJES COMPLETAMENTE METÁLICOS OBJETIVOS PLAN ACROMÁTICOS CCISEF-N 4X/0.1 CON ESCALA VERNIER Y MANDOS COAXIALES BAJOS PARA MOVIMIENTOS X Y Y DE 76X30MM.MARCA MOTIC. Serie # 1110016533 Placa: 56622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</si>
  <si>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ADVANCED OPTICAL referencia XSP-136 A S/N 61 Referencia # 0717698 Placa: 60442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</si>
  <si>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ADVANCED OPTICAL referencia XSP-136 A S/N 63 Referencia # 0717721 Placa: 60444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</si>
  <si>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binocular marca ADVANCED OPTICAL referencia XSP-136 A S/N 64 Referencia # 0717731 Placa: 60445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</si>
  <si>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ADVANCED OPTICAL referencia XSP-136 A S/N 65 Referencia # 0717718 Placa: 60446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</si>
  <si>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66 Referencia SMT-54P S/N 66 Placa: 60447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</si>
  <si>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Estéreomicroscopio marca ADVANCED OPTICAL referencia SMT-54P S/N 68 Referencia # 0708103 Placa: 60449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</si>
  <si>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Estéreomicroscopio marca ADVANCED OPTICAL referencia SMT-54P S/N 69 Referencia # 0708135 Placa: 60450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</si>
  <si>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Estéreomicroscopio marca ADVANCED OPTICAL referencia SMT-54P S/N 70 Refencia # 0708107 Placa: 60451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</si>
  <si>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Estéreomicroscopio marca ADVANCED OPTICAL referencia SMT-54P S/N 71 Referencia SMT-54P S/N 71 Placa: 60452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</si>
  <si>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74 Referencia #0708143 Placa: 60455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</si>
  <si>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Estéreomicroscopio marca ADVANCED OPTICAL referencia SMT-54P S/N 75 Referencia # 0708118 Placa: 60456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</si>
  <si>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Estéreomicroscopio marca ADVANCED OPTICAL referencia SMT-54P S/N 76 Referencia # 0708145 Placa: 60457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</si>
  <si>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Estéreomicroscopio marca ADVANCED OPTICAL referencia SMT-54P S/N 80 Referencia # 07081525 Placa: 60461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</si>
  <si>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ESTEREOMICROSCOPIO Marca LEYCA ZOMM 2000 MODE Z-45L SERIE 1529CV, Lamp Cat.N° 313125, Lamp Cat.N°630 Placa: 11882, 11883, 11885, 11887, 16718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</si>
  <si>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CARL ZEISS Modelo KF2 450711 Placa: 11922, 11924, 11925, 11926,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</si>
  <si>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ADVANCED OPTICAL Serie 0079538 Placa: 30462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</si>
  <si>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ESTEREOMICROSCOPIO Marca ADVANCED OPTICAL referencia SMT-54P S/N 72 Placa: 60453, 60459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</si>
  <si>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CON CÁMARA CABEZA, TRINOCULARSIEDENTOPF ROTABLE 360º RESPECTO AL ESTATIVO, CON DISTANCIA INTERPUPILAR DE 48 A 75MM. DIVISIÓN DE LUZ 20/80 EN PUERTO ESTÁNDARDDIN/ISO OCULARES GRAN ANGULARES N_x0002_WF10X /20MM CON AJUSTE DE DIOPTRÍAS ±5.REVÓLVER QUÍNTUPLE CON BALINERAS EN ESTATIVO Y ENGRANAJES COMPLETAMENTE METÁLICOS Placa: 56624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  </t>
  </si>
  <si>
    <t>Microscopio binocular marca ADVANCED OPTICAL referencia XSP-136 A  Placa: 60423, 60424, 60425, 60426, 60427, 60428, 60429, 60430, 60431, 60432, 60433, 60434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</si>
  <si>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LCD Digital Multifuncional. pantalla LCD de 9 pulgadas HD, Resolución LCD: 1280 × 800, Resolución de la imagen: 4 Megas, Resolución de vídeo: 720p/30fps, Salida de Datos: UP HDMI / USB, objetivos: de 4x, 10x, 20x, 100x, LED de iluminación: luz transmitida, Voltaje: 12V-19V. Placa: 66872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</si>
  <si>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TRINOCULAR MARCA OLYMPUS S/N 2G63109. INCLUYE CAMARA MARCA MOTICAM MODELO DCM510, MANUAL, ADAPTADOR, FORRO, LLAVE BRINSTONG, CABLE DE DATOS, LAMINA, TUBO MACRO.  Placa: 45012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</si>
  <si>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MARCA LEICA DM500. Placa: 42720, 42721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</si>
  <si>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MICROSCOPIO CARL ZEISS Placa: 27285, 27286, 27287, 27288, 27290, 27291 MANTENIMIENTO PREVENTIVO Se requiere: 1. Limpieza general del equipo 2. Revisión funcional 3. Limpieza y revisión de componentes eléctricos 4. Revision ajuste y calibracion de componentes mecanicos 5. Revision, ajuste y limpieza de componentes opticos 6. Verificacion de estado de lamparas 7. Entrega funcional del equipo 8. Revision de objetivos y cambios de los que lo requieran</t>
  </si>
  <si>
    <t>SERVICIO DE MANTENIMIENTO CORRECTIVO QUE INCLUYA LOS REPUESTOS NO ESPECIFICADOS EN LOS ITEMS PREVIAMENTE LISTADOS, POR UN VALOR DE VEINTICINCO MILLONES DE PESOS M/TE ($25.000.000)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</si>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</sst>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35" borderId="36" xfId="0" applyFont="1" applyFill="1" applyBorder="1" applyAlignment="1" applyProtection="1">
      <alignment horizontal="left" vertical="center" wrapText="1"/>
      <protection locked="0"/>
    </xf>
    <xf numFmtId="9" fontId="3" fillId="35" borderId="36" xfId="1" applyFont="1" applyFill="1" applyBorder="1" applyAlignment="1" applyProtection="1">
      <alignment horizontal="center" vertical="center"/>
      <protection locked="0"/>
    </xf>
    <xf numFmtId="43" fontId="3" fillId="0" borderId="36" xfId="3" applyFont="1" applyFill="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165" fontId="9" fillId="35" borderId="36"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1"/>
  <sheetViews>
    <sheetView showGridLines="0" tabSelected="1" view="pageBreakPreview" topLeftCell="A83" zoomScale="70" zoomScaleNormal="70" zoomScaleSheetLayoutView="70" zoomScalePageLayoutView="55" workbookViewId="0">
      <selection activeCell="I82" sqref="I82"/>
    </sheetView>
  </sheetViews>
  <sheetFormatPr baseColWidth="10" defaultColWidth="11.44140625" defaultRowHeight="14.4" x14ac:dyDescent="0.3"/>
  <cols>
    <col min="1" max="1" width="10.44140625" style="2" customWidth="1"/>
    <col min="2" max="2" width="60.109375" style="2" bestFit="1"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03"/>
      <c r="B2" s="104" t="s">
        <v>0</v>
      </c>
      <c r="C2" s="104"/>
      <c r="D2" s="104"/>
      <c r="E2" s="104"/>
      <c r="F2" s="104"/>
      <c r="G2" s="104"/>
      <c r="H2" s="104"/>
      <c r="I2" s="104"/>
      <c r="J2" s="104"/>
      <c r="K2" s="104"/>
      <c r="L2" s="104"/>
      <c r="M2" s="104"/>
      <c r="N2" s="105" t="s">
        <v>80</v>
      </c>
      <c r="O2" s="105"/>
    </row>
    <row r="3" spans="1:15" ht="15.75" customHeight="1" x14ac:dyDescent="0.3">
      <c r="A3" s="103"/>
      <c r="B3" s="104" t="s">
        <v>2</v>
      </c>
      <c r="C3" s="104"/>
      <c r="D3" s="104"/>
      <c r="E3" s="104"/>
      <c r="F3" s="104"/>
      <c r="G3" s="104"/>
      <c r="H3" s="104"/>
      <c r="I3" s="104"/>
      <c r="J3" s="104"/>
      <c r="K3" s="104"/>
      <c r="L3" s="104"/>
      <c r="M3" s="104"/>
      <c r="N3" s="105" t="s">
        <v>77</v>
      </c>
      <c r="O3" s="105"/>
    </row>
    <row r="4" spans="1:15" ht="16.5" customHeight="1" x14ac:dyDescent="0.3">
      <c r="A4" s="103"/>
      <c r="B4" s="104" t="s">
        <v>3</v>
      </c>
      <c r="C4" s="104"/>
      <c r="D4" s="104"/>
      <c r="E4" s="104"/>
      <c r="F4" s="104"/>
      <c r="G4" s="104"/>
      <c r="H4" s="104"/>
      <c r="I4" s="104"/>
      <c r="J4" s="104"/>
      <c r="K4" s="104"/>
      <c r="L4" s="104"/>
      <c r="M4" s="104"/>
      <c r="N4" s="105" t="s">
        <v>79</v>
      </c>
      <c r="O4" s="105"/>
    </row>
    <row r="5" spans="1:15" ht="15" customHeight="1" x14ac:dyDescent="0.3">
      <c r="A5" s="103"/>
      <c r="B5" s="104"/>
      <c r="C5" s="104"/>
      <c r="D5" s="104"/>
      <c r="E5" s="104"/>
      <c r="F5" s="104"/>
      <c r="G5" s="104"/>
      <c r="H5" s="104"/>
      <c r="I5" s="104"/>
      <c r="J5" s="104"/>
      <c r="K5" s="104"/>
      <c r="L5" s="104"/>
      <c r="M5" s="104"/>
      <c r="N5" s="105" t="s">
        <v>4</v>
      </c>
      <c r="O5" s="105"/>
    </row>
    <row r="7" spans="1:15" x14ac:dyDescent="0.3">
      <c r="A7" s="5" t="s">
        <v>5</v>
      </c>
    </row>
    <row r="8" spans="1:15" ht="9.9" customHeight="1" x14ac:dyDescent="0.3">
      <c r="A8" s="6"/>
    </row>
    <row r="9" spans="1:15" ht="30" customHeight="1" x14ac:dyDescent="0.3">
      <c r="A9" s="89" t="s">
        <v>6</v>
      </c>
      <c r="B9" s="90"/>
      <c r="D9" s="95" t="s">
        <v>7</v>
      </c>
      <c r="E9" s="96"/>
      <c r="F9" s="85"/>
      <c r="G9" s="86"/>
      <c r="H9" s="86"/>
      <c r="I9" s="87"/>
      <c r="K9" s="95" t="s">
        <v>8</v>
      </c>
      <c r="L9" s="96"/>
      <c r="M9" s="101"/>
      <c r="N9" s="102"/>
    </row>
    <row r="10" spans="1:15" ht="8.25" customHeight="1" x14ac:dyDescent="0.3">
      <c r="A10" s="91"/>
      <c r="B10" s="92"/>
      <c r="C10" s="7"/>
      <c r="E10" s="8"/>
      <c r="F10" s="8"/>
      <c r="M10" s="8"/>
      <c r="N10" s="2"/>
    </row>
    <row r="11" spans="1:15" ht="30" customHeight="1" x14ac:dyDescent="0.3">
      <c r="A11" s="93"/>
      <c r="B11" s="94"/>
      <c r="D11" s="95" t="s">
        <v>9</v>
      </c>
      <c r="E11" s="96"/>
      <c r="F11" s="85"/>
      <c r="G11" s="86"/>
      <c r="H11" s="86"/>
      <c r="I11" s="87"/>
      <c r="K11" s="95" t="s">
        <v>10</v>
      </c>
      <c r="L11" s="96"/>
      <c r="M11" s="99"/>
      <c r="N11" s="100"/>
      <c r="O11" s="17"/>
    </row>
    <row r="12" spans="1:15" ht="9.9" customHeight="1" thickBot="1" x14ac:dyDescent="0.35">
      <c r="A12" s="16"/>
      <c r="B12" s="18"/>
      <c r="C12" s="14"/>
      <c r="D12" s="16"/>
      <c r="E12" s="18"/>
      <c r="F12" s="18"/>
      <c r="G12" s="18"/>
      <c r="H12" s="16"/>
      <c r="I12" s="19"/>
      <c r="J12" s="15"/>
      <c r="K12" s="15"/>
      <c r="L12" s="15"/>
      <c r="N12" s="20"/>
      <c r="O12" s="20"/>
    </row>
    <row r="13" spans="1:15" s="9" customFormat="1" ht="111.75" customHeight="1" x14ac:dyDescent="0.3">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24.2" x14ac:dyDescent="0.25">
      <c r="A14" s="25">
        <v>1</v>
      </c>
      <c r="B14" s="62" t="s">
        <v>81</v>
      </c>
      <c r="C14" s="12"/>
      <c r="D14" s="63">
        <v>1</v>
      </c>
      <c r="E14" s="63" t="s">
        <v>153</v>
      </c>
      <c r="F14" s="60"/>
      <c r="G14" s="11"/>
      <c r="H14" s="1">
        <f>+ROUND(F14*G14,0)</f>
        <v>0</v>
      </c>
      <c r="I14" s="11"/>
      <c r="J14" s="1">
        <f t="shared" ref="J14:J85" si="0">ROUND(F14*I14,0)</f>
        <v>0</v>
      </c>
      <c r="K14" s="1">
        <f t="shared" ref="K14:K85" si="1">ROUND(F14+H14+J14,0)</f>
        <v>0</v>
      </c>
      <c r="L14" s="1">
        <f t="shared" ref="L14:L85" si="2">ROUND(F14*D14,0)</f>
        <v>0</v>
      </c>
      <c r="M14" s="1">
        <f t="shared" ref="M14:M85" si="3">ROUND(L14*G14,0)</f>
        <v>0</v>
      </c>
      <c r="N14" s="1">
        <f t="shared" ref="N14:N85" si="4">ROUND(L14*I14,0)</f>
        <v>0</v>
      </c>
      <c r="O14" s="26">
        <f t="shared" ref="O14:O85" si="5">ROUND(L14+N14+M14,0)</f>
        <v>0</v>
      </c>
    </row>
    <row r="15" spans="1:15" s="9" customFormat="1" ht="124.2" x14ac:dyDescent="0.25">
      <c r="A15" s="25">
        <v>2</v>
      </c>
      <c r="B15" s="62" t="s">
        <v>82</v>
      </c>
      <c r="C15" s="12"/>
      <c r="D15" s="63">
        <v>1</v>
      </c>
      <c r="E15" s="63" t="s">
        <v>153</v>
      </c>
      <c r="F15" s="60"/>
      <c r="G15" s="11"/>
      <c r="H15" s="1">
        <f t="shared" ref="H15:H83" si="6">+ROUND(F15*G15,0)</f>
        <v>0</v>
      </c>
      <c r="I15" s="11"/>
      <c r="J15" s="1">
        <f t="shared" ref="J15:J83" si="7">ROUND(F15*I15,0)</f>
        <v>0</v>
      </c>
      <c r="K15" s="1">
        <f t="shared" ref="K15:K83" si="8">ROUND(F15+H15+J15,0)</f>
        <v>0</v>
      </c>
      <c r="L15" s="1">
        <f t="shared" ref="L15:L83" si="9">ROUND(F15*D15,0)</f>
        <v>0</v>
      </c>
      <c r="M15" s="1">
        <f t="shared" ref="M15:M83" si="10">ROUND(L15*G15,0)</f>
        <v>0</v>
      </c>
      <c r="N15" s="1">
        <f t="shared" ref="N15:N83" si="11">ROUND(L15*I15,0)</f>
        <v>0</v>
      </c>
      <c r="O15" s="26">
        <f t="shared" ref="O15:O83" si="12">ROUND(L15+N15+M15,0)</f>
        <v>0</v>
      </c>
    </row>
    <row r="16" spans="1:15" s="9" customFormat="1" ht="124.2" x14ac:dyDescent="0.25">
      <c r="A16" s="25">
        <v>3</v>
      </c>
      <c r="B16" s="62" t="s">
        <v>83</v>
      </c>
      <c r="C16" s="12"/>
      <c r="D16" s="63">
        <v>1</v>
      </c>
      <c r="E16" s="63" t="s">
        <v>153</v>
      </c>
      <c r="F16" s="60"/>
      <c r="G16" s="11"/>
      <c r="H16" s="1">
        <f t="shared" ref="H16:H77" si="13">+ROUND(F16*G16,0)</f>
        <v>0</v>
      </c>
      <c r="I16" s="11"/>
      <c r="J16" s="1">
        <f t="shared" ref="J16:J77" si="14">ROUND(F16*I16,0)</f>
        <v>0</v>
      </c>
      <c r="K16" s="1">
        <f t="shared" ref="K16:K77" si="15">ROUND(F16+H16+J16,0)</f>
        <v>0</v>
      </c>
      <c r="L16" s="1">
        <f t="shared" ref="L16:L77" si="16">ROUND(F16*D16,0)</f>
        <v>0</v>
      </c>
      <c r="M16" s="1">
        <f t="shared" ref="M16:M77" si="17">ROUND(L16*G16,0)</f>
        <v>0</v>
      </c>
      <c r="N16" s="1">
        <f t="shared" ref="N16:N77" si="18">ROUND(L16*I16,0)</f>
        <v>0</v>
      </c>
      <c r="O16" s="26">
        <f t="shared" ref="O16:O77" si="19">ROUND(L16+N16+M16,0)</f>
        <v>0</v>
      </c>
    </row>
    <row r="17" spans="1:15" s="9" customFormat="1" ht="126" customHeight="1" x14ac:dyDescent="0.25">
      <c r="A17" s="25">
        <v>4</v>
      </c>
      <c r="B17" s="62" t="s">
        <v>84</v>
      </c>
      <c r="C17" s="12"/>
      <c r="D17" s="63">
        <v>1</v>
      </c>
      <c r="E17" s="63" t="s">
        <v>153</v>
      </c>
      <c r="F17" s="60"/>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126" customHeight="1" x14ac:dyDescent="0.25">
      <c r="A18" s="25">
        <v>5</v>
      </c>
      <c r="B18" s="62" t="s">
        <v>85</v>
      </c>
      <c r="C18" s="12"/>
      <c r="D18" s="63">
        <v>1</v>
      </c>
      <c r="E18" s="63" t="s">
        <v>153</v>
      </c>
      <c r="F18" s="60"/>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25.4" customHeight="1" x14ac:dyDescent="0.25">
      <c r="A19" s="25">
        <v>6</v>
      </c>
      <c r="B19" s="62" t="s">
        <v>86</v>
      </c>
      <c r="C19" s="12"/>
      <c r="D19" s="63">
        <v>1</v>
      </c>
      <c r="E19" s="63" t="s">
        <v>153</v>
      </c>
      <c r="F19" s="60"/>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124.2" x14ac:dyDescent="0.25">
      <c r="A20" s="25">
        <v>7</v>
      </c>
      <c r="B20" s="62" t="s">
        <v>87</v>
      </c>
      <c r="C20" s="12"/>
      <c r="D20" s="63">
        <v>1</v>
      </c>
      <c r="E20" s="63" t="s">
        <v>153</v>
      </c>
      <c r="F20" s="60"/>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124.2" x14ac:dyDescent="0.25">
      <c r="A21" s="25">
        <v>8</v>
      </c>
      <c r="B21" s="62" t="s">
        <v>88</v>
      </c>
      <c r="C21" s="12"/>
      <c r="D21" s="63">
        <v>1</v>
      </c>
      <c r="E21" s="63" t="s">
        <v>153</v>
      </c>
      <c r="F21" s="60"/>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124.2" x14ac:dyDescent="0.25">
      <c r="A22" s="25">
        <v>9</v>
      </c>
      <c r="B22" s="62" t="s">
        <v>89</v>
      </c>
      <c r="C22" s="12"/>
      <c r="D22" s="63">
        <v>1</v>
      </c>
      <c r="E22" s="63" t="s">
        <v>153</v>
      </c>
      <c r="F22" s="60"/>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110.4" x14ac:dyDescent="0.25">
      <c r="A23" s="25">
        <v>10</v>
      </c>
      <c r="B23" s="62" t="s">
        <v>90</v>
      </c>
      <c r="C23" s="12"/>
      <c r="D23" s="63">
        <v>1</v>
      </c>
      <c r="E23" s="63" t="s">
        <v>153</v>
      </c>
      <c r="F23" s="60"/>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110.4" x14ac:dyDescent="0.25">
      <c r="A24" s="25">
        <v>11</v>
      </c>
      <c r="B24" s="62" t="s">
        <v>91</v>
      </c>
      <c r="C24" s="12"/>
      <c r="D24" s="63">
        <v>1</v>
      </c>
      <c r="E24" s="63" t="s">
        <v>153</v>
      </c>
      <c r="F24" s="60"/>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122.4" customHeight="1" x14ac:dyDescent="0.25">
      <c r="A25" s="25">
        <v>12</v>
      </c>
      <c r="B25" s="62" t="s">
        <v>92</v>
      </c>
      <c r="C25" s="12"/>
      <c r="D25" s="63">
        <v>1</v>
      </c>
      <c r="E25" s="63" t="s">
        <v>153</v>
      </c>
      <c r="F25" s="60"/>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114.6" customHeight="1" x14ac:dyDescent="0.25">
      <c r="A26" s="25">
        <v>13</v>
      </c>
      <c r="B26" s="62" t="s">
        <v>93</v>
      </c>
      <c r="C26" s="12"/>
      <c r="D26" s="63">
        <v>1</v>
      </c>
      <c r="E26" s="63" t="s">
        <v>153</v>
      </c>
      <c r="F26" s="60"/>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110.4" x14ac:dyDescent="0.25">
      <c r="A27" s="25">
        <v>14</v>
      </c>
      <c r="B27" s="62" t="s">
        <v>94</v>
      </c>
      <c r="C27" s="12"/>
      <c r="D27" s="63">
        <v>1</v>
      </c>
      <c r="E27" s="63" t="s">
        <v>153</v>
      </c>
      <c r="F27" s="60"/>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110.4" x14ac:dyDescent="0.25">
      <c r="A28" s="25">
        <v>15</v>
      </c>
      <c r="B28" s="62" t="s">
        <v>95</v>
      </c>
      <c r="C28" s="12"/>
      <c r="D28" s="63">
        <v>1</v>
      </c>
      <c r="E28" s="63" t="s">
        <v>153</v>
      </c>
      <c r="F28" s="60"/>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110.4" x14ac:dyDescent="0.25">
      <c r="A29" s="25">
        <v>16</v>
      </c>
      <c r="B29" s="62" t="s">
        <v>96</v>
      </c>
      <c r="C29" s="12"/>
      <c r="D29" s="63">
        <v>1</v>
      </c>
      <c r="E29" s="63" t="s">
        <v>153</v>
      </c>
      <c r="F29" s="60"/>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110.4" x14ac:dyDescent="0.25">
      <c r="A30" s="25">
        <v>17</v>
      </c>
      <c r="B30" s="62" t="s">
        <v>97</v>
      </c>
      <c r="C30" s="12"/>
      <c r="D30" s="63">
        <v>1</v>
      </c>
      <c r="E30" s="63" t="s">
        <v>153</v>
      </c>
      <c r="F30" s="60"/>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110.4" x14ac:dyDescent="0.25">
      <c r="A31" s="25">
        <v>18</v>
      </c>
      <c r="B31" s="62" t="s">
        <v>98</v>
      </c>
      <c r="C31" s="12"/>
      <c r="D31" s="63">
        <v>1</v>
      </c>
      <c r="E31" s="63" t="s">
        <v>153</v>
      </c>
      <c r="F31" s="60"/>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110.4" x14ac:dyDescent="0.25">
      <c r="A32" s="25">
        <v>19</v>
      </c>
      <c r="B32" s="62" t="s">
        <v>99</v>
      </c>
      <c r="C32" s="12"/>
      <c r="D32" s="63">
        <v>1</v>
      </c>
      <c r="E32" s="63" t="s">
        <v>153</v>
      </c>
      <c r="F32" s="60"/>
      <c r="G32" s="11"/>
      <c r="H32" s="1">
        <f t="shared" si="13"/>
        <v>0</v>
      </c>
      <c r="I32" s="11"/>
      <c r="J32" s="1">
        <f t="shared" si="14"/>
        <v>0</v>
      </c>
      <c r="K32" s="1">
        <f t="shared" si="15"/>
        <v>0</v>
      </c>
      <c r="L32" s="1">
        <f t="shared" si="16"/>
        <v>0</v>
      </c>
      <c r="M32" s="1">
        <f t="shared" si="17"/>
        <v>0</v>
      </c>
      <c r="N32" s="1">
        <f t="shared" si="18"/>
        <v>0</v>
      </c>
      <c r="O32" s="26">
        <f t="shared" si="19"/>
        <v>0</v>
      </c>
    </row>
    <row r="33" spans="1:15" s="9" customFormat="1" ht="127.8" customHeight="1" x14ac:dyDescent="0.25">
      <c r="A33" s="25">
        <v>20</v>
      </c>
      <c r="B33" s="62" t="s">
        <v>100</v>
      </c>
      <c r="C33" s="12"/>
      <c r="D33" s="63">
        <v>1</v>
      </c>
      <c r="E33" s="63" t="s">
        <v>153</v>
      </c>
      <c r="F33" s="60"/>
      <c r="G33" s="11"/>
      <c r="H33" s="1">
        <f t="shared" si="13"/>
        <v>0</v>
      </c>
      <c r="I33" s="11"/>
      <c r="J33" s="1">
        <f t="shared" si="14"/>
        <v>0</v>
      </c>
      <c r="K33" s="1">
        <f t="shared" si="15"/>
        <v>0</v>
      </c>
      <c r="L33" s="1">
        <f t="shared" si="16"/>
        <v>0</v>
      </c>
      <c r="M33" s="1">
        <f t="shared" si="17"/>
        <v>0</v>
      </c>
      <c r="N33" s="1">
        <f t="shared" si="18"/>
        <v>0</v>
      </c>
      <c r="O33" s="26">
        <f t="shared" si="19"/>
        <v>0</v>
      </c>
    </row>
    <row r="34" spans="1:15" s="9" customFormat="1" ht="124.2" x14ac:dyDescent="0.25">
      <c r="A34" s="25">
        <v>21</v>
      </c>
      <c r="B34" s="62" t="s">
        <v>101</v>
      </c>
      <c r="C34" s="12"/>
      <c r="D34" s="63">
        <v>1</v>
      </c>
      <c r="E34" s="63" t="s">
        <v>153</v>
      </c>
      <c r="F34" s="60"/>
      <c r="G34" s="11"/>
      <c r="H34" s="1">
        <f t="shared" si="13"/>
        <v>0</v>
      </c>
      <c r="I34" s="11"/>
      <c r="J34" s="1">
        <f t="shared" si="14"/>
        <v>0</v>
      </c>
      <c r="K34" s="1">
        <f t="shared" si="15"/>
        <v>0</v>
      </c>
      <c r="L34" s="1">
        <f t="shared" si="16"/>
        <v>0</v>
      </c>
      <c r="M34" s="1">
        <f t="shared" si="17"/>
        <v>0</v>
      </c>
      <c r="N34" s="1">
        <f t="shared" si="18"/>
        <v>0</v>
      </c>
      <c r="O34" s="26">
        <f t="shared" si="19"/>
        <v>0</v>
      </c>
    </row>
    <row r="35" spans="1:15" s="9" customFormat="1" ht="112.2" customHeight="1" x14ac:dyDescent="0.25">
      <c r="A35" s="25">
        <v>22</v>
      </c>
      <c r="B35" s="62" t="s">
        <v>102</v>
      </c>
      <c r="C35" s="12"/>
      <c r="D35" s="63">
        <v>1</v>
      </c>
      <c r="E35" s="63" t="s">
        <v>153</v>
      </c>
      <c r="F35" s="60"/>
      <c r="G35" s="11"/>
      <c r="H35" s="1">
        <f t="shared" si="13"/>
        <v>0</v>
      </c>
      <c r="I35" s="11"/>
      <c r="J35" s="1">
        <f t="shared" si="14"/>
        <v>0</v>
      </c>
      <c r="K35" s="1">
        <f t="shared" si="15"/>
        <v>0</v>
      </c>
      <c r="L35" s="1">
        <f t="shared" si="16"/>
        <v>0</v>
      </c>
      <c r="M35" s="1">
        <f t="shared" si="17"/>
        <v>0</v>
      </c>
      <c r="N35" s="1">
        <f t="shared" si="18"/>
        <v>0</v>
      </c>
      <c r="O35" s="26">
        <f t="shared" si="19"/>
        <v>0</v>
      </c>
    </row>
    <row r="36" spans="1:15" s="9" customFormat="1" ht="124.2" x14ac:dyDescent="0.25">
      <c r="A36" s="25">
        <v>23</v>
      </c>
      <c r="B36" s="62" t="s">
        <v>103</v>
      </c>
      <c r="C36" s="12"/>
      <c r="D36" s="63">
        <v>1</v>
      </c>
      <c r="E36" s="63" t="s">
        <v>153</v>
      </c>
      <c r="F36" s="60"/>
      <c r="G36" s="11"/>
      <c r="H36" s="1">
        <f t="shared" si="13"/>
        <v>0</v>
      </c>
      <c r="I36" s="11"/>
      <c r="J36" s="1">
        <f t="shared" si="14"/>
        <v>0</v>
      </c>
      <c r="K36" s="1">
        <f t="shared" si="15"/>
        <v>0</v>
      </c>
      <c r="L36" s="1">
        <f t="shared" si="16"/>
        <v>0</v>
      </c>
      <c r="M36" s="1">
        <f t="shared" si="17"/>
        <v>0</v>
      </c>
      <c r="N36" s="1">
        <f t="shared" si="18"/>
        <v>0</v>
      </c>
      <c r="O36" s="26">
        <f t="shared" si="19"/>
        <v>0</v>
      </c>
    </row>
    <row r="37" spans="1:15" s="9" customFormat="1" ht="124.2" x14ac:dyDescent="0.25">
      <c r="A37" s="25">
        <v>24</v>
      </c>
      <c r="B37" s="62" t="s">
        <v>104</v>
      </c>
      <c r="C37" s="12"/>
      <c r="D37" s="63">
        <v>1</v>
      </c>
      <c r="E37" s="63" t="s">
        <v>153</v>
      </c>
      <c r="F37" s="60"/>
      <c r="G37" s="11"/>
      <c r="H37" s="1">
        <f t="shared" si="13"/>
        <v>0</v>
      </c>
      <c r="I37" s="11"/>
      <c r="J37" s="1">
        <f t="shared" si="14"/>
        <v>0</v>
      </c>
      <c r="K37" s="1">
        <f t="shared" si="15"/>
        <v>0</v>
      </c>
      <c r="L37" s="1">
        <f t="shared" si="16"/>
        <v>0</v>
      </c>
      <c r="M37" s="1">
        <f t="shared" si="17"/>
        <v>0</v>
      </c>
      <c r="N37" s="1">
        <f t="shared" si="18"/>
        <v>0</v>
      </c>
      <c r="O37" s="26">
        <f t="shared" si="19"/>
        <v>0</v>
      </c>
    </row>
    <row r="38" spans="1:15" s="9" customFormat="1" ht="124.2" x14ac:dyDescent="0.25">
      <c r="A38" s="25">
        <v>25</v>
      </c>
      <c r="B38" s="62" t="s">
        <v>105</v>
      </c>
      <c r="C38" s="12"/>
      <c r="D38" s="63">
        <v>1</v>
      </c>
      <c r="E38" s="63" t="s">
        <v>153</v>
      </c>
      <c r="F38" s="60"/>
      <c r="G38" s="11"/>
      <c r="H38" s="1">
        <f t="shared" si="13"/>
        <v>0</v>
      </c>
      <c r="I38" s="11"/>
      <c r="J38" s="1">
        <f t="shared" si="14"/>
        <v>0</v>
      </c>
      <c r="K38" s="1">
        <f t="shared" si="15"/>
        <v>0</v>
      </c>
      <c r="L38" s="1">
        <f t="shared" si="16"/>
        <v>0</v>
      </c>
      <c r="M38" s="1">
        <f t="shared" si="17"/>
        <v>0</v>
      </c>
      <c r="N38" s="1">
        <f t="shared" si="18"/>
        <v>0</v>
      </c>
      <c r="O38" s="26">
        <f t="shared" si="19"/>
        <v>0</v>
      </c>
    </row>
    <row r="39" spans="1:15" s="9" customFormat="1" ht="127.2" customHeight="1" x14ac:dyDescent="0.25">
      <c r="A39" s="25">
        <v>26</v>
      </c>
      <c r="B39" s="62" t="s">
        <v>106</v>
      </c>
      <c r="C39" s="12"/>
      <c r="D39" s="63">
        <v>1</v>
      </c>
      <c r="E39" s="63" t="s">
        <v>153</v>
      </c>
      <c r="F39" s="60"/>
      <c r="G39" s="11"/>
      <c r="H39" s="1">
        <f t="shared" si="13"/>
        <v>0</v>
      </c>
      <c r="I39" s="11"/>
      <c r="J39" s="1">
        <f t="shared" si="14"/>
        <v>0</v>
      </c>
      <c r="K39" s="1">
        <f t="shared" si="15"/>
        <v>0</v>
      </c>
      <c r="L39" s="1">
        <f t="shared" si="16"/>
        <v>0</v>
      </c>
      <c r="M39" s="1">
        <f t="shared" si="17"/>
        <v>0</v>
      </c>
      <c r="N39" s="1">
        <f t="shared" si="18"/>
        <v>0</v>
      </c>
      <c r="O39" s="26">
        <f t="shared" si="19"/>
        <v>0</v>
      </c>
    </row>
    <row r="40" spans="1:15" s="9" customFormat="1" ht="127.8" customHeight="1" x14ac:dyDescent="0.25">
      <c r="A40" s="25">
        <v>27</v>
      </c>
      <c r="B40" s="62" t="s">
        <v>107</v>
      </c>
      <c r="C40" s="12"/>
      <c r="D40" s="63">
        <v>1</v>
      </c>
      <c r="E40" s="63" t="s">
        <v>153</v>
      </c>
      <c r="F40" s="60"/>
      <c r="G40" s="11"/>
      <c r="H40" s="1">
        <f t="shared" si="13"/>
        <v>0</v>
      </c>
      <c r="I40" s="11"/>
      <c r="J40" s="1">
        <f t="shared" si="14"/>
        <v>0</v>
      </c>
      <c r="K40" s="1">
        <f t="shared" si="15"/>
        <v>0</v>
      </c>
      <c r="L40" s="1">
        <f t="shared" si="16"/>
        <v>0</v>
      </c>
      <c r="M40" s="1">
        <f t="shared" si="17"/>
        <v>0</v>
      </c>
      <c r="N40" s="1">
        <f t="shared" si="18"/>
        <v>0</v>
      </c>
      <c r="O40" s="26">
        <f t="shared" si="19"/>
        <v>0</v>
      </c>
    </row>
    <row r="41" spans="1:15" s="9" customFormat="1" ht="110.4" x14ac:dyDescent="0.25">
      <c r="A41" s="25">
        <v>28</v>
      </c>
      <c r="B41" s="62" t="s">
        <v>108</v>
      </c>
      <c r="C41" s="12"/>
      <c r="D41" s="63">
        <v>1</v>
      </c>
      <c r="E41" s="63" t="s">
        <v>153</v>
      </c>
      <c r="F41" s="60"/>
      <c r="G41" s="11"/>
      <c r="H41" s="1">
        <f t="shared" si="13"/>
        <v>0</v>
      </c>
      <c r="I41" s="11"/>
      <c r="J41" s="1">
        <f t="shared" si="14"/>
        <v>0</v>
      </c>
      <c r="K41" s="1">
        <f t="shared" si="15"/>
        <v>0</v>
      </c>
      <c r="L41" s="1">
        <f t="shared" si="16"/>
        <v>0</v>
      </c>
      <c r="M41" s="1">
        <f t="shared" si="17"/>
        <v>0</v>
      </c>
      <c r="N41" s="1">
        <f t="shared" si="18"/>
        <v>0</v>
      </c>
      <c r="O41" s="26">
        <f t="shared" si="19"/>
        <v>0</v>
      </c>
    </row>
    <row r="42" spans="1:15" s="9" customFormat="1" ht="110.4" x14ac:dyDescent="0.25">
      <c r="A42" s="25">
        <v>29</v>
      </c>
      <c r="B42" s="62" t="s">
        <v>109</v>
      </c>
      <c r="C42" s="12"/>
      <c r="D42" s="63">
        <v>1</v>
      </c>
      <c r="E42" s="63" t="s">
        <v>153</v>
      </c>
      <c r="F42" s="60"/>
      <c r="G42" s="11"/>
      <c r="H42" s="1">
        <f>+ROUND(F42*G42,0)</f>
        <v>0</v>
      </c>
      <c r="I42" s="11"/>
      <c r="J42" s="1">
        <f t="shared" si="14"/>
        <v>0</v>
      </c>
      <c r="K42" s="1">
        <f t="shared" si="15"/>
        <v>0</v>
      </c>
      <c r="L42" s="1">
        <f t="shared" si="16"/>
        <v>0</v>
      </c>
      <c r="M42" s="1">
        <f t="shared" si="17"/>
        <v>0</v>
      </c>
      <c r="N42" s="1">
        <f t="shared" si="18"/>
        <v>0</v>
      </c>
      <c r="O42" s="26">
        <f t="shared" si="19"/>
        <v>0</v>
      </c>
    </row>
    <row r="43" spans="1:15" s="9" customFormat="1" ht="110.4" x14ac:dyDescent="0.25">
      <c r="A43" s="25">
        <v>30</v>
      </c>
      <c r="B43" s="62" t="s">
        <v>110</v>
      </c>
      <c r="C43" s="12"/>
      <c r="D43" s="63">
        <v>1</v>
      </c>
      <c r="E43" s="63" t="s">
        <v>153</v>
      </c>
      <c r="F43" s="60"/>
      <c r="G43" s="11"/>
      <c r="H43" s="1">
        <f t="shared" ref="H43:H69" si="20">+ROUND(F43*G43,0)</f>
        <v>0</v>
      </c>
      <c r="I43" s="11"/>
      <c r="J43" s="1">
        <f t="shared" si="14"/>
        <v>0</v>
      </c>
      <c r="K43" s="1">
        <f t="shared" si="15"/>
        <v>0</v>
      </c>
      <c r="L43" s="1">
        <f t="shared" si="16"/>
        <v>0</v>
      </c>
      <c r="M43" s="1">
        <f t="shared" si="17"/>
        <v>0</v>
      </c>
      <c r="N43" s="1">
        <f t="shared" si="18"/>
        <v>0</v>
      </c>
      <c r="O43" s="26">
        <f t="shared" si="19"/>
        <v>0</v>
      </c>
    </row>
    <row r="44" spans="1:15" s="9" customFormat="1" ht="110.4" x14ac:dyDescent="0.25">
      <c r="A44" s="25">
        <v>31</v>
      </c>
      <c r="B44" s="62" t="s">
        <v>111</v>
      </c>
      <c r="C44" s="12"/>
      <c r="D44" s="63">
        <v>1</v>
      </c>
      <c r="E44" s="63" t="s">
        <v>153</v>
      </c>
      <c r="F44" s="60"/>
      <c r="G44" s="11"/>
      <c r="H44" s="1">
        <f t="shared" si="20"/>
        <v>0</v>
      </c>
      <c r="I44" s="11"/>
      <c r="J44" s="1">
        <f t="shared" ref="J44:J69" si="21">ROUND(F44*I44,0)</f>
        <v>0</v>
      </c>
      <c r="K44" s="1">
        <f t="shared" ref="K44:K69" si="22">ROUND(F44+H44+J44,0)</f>
        <v>0</v>
      </c>
      <c r="L44" s="1">
        <f t="shared" ref="L44:L69" si="23">ROUND(F44*D44,0)</f>
        <v>0</v>
      </c>
      <c r="M44" s="1">
        <f t="shared" ref="M44:M69" si="24">ROUND(L44*G44,0)</f>
        <v>0</v>
      </c>
      <c r="N44" s="1">
        <f t="shared" ref="N44:N69" si="25">ROUND(L44*I44,0)</f>
        <v>0</v>
      </c>
      <c r="O44" s="26">
        <f t="shared" ref="O44:O69" si="26">ROUND(L44+N44+M44,0)</f>
        <v>0</v>
      </c>
    </row>
    <row r="45" spans="1:15" s="9" customFormat="1" ht="110.4" x14ac:dyDescent="0.25">
      <c r="A45" s="25">
        <v>32</v>
      </c>
      <c r="B45" s="62" t="s">
        <v>112</v>
      </c>
      <c r="C45" s="12"/>
      <c r="D45" s="63">
        <v>1</v>
      </c>
      <c r="E45" s="63" t="s">
        <v>153</v>
      </c>
      <c r="F45" s="60"/>
      <c r="G45" s="11"/>
      <c r="H45" s="1">
        <f t="shared" si="20"/>
        <v>0</v>
      </c>
      <c r="I45" s="11"/>
      <c r="J45" s="1">
        <f t="shared" si="21"/>
        <v>0</v>
      </c>
      <c r="K45" s="1">
        <f t="shared" si="22"/>
        <v>0</v>
      </c>
      <c r="L45" s="1">
        <f t="shared" si="23"/>
        <v>0</v>
      </c>
      <c r="M45" s="1">
        <f t="shared" si="24"/>
        <v>0</v>
      </c>
      <c r="N45" s="1">
        <f t="shared" si="25"/>
        <v>0</v>
      </c>
      <c r="O45" s="26">
        <f t="shared" si="26"/>
        <v>0</v>
      </c>
    </row>
    <row r="46" spans="1:15" s="9" customFormat="1" ht="110.4" x14ac:dyDescent="0.25">
      <c r="A46" s="25">
        <v>33</v>
      </c>
      <c r="B46" s="62" t="s">
        <v>113</v>
      </c>
      <c r="C46" s="12"/>
      <c r="D46" s="63">
        <v>1</v>
      </c>
      <c r="E46" s="63" t="s">
        <v>153</v>
      </c>
      <c r="F46" s="60"/>
      <c r="G46" s="11"/>
      <c r="H46" s="1">
        <f t="shared" si="20"/>
        <v>0</v>
      </c>
      <c r="I46" s="11"/>
      <c r="J46" s="1">
        <f t="shared" si="21"/>
        <v>0</v>
      </c>
      <c r="K46" s="1">
        <f t="shared" si="22"/>
        <v>0</v>
      </c>
      <c r="L46" s="1">
        <f t="shared" si="23"/>
        <v>0</v>
      </c>
      <c r="M46" s="1">
        <f t="shared" si="24"/>
        <v>0</v>
      </c>
      <c r="N46" s="1">
        <f t="shared" si="25"/>
        <v>0</v>
      </c>
      <c r="O46" s="26">
        <f t="shared" si="26"/>
        <v>0</v>
      </c>
    </row>
    <row r="47" spans="1:15" s="9" customFormat="1" ht="110.4" x14ac:dyDescent="0.25">
      <c r="A47" s="25">
        <v>34</v>
      </c>
      <c r="B47" s="62" t="s">
        <v>114</v>
      </c>
      <c r="C47" s="12"/>
      <c r="D47" s="63">
        <v>1</v>
      </c>
      <c r="E47" s="63" t="s">
        <v>153</v>
      </c>
      <c r="F47" s="60"/>
      <c r="G47" s="11"/>
      <c r="H47" s="1">
        <f t="shared" si="20"/>
        <v>0</v>
      </c>
      <c r="I47" s="11"/>
      <c r="J47" s="1">
        <f t="shared" si="21"/>
        <v>0</v>
      </c>
      <c r="K47" s="1">
        <f t="shared" si="22"/>
        <v>0</v>
      </c>
      <c r="L47" s="1">
        <f t="shared" si="23"/>
        <v>0</v>
      </c>
      <c r="M47" s="1">
        <f t="shared" si="24"/>
        <v>0</v>
      </c>
      <c r="N47" s="1">
        <f t="shared" si="25"/>
        <v>0</v>
      </c>
      <c r="O47" s="26">
        <f t="shared" si="26"/>
        <v>0</v>
      </c>
    </row>
    <row r="48" spans="1:15" s="9" customFormat="1" ht="110.4" x14ac:dyDescent="0.25">
      <c r="A48" s="25">
        <v>35</v>
      </c>
      <c r="B48" s="62" t="s">
        <v>115</v>
      </c>
      <c r="C48" s="12"/>
      <c r="D48" s="63">
        <v>1</v>
      </c>
      <c r="E48" s="63" t="s">
        <v>153</v>
      </c>
      <c r="F48" s="60"/>
      <c r="G48" s="11"/>
      <c r="H48" s="1">
        <f t="shared" si="20"/>
        <v>0</v>
      </c>
      <c r="I48" s="11"/>
      <c r="J48" s="1">
        <f t="shared" si="21"/>
        <v>0</v>
      </c>
      <c r="K48" s="1">
        <f t="shared" si="22"/>
        <v>0</v>
      </c>
      <c r="L48" s="1">
        <f t="shared" si="23"/>
        <v>0</v>
      </c>
      <c r="M48" s="1">
        <f t="shared" si="24"/>
        <v>0</v>
      </c>
      <c r="N48" s="1">
        <f t="shared" si="25"/>
        <v>0</v>
      </c>
      <c r="O48" s="26">
        <f t="shared" si="26"/>
        <v>0</v>
      </c>
    </row>
    <row r="49" spans="1:15" s="9" customFormat="1" ht="124.2" x14ac:dyDescent="0.25">
      <c r="A49" s="25">
        <v>36</v>
      </c>
      <c r="B49" s="62" t="s">
        <v>116</v>
      </c>
      <c r="C49" s="12"/>
      <c r="D49" s="63">
        <v>1</v>
      </c>
      <c r="E49" s="63" t="s">
        <v>153</v>
      </c>
      <c r="F49" s="60"/>
      <c r="G49" s="11"/>
      <c r="H49" s="1">
        <f t="shared" si="20"/>
        <v>0</v>
      </c>
      <c r="I49" s="11"/>
      <c r="J49" s="1">
        <f t="shared" si="21"/>
        <v>0</v>
      </c>
      <c r="K49" s="1">
        <f t="shared" si="22"/>
        <v>0</v>
      </c>
      <c r="L49" s="1">
        <f t="shared" si="23"/>
        <v>0</v>
      </c>
      <c r="M49" s="1">
        <f t="shared" si="24"/>
        <v>0</v>
      </c>
      <c r="N49" s="1">
        <f t="shared" si="25"/>
        <v>0</v>
      </c>
      <c r="O49" s="26">
        <f t="shared" si="26"/>
        <v>0</v>
      </c>
    </row>
    <row r="50" spans="1:15" s="9" customFormat="1" ht="124.2" x14ac:dyDescent="0.25">
      <c r="A50" s="25">
        <v>37</v>
      </c>
      <c r="B50" s="62" t="s">
        <v>117</v>
      </c>
      <c r="C50" s="12"/>
      <c r="D50" s="63">
        <v>1</v>
      </c>
      <c r="E50" s="63" t="s">
        <v>153</v>
      </c>
      <c r="F50" s="60"/>
      <c r="G50" s="11"/>
      <c r="H50" s="1">
        <f t="shared" si="20"/>
        <v>0</v>
      </c>
      <c r="I50" s="11"/>
      <c r="J50" s="1">
        <f t="shared" si="21"/>
        <v>0</v>
      </c>
      <c r="K50" s="1">
        <f t="shared" si="22"/>
        <v>0</v>
      </c>
      <c r="L50" s="1">
        <f t="shared" si="23"/>
        <v>0</v>
      </c>
      <c r="M50" s="1">
        <f t="shared" si="24"/>
        <v>0</v>
      </c>
      <c r="N50" s="1">
        <f t="shared" si="25"/>
        <v>0</v>
      </c>
      <c r="O50" s="26">
        <f t="shared" si="26"/>
        <v>0</v>
      </c>
    </row>
    <row r="51" spans="1:15" s="9" customFormat="1" ht="124.2" x14ac:dyDescent="0.25">
      <c r="A51" s="25">
        <v>38</v>
      </c>
      <c r="B51" s="62" t="s">
        <v>118</v>
      </c>
      <c r="C51" s="12"/>
      <c r="D51" s="63">
        <v>1</v>
      </c>
      <c r="E51" s="63" t="s">
        <v>153</v>
      </c>
      <c r="F51" s="60"/>
      <c r="G51" s="11"/>
      <c r="H51" s="1">
        <f t="shared" si="20"/>
        <v>0</v>
      </c>
      <c r="I51" s="11"/>
      <c r="J51" s="1">
        <f t="shared" si="21"/>
        <v>0</v>
      </c>
      <c r="K51" s="1">
        <f t="shared" si="22"/>
        <v>0</v>
      </c>
      <c r="L51" s="1">
        <f t="shared" si="23"/>
        <v>0</v>
      </c>
      <c r="M51" s="1">
        <f t="shared" si="24"/>
        <v>0</v>
      </c>
      <c r="N51" s="1">
        <f t="shared" si="25"/>
        <v>0</v>
      </c>
      <c r="O51" s="26">
        <f t="shared" si="26"/>
        <v>0</v>
      </c>
    </row>
    <row r="52" spans="1:15" s="9" customFormat="1" ht="194.4" customHeight="1" x14ac:dyDescent="0.25">
      <c r="A52" s="25">
        <v>39</v>
      </c>
      <c r="B52" s="62" t="s">
        <v>119</v>
      </c>
      <c r="C52" s="12"/>
      <c r="D52" s="63">
        <v>1</v>
      </c>
      <c r="E52" s="63" t="s">
        <v>153</v>
      </c>
      <c r="F52" s="60"/>
      <c r="G52" s="11"/>
      <c r="H52" s="1">
        <f t="shared" si="20"/>
        <v>0</v>
      </c>
      <c r="I52" s="11"/>
      <c r="J52" s="1">
        <f t="shared" si="21"/>
        <v>0</v>
      </c>
      <c r="K52" s="1">
        <f t="shared" si="22"/>
        <v>0</v>
      </c>
      <c r="L52" s="1">
        <f t="shared" si="23"/>
        <v>0</v>
      </c>
      <c r="M52" s="1">
        <f t="shared" si="24"/>
        <v>0</v>
      </c>
      <c r="N52" s="1">
        <f t="shared" si="25"/>
        <v>0</v>
      </c>
      <c r="O52" s="26">
        <f t="shared" si="26"/>
        <v>0</v>
      </c>
    </row>
    <row r="53" spans="1:15" s="9" customFormat="1" ht="193.8" customHeight="1" x14ac:dyDescent="0.25">
      <c r="A53" s="25">
        <v>40</v>
      </c>
      <c r="B53" s="62" t="s">
        <v>120</v>
      </c>
      <c r="C53" s="12"/>
      <c r="D53" s="63">
        <v>1</v>
      </c>
      <c r="E53" s="63" t="s">
        <v>153</v>
      </c>
      <c r="F53" s="60"/>
      <c r="G53" s="11"/>
      <c r="H53" s="1">
        <f t="shared" si="20"/>
        <v>0</v>
      </c>
      <c r="I53" s="11"/>
      <c r="J53" s="1">
        <f t="shared" si="21"/>
        <v>0</v>
      </c>
      <c r="K53" s="1">
        <f t="shared" si="22"/>
        <v>0</v>
      </c>
      <c r="L53" s="1">
        <f t="shared" si="23"/>
        <v>0</v>
      </c>
      <c r="M53" s="1">
        <f t="shared" si="24"/>
        <v>0</v>
      </c>
      <c r="N53" s="1">
        <f t="shared" si="25"/>
        <v>0</v>
      </c>
      <c r="O53" s="26">
        <f t="shared" si="26"/>
        <v>0</v>
      </c>
    </row>
    <row r="54" spans="1:15" s="9" customFormat="1" ht="192.6" customHeight="1" x14ac:dyDescent="0.25">
      <c r="A54" s="25">
        <v>41</v>
      </c>
      <c r="B54" s="62" t="s">
        <v>121</v>
      </c>
      <c r="C54" s="12"/>
      <c r="D54" s="63">
        <v>1</v>
      </c>
      <c r="E54" s="63" t="s">
        <v>153</v>
      </c>
      <c r="F54" s="60"/>
      <c r="G54" s="11"/>
      <c r="H54" s="1">
        <f t="shared" si="20"/>
        <v>0</v>
      </c>
      <c r="I54" s="11"/>
      <c r="J54" s="1">
        <f t="shared" si="21"/>
        <v>0</v>
      </c>
      <c r="K54" s="1">
        <f t="shared" si="22"/>
        <v>0</v>
      </c>
      <c r="L54" s="1">
        <f t="shared" si="23"/>
        <v>0</v>
      </c>
      <c r="M54" s="1">
        <f t="shared" si="24"/>
        <v>0</v>
      </c>
      <c r="N54" s="1">
        <f t="shared" si="25"/>
        <v>0</v>
      </c>
      <c r="O54" s="26">
        <f t="shared" si="26"/>
        <v>0</v>
      </c>
    </row>
    <row r="55" spans="1:15" s="9" customFormat="1" ht="197.4" customHeight="1" x14ac:dyDescent="0.25">
      <c r="A55" s="25">
        <v>42</v>
      </c>
      <c r="B55" s="62" t="s">
        <v>122</v>
      </c>
      <c r="C55" s="12"/>
      <c r="D55" s="63">
        <v>1</v>
      </c>
      <c r="E55" s="63" t="s">
        <v>153</v>
      </c>
      <c r="F55" s="60"/>
      <c r="G55" s="11"/>
      <c r="H55" s="1">
        <f t="shared" si="20"/>
        <v>0</v>
      </c>
      <c r="I55" s="11"/>
      <c r="J55" s="1">
        <f t="shared" si="21"/>
        <v>0</v>
      </c>
      <c r="K55" s="1">
        <f t="shared" si="22"/>
        <v>0</v>
      </c>
      <c r="L55" s="1">
        <f t="shared" si="23"/>
        <v>0</v>
      </c>
      <c r="M55" s="1">
        <f t="shared" si="24"/>
        <v>0</v>
      </c>
      <c r="N55" s="1">
        <f t="shared" si="25"/>
        <v>0</v>
      </c>
      <c r="O55" s="26">
        <f t="shared" si="26"/>
        <v>0</v>
      </c>
    </row>
    <row r="56" spans="1:15" s="9" customFormat="1" ht="192" customHeight="1" x14ac:dyDescent="0.25">
      <c r="A56" s="25">
        <v>43</v>
      </c>
      <c r="B56" s="62" t="s">
        <v>123</v>
      </c>
      <c r="C56" s="12"/>
      <c r="D56" s="63">
        <v>1</v>
      </c>
      <c r="E56" s="63" t="s">
        <v>153</v>
      </c>
      <c r="F56" s="60"/>
      <c r="G56" s="11"/>
      <c r="H56" s="1">
        <f t="shared" si="20"/>
        <v>0</v>
      </c>
      <c r="I56" s="11"/>
      <c r="J56" s="1">
        <f t="shared" si="21"/>
        <v>0</v>
      </c>
      <c r="K56" s="1">
        <f t="shared" si="22"/>
        <v>0</v>
      </c>
      <c r="L56" s="1">
        <f t="shared" si="23"/>
        <v>0</v>
      </c>
      <c r="M56" s="1">
        <f t="shared" si="24"/>
        <v>0</v>
      </c>
      <c r="N56" s="1">
        <f t="shared" si="25"/>
        <v>0</v>
      </c>
      <c r="O56" s="26">
        <f t="shared" si="26"/>
        <v>0</v>
      </c>
    </row>
    <row r="57" spans="1:15" s="9" customFormat="1" ht="207" x14ac:dyDescent="0.25">
      <c r="A57" s="25">
        <v>44</v>
      </c>
      <c r="B57" s="62" t="s">
        <v>124</v>
      </c>
      <c r="C57" s="12"/>
      <c r="D57" s="63">
        <v>1</v>
      </c>
      <c r="E57" s="63" t="s">
        <v>153</v>
      </c>
      <c r="F57" s="60"/>
      <c r="G57" s="11"/>
      <c r="H57" s="1">
        <f t="shared" si="20"/>
        <v>0</v>
      </c>
      <c r="I57" s="11"/>
      <c r="J57" s="1">
        <f t="shared" si="21"/>
        <v>0</v>
      </c>
      <c r="K57" s="1">
        <f t="shared" si="22"/>
        <v>0</v>
      </c>
      <c r="L57" s="1">
        <f t="shared" si="23"/>
        <v>0</v>
      </c>
      <c r="M57" s="1">
        <f t="shared" si="24"/>
        <v>0</v>
      </c>
      <c r="N57" s="1">
        <f t="shared" si="25"/>
        <v>0</v>
      </c>
      <c r="O57" s="26">
        <f t="shared" si="26"/>
        <v>0</v>
      </c>
    </row>
    <row r="58" spans="1:15" s="9" customFormat="1" ht="207" x14ac:dyDescent="0.25">
      <c r="A58" s="25">
        <v>45</v>
      </c>
      <c r="B58" s="62" t="s">
        <v>125</v>
      </c>
      <c r="C58" s="12"/>
      <c r="D58" s="63">
        <v>1</v>
      </c>
      <c r="E58" s="63" t="s">
        <v>153</v>
      </c>
      <c r="F58" s="60"/>
      <c r="G58" s="11"/>
      <c r="H58" s="1">
        <f t="shared" si="20"/>
        <v>0</v>
      </c>
      <c r="I58" s="11"/>
      <c r="J58" s="1">
        <f t="shared" si="21"/>
        <v>0</v>
      </c>
      <c r="K58" s="1">
        <f t="shared" si="22"/>
        <v>0</v>
      </c>
      <c r="L58" s="1">
        <f t="shared" si="23"/>
        <v>0</v>
      </c>
      <c r="M58" s="1">
        <f t="shared" si="24"/>
        <v>0</v>
      </c>
      <c r="N58" s="1">
        <f t="shared" si="25"/>
        <v>0</v>
      </c>
      <c r="O58" s="26">
        <f t="shared" si="26"/>
        <v>0</v>
      </c>
    </row>
    <row r="59" spans="1:15" s="9" customFormat="1" ht="207" x14ac:dyDescent="0.25">
      <c r="A59" s="25">
        <v>46</v>
      </c>
      <c r="B59" s="62" t="s">
        <v>126</v>
      </c>
      <c r="C59" s="12"/>
      <c r="D59" s="63">
        <v>1</v>
      </c>
      <c r="E59" s="63" t="s">
        <v>153</v>
      </c>
      <c r="F59" s="60"/>
      <c r="G59" s="11"/>
      <c r="H59" s="1">
        <f t="shared" si="20"/>
        <v>0</v>
      </c>
      <c r="I59" s="11"/>
      <c r="J59" s="1">
        <f t="shared" si="21"/>
        <v>0</v>
      </c>
      <c r="K59" s="1">
        <f t="shared" si="22"/>
        <v>0</v>
      </c>
      <c r="L59" s="1">
        <f t="shared" si="23"/>
        <v>0</v>
      </c>
      <c r="M59" s="1">
        <f t="shared" si="24"/>
        <v>0</v>
      </c>
      <c r="N59" s="1">
        <f t="shared" si="25"/>
        <v>0</v>
      </c>
      <c r="O59" s="26">
        <f t="shared" si="26"/>
        <v>0</v>
      </c>
    </row>
    <row r="60" spans="1:15" s="9" customFormat="1" ht="207" x14ac:dyDescent="0.25">
      <c r="A60" s="25">
        <v>47</v>
      </c>
      <c r="B60" s="62" t="s">
        <v>127</v>
      </c>
      <c r="C60" s="12"/>
      <c r="D60" s="63">
        <v>1</v>
      </c>
      <c r="E60" s="63" t="s">
        <v>153</v>
      </c>
      <c r="F60" s="60"/>
      <c r="G60" s="11"/>
      <c r="H60" s="1">
        <f t="shared" si="20"/>
        <v>0</v>
      </c>
      <c r="I60" s="11"/>
      <c r="J60" s="1">
        <f t="shared" si="21"/>
        <v>0</v>
      </c>
      <c r="K60" s="1">
        <f t="shared" si="22"/>
        <v>0</v>
      </c>
      <c r="L60" s="1">
        <f t="shared" si="23"/>
        <v>0</v>
      </c>
      <c r="M60" s="1">
        <f t="shared" si="24"/>
        <v>0</v>
      </c>
      <c r="N60" s="1">
        <f t="shared" si="25"/>
        <v>0</v>
      </c>
      <c r="O60" s="26">
        <f t="shared" si="26"/>
        <v>0</v>
      </c>
    </row>
    <row r="61" spans="1:15" s="9" customFormat="1" ht="208.8" customHeight="1" x14ac:dyDescent="0.25">
      <c r="A61" s="25">
        <v>48</v>
      </c>
      <c r="B61" s="62" t="s">
        <v>128</v>
      </c>
      <c r="C61" s="12"/>
      <c r="D61" s="63">
        <v>1</v>
      </c>
      <c r="E61" s="63" t="s">
        <v>153</v>
      </c>
      <c r="F61" s="60"/>
      <c r="G61" s="11"/>
      <c r="H61" s="1">
        <f t="shared" si="20"/>
        <v>0</v>
      </c>
      <c r="I61" s="11"/>
      <c r="J61" s="1">
        <f t="shared" si="21"/>
        <v>0</v>
      </c>
      <c r="K61" s="1">
        <f t="shared" si="22"/>
        <v>0</v>
      </c>
      <c r="L61" s="1">
        <f t="shared" si="23"/>
        <v>0</v>
      </c>
      <c r="M61" s="1">
        <f t="shared" si="24"/>
        <v>0</v>
      </c>
      <c r="N61" s="1">
        <f t="shared" si="25"/>
        <v>0</v>
      </c>
      <c r="O61" s="26">
        <f t="shared" si="26"/>
        <v>0</v>
      </c>
    </row>
    <row r="62" spans="1:15" s="9" customFormat="1" ht="124.2" x14ac:dyDescent="0.25">
      <c r="A62" s="25">
        <v>49</v>
      </c>
      <c r="B62" s="62" t="s">
        <v>129</v>
      </c>
      <c r="C62" s="12"/>
      <c r="D62" s="63">
        <v>1</v>
      </c>
      <c r="E62" s="63" t="s">
        <v>153</v>
      </c>
      <c r="F62" s="60"/>
      <c r="G62" s="11"/>
      <c r="H62" s="1">
        <f t="shared" si="20"/>
        <v>0</v>
      </c>
      <c r="I62" s="11"/>
      <c r="J62" s="1">
        <f t="shared" si="21"/>
        <v>0</v>
      </c>
      <c r="K62" s="1">
        <f t="shared" si="22"/>
        <v>0</v>
      </c>
      <c r="L62" s="1">
        <f t="shared" si="23"/>
        <v>0</v>
      </c>
      <c r="M62" s="1">
        <f t="shared" si="24"/>
        <v>0</v>
      </c>
      <c r="N62" s="1">
        <f t="shared" si="25"/>
        <v>0</v>
      </c>
      <c r="O62" s="26">
        <f t="shared" si="26"/>
        <v>0</v>
      </c>
    </row>
    <row r="63" spans="1:15" s="9" customFormat="1" ht="124.2" x14ac:dyDescent="0.25">
      <c r="A63" s="25">
        <v>50</v>
      </c>
      <c r="B63" s="62" t="s">
        <v>130</v>
      </c>
      <c r="C63" s="12"/>
      <c r="D63" s="63">
        <v>1</v>
      </c>
      <c r="E63" s="63" t="s">
        <v>153</v>
      </c>
      <c r="F63" s="60"/>
      <c r="G63" s="11"/>
      <c r="H63" s="1">
        <f t="shared" si="20"/>
        <v>0</v>
      </c>
      <c r="I63" s="11"/>
      <c r="J63" s="1">
        <f t="shared" si="21"/>
        <v>0</v>
      </c>
      <c r="K63" s="1">
        <f t="shared" si="22"/>
        <v>0</v>
      </c>
      <c r="L63" s="1">
        <f t="shared" si="23"/>
        <v>0</v>
      </c>
      <c r="M63" s="1">
        <f t="shared" si="24"/>
        <v>0</v>
      </c>
      <c r="N63" s="1">
        <f t="shared" si="25"/>
        <v>0</v>
      </c>
      <c r="O63" s="26">
        <f t="shared" si="26"/>
        <v>0</v>
      </c>
    </row>
    <row r="64" spans="1:15" s="9" customFormat="1" ht="124.2" x14ac:dyDescent="0.25">
      <c r="A64" s="25">
        <v>51</v>
      </c>
      <c r="B64" s="62" t="s">
        <v>131</v>
      </c>
      <c r="C64" s="12"/>
      <c r="D64" s="63">
        <v>1</v>
      </c>
      <c r="E64" s="63" t="s">
        <v>153</v>
      </c>
      <c r="F64" s="60"/>
      <c r="G64" s="11"/>
      <c r="H64" s="1">
        <f t="shared" si="20"/>
        <v>0</v>
      </c>
      <c r="I64" s="11"/>
      <c r="J64" s="1">
        <f t="shared" si="21"/>
        <v>0</v>
      </c>
      <c r="K64" s="1">
        <f t="shared" si="22"/>
        <v>0</v>
      </c>
      <c r="L64" s="1">
        <f t="shared" si="23"/>
        <v>0</v>
      </c>
      <c r="M64" s="1">
        <f t="shared" si="24"/>
        <v>0</v>
      </c>
      <c r="N64" s="1">
        <f t="shared" si="25"/>
        <v>0</v>
      </c>
      <c r="O64" s="26">
        <f t="shared" si="26"/>
        <v>0</v>
      </c>
    </row>
    <row r="65" spans="1:15" s="9" customFormat="1" ht="124.2" x14ac:dyDescent="0.25">
      <c r="A65" s="25">
        <v>52</v>
      </c>
      <c r="B65" s="62" t="s">
        <v>132</v>
      </c>
      <c r="C65" s="12"/>
      <c r="D65" s="63">
        <v>1</v>
      </c>
      <c r="E65" s="63" t="s">
        <v>153</v>
      </c>
      <c r="F65" s="60"/>
      <c r="G65" s="11"/>
      <c r="H65" s="1">
        <f t="shared" si="20"/>
        <v>0</v>
      </c>
      <c r="I65" s="11"/>
      <c r="J65" s="1">
        <f t="shared" si="21"/>
        <v>0</v>
      </c>
      <c r="K65" s="1">
        <f t="shared" si="22"/>
        <v>0</v>
      </c>
      <c r="L65" s="1">
        <f t="shared" si="23"/>
        <v>0</v>
      </c>
      <c r="M65" s="1">
        <f t="shared" si="24"/>
        <v>0</v>
      </c>
      <c r="N65" s="1">
        <f t="shared" si="25"/>
        <v>0</v>
      </c>
      <c r="O65" s="26">
        <f t="shared" si="26"/>
        <v>0</v>
      </c>
    </row>
    <row r="66" spans="1:15" s="9" customFormat="1" ht="124.2" x14ac:dyDescent="0.25">
      <c r="A66" s="25">
        <v>53</v>
      </c>
      <c r="B66" s="62" t="s">
        <v>133</v>
      </c>
      <c r="C66" s="12"/>
      <c r="D66" s="63">
        <v>1</v>
      </c>
      <c r="E66" s="63" t="s">
        <v>153</v>
      </c>
      <c r="F66" s="60"/>
      <c r="G66" s="11"/>
      <c r="H66" s="1">
        <f t="shared" si="20"/>
        <v>0</v>
      </c>
      <c r="I66" s="11"/>
      <c r="J66" s="1">
        <f t="shared" si="21"/>
        <v>0</v>
      </c>
      <c r="K66" s="1">
        <f t="shared" si="22"/>
        <v>0</v>
      </c>
      <c r="L66" s="1">
        <f t="shared" si="23"/>
        <v>0</v>
      </c>
      <c r="M66" s="1">
        <f t="shared" si="24"/>
        <v>0</v>
      </c>
      <c r="N66" s="1">
        <f t="shared" si="25"/>
        <v>0</v>
      </c>
      <c r="O66" s="26">
        <f t="shared" si="26"/>
        <v>0</v>
      </c>
    </row>
    <row r="67" spans="1:15" s="9" customFormat="1" ht="124.2" x14ac:dyDescent="0.25">
      <c r="A67" s="25">
        <v>54</v>
      </c>
      <c r="B67" s="62" t="s">
        <v>134</v>
      </c>
      <c r="C67" s="12"/>
      <c r="D67" s="63">
        <v>1</v>
      </c>
      <c r="E67" s="63" t="s">
        <v>153</v>
      </c>
      <c r="F67" s="60"/>
      <c r="G67" s="11"/>
      <c r="H67" s="1">
        <f t="shared" si="20"/>
        <v>0</v>
      </c>
      <c r="I67" s="11"/>
      <c r="J67" s="1">
        <f t="shared" si="21"/>
        <v>0</v>
      </c>
      <c r="K67" s="1">
        <f t="shared" si="22"/>
        <v>0</v>
      </c>
      <c r="L67" s="1">
        <f t="shared" si="23"/>
        <v>0</v>
      </c>
      <c r="M67" s="1">
        <f t="shared" si="24"/>
        <v>0</v>
      </c>
      <c r="N67" s="1">
        <f t="shared" si="25"/>
        <v>0</v>
      </c>
      <c r="O67" s="26">
        <f t="shared" si="26"/>
        <v>0</v>
      </c>
    </row>
    <row r="68" spans="1:15" s="9" customFormat="1" ht="124.2" x14ac:dyDescent="0.25">
      <c r="A68" s="25">
        <v>55</v>
      </c>
      <c r="B68" s="62" t="s">
        <v>135</v>
      </c>
      <c r="C68" s="12"/>
      <c r="D68" s="63">
        <v>1</v>
      </c>
      <c r="E68" s="63" t="s">
        <v>153</v>
      </c>
      <c r="F68" s="60"/>
      <c r="G68" s="11"/>
      <c r="H68" s="1">
        <f t="shared" si="20"/>
        <v>0</v>
      </c>
      <c r="I68" s="11"/>
      <c r="J68" s="1">
        <f t="shared" si="21"/>
        <v>0</v>
      </c>
      <c r="K68" s="1">
        <f t="shared" si="22"/>
        <v>0</v>
      </c>
      <c r="L68" s="1">
        <f t="shared" si="23"/>
        <v>0</v>
      </c>
      <c r="M68" s="1">
        <f t="shared" si="24"/>
        <v>0</v>
      </c>
      <c r="N68" s="1">
        <f t="shared" si="25"/>
        <v>0</v>
      </c>
      <c r="O68" s="26">
        <f t="shared" si="26"/>
        <v>0</v>
      </c>
    </row>
    <row r="69" spans="1:15" s="9" customFormat="1" ht="124.2" x14ac:dyDescent="0.25">
      <c r="A69" s="25">
        <v>56</v>
      </c>
      <c r="B69" s="62" t="s">
        <v>136</v>
      </c>
      <c r="C69" s="12"/>
      <c r="D69" s="63">
        <v>1</v>
      </c>
      <c r="E69" s="63" t="s">
        <v>153</v>
      </c>
      <c r="F69" s="60"/>
      <c r="G69" s="11"/>
      <c r="H69" s="1">
        <f t="shared" si="20"/>
        <v>0</v>
      </c>
      <c r="I69" s="11"/>
      <c r="J69" s="1">
        <f t="shared" si="21"/>
        <v>0</v>
      </c>
      <c r="K69" s="1">
        <f t="shared" si="22"/>
        <v>0</v>
      </c>
      <c r="L69" s="1">
        <f t="shared" si="23"/>
        <v>0</v>
      </c>
      <c r="M69" s="1">
        <f t="shared" si="24"/>
        <v>0</v>
      </c>
      <c r="N69" s="1">
        <f t="shared" si="25"/>
        <v>0</v>
      </c>
      <c r="O69" s="26">
        <f t="shared" si="26"/>
        <v>0</v>
      </c>
    </row>
    <row r="70" spans="1:15" s="9" customFormat="1" ht="124.2" x14ac:dyDescent="0.25">
      <c r="A70" s="25">
        <v>57</v>
      </c>
      <c r="B70" s="62" t="s">
        <v>137</v>
      </c>
      <c r="C70" s="12"/>
      <c r="D70" s="63">
        <v>1</v>
      </c>
      <c r="E70" s="63" t="s">
        <v>153</v>
      </c>
      <c r="F70" s="60"/>
      <c r="G70" s="11"/>
      <c r="H70" s="1">
        <f t="shared" si="13"/>
        <v>0</v>
      </c>
      <c r="I70" s="11"/>
      <c r="J70" s="1">
        <f t="shared" si="14"/>
        <v>0</v>
      </c>
      <c r="K70" s="1">
        <f t="shared" si="15"/>
        <v>0</v>
      </c>
      <c r="L70" s="1">
        <f t="shared" si="16"/>
        <v>0</v>
      </c>
      <c r="M70" s="1">
        <f t="shared" si="17"/>
        <v>0</v>
      </c>
      <c r="N70" s="1">
        <f t="shared" si="18"/>
        <v>0</v>
      </c>
      <c r="O70" s="26">
        <f t="shared" si="19"/>
        <v>0</v>
      </c>
    </row>
    <row r="71" spans="1:15" s="9" customFormat="1" ht="124.2" x14ac:dyDescent="0.25">
      <c r="A71" s="25">
        <v>58</v>
      </c>
      <c r="B71" s="62" t="s">
        <v>138</v>
      </c>
      <c r="C71" s="12"/>
      <c r="D71" s="63">
        <v>1</v>
      </c>
      <c r="E71" s="63" t="s">
        <v>153</v>
      </c>
      <c r="F71" s="60"/>
      <c r="G71" s="11"/>
      <c r="H71" s="1">
        <f t="shared" si="13"/>
        <v>0</v>
      </c>
      <c r="I71" s="11"/>
      <c r="J71" s="1">
        <f t="shared" si="14"/>
        <v>0</v>
      </c>
      <c r="K71" s="1">
        <f t="shared" si="15"/>
        <v>0</v>
      </c>
      <c r="L71" s="1">
        <f t="shared" si="16"/>
        <v>0</v>
      </c>
      <c r="M71" s="1">
        <f t="shared" si="17"/>
        <v>0</v>
      </c>
      <c r="N71" s="1">
        <f t="shared" si="18"/>
        <v>0</v>
      </c>
      <c r="O71" s="26">
        <f t="shared" si="19"/>
        <v>0</v>
      </c>
    </row>
    <row r="72" spans="1:15" s="9" customFormat="1" ht="124.2" x14ac:dyDescent="0.25">
      <c r="A72" s="25">
        <v>59</v>
      </c>
      <c r="B72" s="62" t="s">
        <v>139</v>
      </c>
      <c r="C72" s="12"/>
      <c r="D72" s="63">
        <v>1</v>
      </c>
      <c r="E72" s="63" t="s">
        <v>153</v>
      </c>
      <c r="F72" s="60"/>
      <c r="G72" s="11"/>
      <c r="H72" s="1">
        <f t="shared" si="13"/>
        <v>0</v>
      </c>
      <c r="I72" s="11"/>
      <c r="J72" s="1">
        <f t="shared" si="14"/>
        <v>0</v>
      </c>
      <c r="K72" s="1">
        <f t="shared" si="15"/>
        <v>0</v>
      </c>
      <c r="L72" s="1">
        <f t="shared" si="16"/>
        <v>0</v>
      </c>
      <c r="M72" s="1">
        <f t="shared" si="17"/>
        <v>0</v>
      </c>
      <c r="N72" s="1">
        <f t="shared" si="18"/>
        <v>0</v>
      </c>
      <c r="O72" s="26">
        <f t="shared" si="19"/>
        <v>0</v>
      </c>
    </row>
    <row r="73" spans="1:15" s="9" customFormat="1" ht="124.2" x14ac:dyDescent="0.25">
      <c r="A73" s="25">
        <v>60</v>
      </c>
      <c r="B73" s="62" t="s">
        <v>140</v>
      </c>
      <c r="C73" s="12"/>
      <c r="D73" s="63">
        <v>1</v>
      </c>
      <c r="E73" s="63" t="s">
        <v>153</v>
      </c>
      <c r="F73" s="60"/>
      <c r="G73" s="11"/>
      <c r="H73" s="1">
        <f t="shared" si="13"/>
        <v>0</v>
      </c>
      <c r="I73" s="11"/>
      <c r="J73" s="1">
        <f t="shared" si="14"/>
        <v>0</v>
      </c>
      <c r="K73" s="1">
        <f t="shared" si="15"/>
        <v>0</v>
      </c>
      <c r="L73" s="1">
        <f t="shared" si="16"/>
        <v>0</v>
      </c>
      <c r="M73" s="1">
        <f t="shared" si="17"/>
        <v>0</v>
      </c>
      <c r="N73" s="1">
        <f t="shared" si="18"/>
        <v>0</v>
      </c>
      <c r="O73" s="26">
        <f t="shared" si="19"/>
        <v>0</v>
      </c>
    </row>
    <row r="74" spans="1:15" s="9" customFormat="1" ht="128.4" customHeight="1" x14ac:dyDescent="0.25">
      <c r="A74" s="25">
        <v>61</v>
      </c>
      <c r="B74" s="62" t="s">
        <v>141</v>
      </c>
      <c r="C74" s="12"/>
      <c r="D74" s="63">
        <v>1</v>
      </c>
      <c r="E74" s="63" t="s">
        <v>153</v>
      </c>
      <c r="F74" s="60"/>
      <c r="G74" s="11"/>
      <c r="H74" s="1">
        <f t="shared" si="13"/>
        <v>0</v>
      </c>
      <c r="I74" s="11"/>
      <c r="J74" s="1">
        <f t="shared" si="14"/>
        <v>0</v>
      </c>
      <c r="K74" s="1">
        <f t="shared" si="15"/>
        <v>0</v>
      </c>
      <c r="L74" s="1">
        <f t="shared" si="16"/>
        <v>0</v>
      </c>
      <c r="M74" s="1">
        <f t="shared" si="17"/>
        <v>0</v>
      </c>
      <c r="N74" s="1">
        <f t="shared" si="18"/>
        <v>0</v>
      </c>
      <c r="O74" s="26">
        <f t="shared" si="19"/>
        <v>0</v>
      </c>
    </row>
    <row r="75" spans="1:15" s="9" customFormat="1" ht="138" x14ac:dyDescent="0.25">
      <c r="A75" s="25">
        <v>62</v>
      </c>
      <c r="B75" s="62" t="s">
        <v>142</v>
      </c>
      <c r="C75" s="12"/>
      <c r="D75" s="63">
        <v>5</v>
      </c>
      <c r="E75" s="63" t="s">
        <v>153</v>
      </c>
      <c r="F75" s="60"/>
      <c r="G75" s="11"/>
      <c r="H75" s="1">
        <f t="shared" si="13"/>
        <v>0</v>
      </c>
      <c r="I75" s="11"/>
      <c r="J75" s="1">
        <f t="shared" si="14"/>
        <v>0</v>
      </c>
      <c r="K75" s="1">
        <f t="shared" si="15"/>
        <v>0</v>
      </c>
      <c r="L75" s="1">
        <f t="shared" si="16"/>
        <v>0</v>
      </c>
      <c r="M75" s="1">
        <f t="shared" si="17"/>
        <v>0</v>
      </c>
      <c r="N75" s="1">
        <f t="shared" si="18"/>
        <v>0</v>
      </c>
      <c r="O75" s="26">
        <f t="shared" si="19"/>
        <v>0</v>
      </c>
    </row>
    <row r="76" spans="1:15" s="9" customFormat="1" ht="124.2" x14ac:dyDescent="0.25">
      <c r="A76" s="25">
        <v>63</v>
      </c>
      <c r="B76" s="62" t="s">
        <v>143</v>
      </c>
      <c r="C76" s="12"/>
      <c r="D76" s="63">
        <v>4</v>
      </c>
      <c r="E76" s="63" t="s">
        <v>153</v>
      </c>
      <c r="F76" s="60"/>
      <c r="G76" s="11"/>
      <c r="H76" s="1">
        <f t="shared" si="13"/>
        <v>0</v>
      </c>
      <c r="I76" s="11"/>
      <c r="J76" s="1">
        <f t="shared" si="14"/>
        <v>0</v>
      </c>
      <c r="K76" s="1">
        <f t="shared" si="15"/>
        <v>0</v>
      </c>
      <c r="L76" s="1">
        <f t="shared" si="16"/>
        <v>0</v>
      </c>
      <c r="M76" s="1">
        <f t="shared" si="17"/>
        <v>0</v>
      </c>
      <c r="N76" s="1">
        <f t="shared" si="18"/>
        <v>0</v>
      </c>
      <c r="O76" s="26">
        <f t="shared" si="19"/>
        <v>0</v>
      </c>
    </row>
    <row r="77" spans="1:15" s="9" customFormat="1" ht="110.4" x14ac:dyDescent="0.25">
      <c r="A77" s="25">
        <v>64</v>
      </c>
      <c r="B77" s="62" t="s">
        <v>144</v>
      </c>
      <c r="C77" s="12"/>
      <c r="D77" s="63">
        <v>1</v>
      </c>
      <c r="E77" s="63" t="s">
        <v>153</v>
      </c>
      <c r="F77" s="60"/>
      <c r="G77" s="11"/>
      <c r="H77" s="1">
        <f t="shared" si="13"/>
        <v>0</v>
      </c>
      <c r="I77" s="11"/>
      <c r="J77" s="1">
        <f t="shared" si="14"/>
        <v>0</v>
      </c>
      <c r="K77" s="1">
        <f t="shared" si="15"/>
        <v>0</v>
      </c>
      <c r="L77" s="1">
        <f t="shared" si="16"/>
        <v>0</v>
      </c>
      <c r="M77" s="1">
        <f t="shared" si="17"/>
        <v>0</v>
      </c>
      <c r="N77" s="1">
        <f t="shared" si="18"/>
        <v>0</v>
      </c>
      <c r="O77" s="26">
        <f t="shared" si="19"/>
        <v>0</v>
      </c>
    </row>
    <row r="78" spans="1:15" s="9" customFormat="1" ht="124.2" x14ac:dyDescent="0.25">
      <c r="A78" s="25">
        <v>65</v>
      </c>
      <c r="B78" s="62" t="s">
        <v>145</v>
      </c>
      <c r="C78" s="12"/>
      <c r="D78" s="63">
        <v>2</v>
      </c>
      <c r="E78" s="63" t="s">
        <v>153</v>
      </c>
      <c r="F78" s="60"/>
      <c r="G78" s="11"/>
      <c r="H78" s="1">
        <f t="shared" si="6"/>
        <v>0</v>
      </c>
      <c r="I78" s="11"/>
      <c r="J78" s="1">
        <f t="shared" si="7"/>
        <v>0</v>
      </c>
      <c r="K78" s="1">
        <f t="shared" si="8"/>
        <v>0</v>
      </c>
      <c r="L78" s="1">
        <f t="shared" si="9"/>
        <v>0</v>
      </c>
      <c r="M78" s="1">
        <f t="shared" si="10"/>
        <v>0</v>
      </c>
      <c r="N78" s="1">
        <f t="shared" si="11"/>
        <v>0</v>
      </c>
      <c r="O78" s="26">
        <f t="shared" si="12"/>
        <v>0</v>
      </c>
    </row>
    <row r="79" spans="1:15" s="9" customFormat="1" ht="207" x14ac:dyDescent="0.25">
      <c r="A79" s="25">
        <v>66</v>
      </c>
      <c r="B79" s="62" t="s">
        <v>146</v>
      </c>
      <c r="C79" s="12"/>
      <c r="D79" s="63">
        <v>1</v>
      </c>
      <c r="E79" s="63" t="s">
        <v>153</v>
      </c>
      <c r="F79" s="60"/>
      <c r="G79" s="11"/>
      <c r="H79" s="1">
        <f t="shared" si="6"/>
        <v>0</v>
      </c>
      <c r="I79" s="11"/>
      <c r="J79" s="1">
        <f t="shared" si="7"/>
        <v>0</v>
      </c>
      <c r="K79" s="1">
        <f t="shared" si="8"/>
        <v>0</v>
      </c>
      <c r="L79" s="1">
        <f t="shared" si="9"/>
        <v>0</v>
      </c>
      <c r="M79" s="1">
        <f t="shared" si="10"/>
        <v>0</v>
      </c>
      <c r="N79" s="1">
        <f t="shared" si="11"/>
        <v>0</v>
      </c>
      <c r="O79" s="26">
        <f t="shared" si="12"/>
        <v>0</v>
      </c>
    </row>
    <row r="80" spans="1:15" s="9" customFormat="1" ht="141.6" customHeight="1" x14ac:dyDescent="0.25">
      <c r="A80" s="25">
        <v>67</v>
      </c>
      <c r="B80" s="62" t="s">
        <v>147</v>
      </c>
      <c r="C80" s="12"/>
      <c r="D80" s="63">
        <v>12</v>
      </c>
      <c r="E80" s="63" t="s">
        <v>153</v>
      </c>
      <c r="F80" s="60"/>
      <c r="G80" s="11"/>
      <c r="H80" s="1">
        <f t="shared" si="6"/>
        <v>0</v>
      </c>
      <c r="I80" s="11"/>
      <c r="J80" s="1">
        <f t="shared" si="7"/>
        <v>0</v>
      </c>
      <c r="K80" s="1">
        <f t="shared" si="8"/>
        <v>0</v>
      </c>
      <c r="L80" s="1">
        <f t="shared" si="9"/>
        <v>0</v>
      </c>
      <c r="M80" s="1">
        <f t="shared" si="10"/>
        <v>0</v>
      </c>
      <c r="N80" s="1">
        <f t="shared" si="11"/>
        <v>0</v>
      </c>
      <c r="O80" s="26">
        <f t="shared" si="12"/>
        <v>0</v>
      </c>
    </row>
    <row r="81" spans="1:15" s="9" customFormat="1" ht="165.6" x14ac:dyDescent="0.25">
      <c r="A81" s="25">
        <v>68</v>
      </c>
      <c r="B81" s="62" t="s">
        <v>148</v>
      </c>
      <c r="C81" s="12"/>
      <c r="D81" s="63">
        <v>1</v>
      </c>
      <c r="E81" s="63" t="s">
        <v>153</v>
      </c>
      <c r="F81" s="60"/>
      <c r="G81" s="11"/>
      <c r="H81" s="1">
        <f t="shared" si="6"/>
        <v>0</v>
      </c>
      <c r="I81" s="11"/>
      <c r="J81" s="1">
        <f t="shared" si="7"/>
        <v>0</v>
      </c>
      <c r="K81" s="1">
        <f t="shared" si="8"/>
        <v>0</v>
      </c>
      <c r="L81" s="1">
        <f t="shared" si="9"/>
        <v>0</v>
      </c>
      <c r="M81" s="1">
        <f t="shared" si="10"/>
        <v>0</v>
      </c>
      <c r="N81" s="1">
        <f t="shared" si="11"/>
        <v>0</v>
      </c>
      <c r="O81" s="26">
        <f t="shared" si="12"/>
        <v>0</v>
      </c>
    </row>
    <row r="82" spans="1:15" s="9" customFormat="1" ht="151.80000000000001" x14ac:dyDescent="0.25">
      <c r="A82" s="25">
        <v>69</v>
      </c>
      <c r="B82" s="62" t="s">
        <v>149</v>
      </c>
      <c r="C82" s="12"/>
      <c r="D82" s="63">
        <v>1</v>
      </c>
      <c r="E82" s="63" t="s">
        <v>153</v>
      </c>
      <c r="F82" s="60"/>
      <c r="G82" s="11"/>
      <c r="H82" s="1">
        <f t="shared" si="6"/>
        <v>0</v>
      </c>
      <c r="I82" s="11"/>
      <c r="J82" s="1">
        <f t="shared" si="7"/>
        <v>0</v>
      </c>
      <c r="K82" s="1">
        <f t="shared" si="8"/>
        <v>0</v>
      </c>
      <c r="L82" s="1">
        <f t="shared" si="9"/>
        <v>0</v>
      </c>
      <c r="M82" s="1">
        <f t="shared" si="10"/>
        <v>0</v>
      </c>
      <c r="N82" s="1">
        <f t="shared" si="11"/>
        <v>0</v>
      </c>
      <c r="O82" s="26">
        <f t="shared" si="12"/>
        <v>0</v>
      </c>
    </row>
    <row r="83" spans="1:15" s="9" customFormat="1" ht="110.4" x14ac:dyDescent="0.25">
      <c r="A83" s="25">
        <v>70</v>
      </c>
      <c r="B83" s="62" t="s">
        <v>150</v>
      </c>
      <c r="C83" s="12"/>
      <c r="D83" s="63">
        <v>2</v>
      </c>
      <c r="E83" s="63" t="s">
        <v>153</v>
      </c>
      <c r="F83" s="60"/>
      <c r="G83" s="11"/>
      <c r="H83" s="1">
        <f t="shared" si="6"/>
        <v>0</v>
      </c>
      <c r="I83" s="11"/>
      <c r="J83" s="1">
        <f t="shared" si="7"/>
        <v>0</v>
      </c>
      <c r="K83" s="1">
        <f t="shared" si="8"/>
        <v>0</v>
      </c>
      <c r="L83" s="1">
        <f t="shared" si="9"/>
        <v>0</v>
      </c>
      <c r="M83" s="1">
        <f t="shared" si="10"/>
        <v>0</v>
      </c>
      <c r="N83" s="1">
        <f t="shared" si="11"/>
        <v>0</v>
      </c>
      <c r="O83" s="26">
        <f t="shared" si="12"/>
        <v>0</v>
      </c>
    </row>
    <row r="84" spans="1:15" s="9" customFormat="1" ht="110.4" x14ac:dyDescent="0.25">
      <c r="A84" s="25">
        <v>71</v>
      </c>
      <c r="B84" s="62" t="s">
        <v>151</v>
      </c>
      <c r="C84" s="12"/>
      <c r="D84" s="63">
        <v>6</v>
      </c>
      <c r="E84" s="63" t="s">
        <v>153</v>
      </c>
      <c r="F84" s="60"/>
      <c r="G84" s="11"/>
      <c r="H84" s="1">
        <f t="shared" ref="H84:H85" si="27">+ROUND(F84*G84,0)</f>
        <v>0</v>
      </c>
      <c r="I84" s="11"/>
      <c r="J84" s="1">
        <f t="shared" si="0"/>
        <v>0</v>
      </c>
      <c r="K84" s="1">
        <f t="shared" si="1"/>
        <v>0</v>
      </c>
      <c r="L84" s="1">
        <f t="shared" si="2"/>
        <v>0</v>
      </c>
      <c r="M84" s="1">
        <f t="shared" si="3"/>
        <v>0</v>
      </c>
      <c r="N84" s="1">
        <f t="shared" si="4"/>
        <v>0</v>
      </c>
      <c r="O84" s="26">
        <f t="shared" si="5"/>
        <v>0</v>
      </c>
    </row>
    <row r="85" spans="1:15" s="9" customFormat="1" ht="69.599999999999994" thickBot="1" x14ac:dyDescent="0.3">
      <c r="A85" s="25">
        <v>72</v>
      </c>
      <c r="B85" s="62" t="s">
        <v>152</v>
      </c>
      <c r="C85" s="27"/>
      <c r="D85" s="63">
        <v>1</v>
      </c>
      <c r="E85" s="63" t="s">
        <v>154</v>
      </c>
      <c r="F85" s="61"/>
      <c r="G85" s="28"/>
      <c r="H85" s="29">
        <f t="shared" si="27"/>
        <v>0</v>
      </c>
      <c r="I85" s="28"/>
      <c r="J85" s="29">
        <f t="shared" si="0"/>
        <v>0</v>
      </c>
      <c r="K85" s="29">
        <f t="shared" si="1"/>
        <v>0</v>
      </c>
      <c r="L85" s="29">
        <f t="shared" si="2"/>
        <v>0</v>
      </c>
      <c r="M85" s="29">
        <f t="shared" si="3"/>
        <v>0</v>
      </c>
      <c r="N85" s="29">
        <f t="shared" si="4"/>
        <v>0</v>
      </c>
      <c r="O85" s="30">
        <f t="shared" si="5"/>
        <v>0</v>
      </c>
    </row>
    <row r="86" spans="1:15" s="9" customFormat="1" ht="42" customHeight="1" thickBot="1" x14ac:dyDescent="0.35">
      <c r="A86" s="97" t="s">
        <v>26</v>
      </c>
      <c r="B86" s="98"/>
      <c r="C86" s="98"/>
      <c r="D86" s="98"/>
      <c r="E86" s="98"/>
      <c r="F86" s="98"/>
      <c r="G86" s="98"/>
      <c r="H86" s="98"/>
      <c r="I86" s="98"/>
      <c r="J86" s="98"/>
      <c r="K86" s="98"/>
      <c r="L86" s="70" t="s">
        <v>27</v>
      </c>
      <c r="M86" s="71"/>
      <c r="N86" s="71"/>
      <c r="O86" s="38">
        <f>SUMIF(G:G,0%,L:L)+SUMIF(G:G,"",L:L)</f>
        <v>0</v>
      </c>
    </row>
    <row r="87" spans="1:15" s="9" customFormat="1" ht="39" customHeight="1" x14ac:dyDescent="0.3">
      <c r="A87" s="76" t="s">
        <v>78</v>
      </c>
      <c r="B87" s="77"/>
      <c r="C87" s="77"/>
      <c r="D87" s="77"/>
      <c r="E87" s="77"/>
      <c r="F87" s="77"/>
      <c r="G87" s="77"/>
      <c r="H87" s="77"/>
      <c r="I87" s="77"/>
      <c r="J87" s="77"/>
      <c r="K87" s="78"/>
      <c r="L87" s="68" t="s">
        <v>28</v>
      </c>
      <c r="M87" s="69"/>
      <c r="N87" s="69"/>
      <c r="O87" s="39">
        <f>SUMIF(G:G,5%,L:L)</f>
        <v>0</v>
      </c>
    </row>
    <row r="88" spans="1:15" s="9" customFormat="1" ht="30" customHeight="1" x14ac:dyDescent="0.3">
      <c r="A88" s="79"/>
      <c r="B88" s="80"/>
      <c r="C88" s="80"/>
      <c r="D88" s="80"/>
      <c r="E88" s="80"/>
      <c r="F88" s="80"/>
      <c r="G88" s="80"/>
      <c r="H88" s="80"/>
      <c r="I88" s="80"/>
      <c r="J88" s="80"/>
      <c r="K88" s="81"/>
      <c r="L88" s="68" t="s">
        <v>29</v>
      </c>
      <c r="M88" s="69"/>
      <c r="N88" s="69"/>
      <c r="O88" s="39">
        <f>SUMIF(G:G,19%,L:L)</f>
        <v>0</v>
      </c>
    </row>
    <row r="89" spans="1:15" s="9" customFormat="1" ht="30" customHeight="1" x14ac:dyDescent="0.3">
      <c r="A89" s="79"/>
      <c r="B89" s="80"/>
      <c r="C89" s="80"/>
      <c r="D89" s="80"/>
      <c r="E89" s="80"/>
      <c r="F89" s="80"/>
      <c r="G89" s="80"/>
      <c r="H89" s="80"/>
      <c r="I89" s="80"/>
      <c r="J89" s="80"/>
      <c r="K89" s="81"/>
      <c r="L89" s="66" t="s">
        <v>22</v>
      </c>
      <c r="M89" s="67"/>
      <c r="N89" s="67"/>
      <c r="O89" s="40">
        <f>SUM(O86:O88)</f>
        <v>0</v>
      </c>
    </row>
    <row r="90" spans="1:15" s="9" customFormat="1" ht="30" customHeight="1" x14ac:dyDescent="0.3">
      <c r="A90" s="79"/>
      <c r="B90" s="80"/>
      <c r="C90" s="80"/>
      <c r="D90" s="80"/>
      <c r="E90" s="80"/>
      <c r="F90" s="80"/>
      <c r="G90" s="80"/>
      <c r="H90" s="80"/>
      <c r="I90" s="80"/>
      <c r="J90" s="80"/>
      <c r="K90" s="81"/>
      <c r="L90" s="64" t="s">
        <v>30</v>
      </c>
      <c r="M90" s="65"/>
      <c r="N90" s="65"/>
      <c r="O90" s="41">
        <f>SUMIF(G:G,5%,M:M)</f>
        <v>0</v>
      </c>
    </row>
    <row r="91" spans="1:15" s="9" customFormat="1" ht="30" customHeight="1" x14ac:dyDescent="0.3">
      <c r="A91" s="79"/>
      <c r="B91" s="80"/>
      <c r="C91" s="80"/>
      <c r="D91" s="80"/>
      <c r="E91" s="80"/>
      <c r="F91" s="80"/>
      <c r="G91" s="80"/>
      <c r="H91" s="80"/>
      <c r="I91" s="80"/>
      <c r="J91" s="80"/>
      <c r="K91" s="81"/>
      <c r="L91" s="64" t="s">
        <v>31</v>
      </c>
      <c r="M91" s="65"/>
      <c r="N91" s="65"/>
      <c r="O91" s="41">
        <f>SUMIF(G:G,19%,M:M)</f>
        <v>0</v>
      </c>
    </row>
    <row r="92" spans="1:15" s="9" customFormat="1" ht="30" customHeight="1" x14ac:dyDescent="0.3">
      <c r="A92" s="79"/>
      <c r="B92" s="80"/>
      <c r="C92" s="80"/>
      <c r="D92" s="80"/>
      <c r="E92" s="80"/>
      <c r="F92" s="80"/>
      <c r="G92" s="80"/>
      <c r="H92" s="80"/>
      <c r="I92" s="80"/>
      <c r="J92" s="80"/>
      <c r="K92" s="81"/>
      <c r="L92" s="66" t="s">
        <v>32</v>
      </c>
      <c r="M92" s="67"/>
      <c r="N92" s="67"/>
      <c r="O92" s="40">
        <f>SUM(O90:O91)</f>
        <v>0</v>
      </c>
    </row>
    <row r="93" spans="1:15" s="9" customFormat="1" ht="30" customHeight="1" x14ac:dyDescent="0.3">
      <c r="A93" s="79"/>
      <c r="B93" s="80"/>
      <c r="C93" s="80"/>
      <c r="D93" s="80"/>
      <c r="E93" s="80"/>
      <c r="F93" s="80"/>
      <c r="G93" s="80"/>
      <c r="H93" s="80"/>
      <c r="I93" s="80"/>
      <c r="J93" s="80"/>
      <c r="K93" s="81"/>
      <c r="L93" s="68" t="s">
        <v>33</v>
      </c>
      <c r="M93" s="69"/>
      <c r="N93" s="69"/>
      <c r="O93" s="39">
        <f>SUMIF(I:I,8%,N:N)</f>
        <v>0</v>
      </c>
    </row>
    <row r="94" spans="1:15" s="9" customFormat="1" ht="37.5" customHeight="1" x14ac:dyDescent="0.3">
      <c r="A94" s="79"/>
      <c r="B94" s="80"/>
      <c r="C94" s="80"/>
      <c r="D94" s="80"/>
      <c r="E94" s="80"/>
      <c r="F94" s="80"/>
      <c r="G94" s="80"/>
      <c r="H94" s="80"/>
      <c r="I94" s="80"/>
      <c r="J94" s="80"/>
      <c r="K94" s="81"/>
      <c r="L94" s="74" t="s">
        <v>34</v>
      </c>
      <c r="M94" s="75"/>
      <c r="N94" s="75"/>
      <c r="O94" s="40">
        <f>SUM(O93)</f>
        <v>0</v>
      </c>
    </row>
    <row r="95" spans="1:15" s="9" customFormat="1" ht="32.25" customHeight="1" thickBot="1" x14ac:dyDescent="0.35">
      <c r="A95" s="82"/>
      <c r="B95" s="83"/>
      <c r="C95" s="83"/>
      <c r="D95" s="83"/>
      <c r="E95" s="83"/>
      <c r="F95" s="83"/>
      <c r="G95" s="83"/>
      <c r="H95" s="83"/>
      <c r="I95" s="83"/>
      <c r="J95" s="83"/>
      <c r="K95" s="84"/>
      <c r="L95" s="72" t="s">
        <v>35</v>
      </c>
      <c r="M95" s="73"/>
      <c r="N95" s="73"/>
      <c r="O95" s="42">
        <f>+O89+O92+O94</f>
        <v>0</v>
      </c>
    </row>
    <row r="97" spans="1:17" ht="50.1" customHeight="1" thickBot="1" x14ac:dyDescent="0.35">
      <c r="B97" s="88"/>
      <c r="C97" s="88"/>
    </row>
    <row r="98" spans="1:17" x14ac:dyDescent="0.3">
      <c r="B98" s="109" t="s">
        <v>36</v>
      </c>
      <c r="C98" s="109"/>
    </row>
    <row r="99" spans="1:17" ht="15" customHeight="1" x14ac:dyDescent="0.3">
      <c r="M99" s="44"/>
      <c r="N99" s="45"/>
      <c r="O99" s="46"/>
    </row>
    <row r="100" spans="1:17" ht="15.75" customHeight="1" x14ac:dyDescent="0.3">
      <c r="M100" s="44"/>
      <c r="N100" s="45"/>
      <c r="O100" s="46"/>
    </row>
    <row r="101" spans="1:17" ht="15" customHeight="1" x14ac:dyDescent="0.3">
      <c r="A101" s="10" t="s">
        <v>37</v>
      </c>
      <c r="M101" s="44"/>
      <c r="N101" s="45"/>
      <c r="O101" s="46"/>
    </row>
    <row r="102" spans="1:17" x14ac:dyDescent="0.3">
      <c r="A102" s="108" t="s">
        <v>38</v>
      </c>
      <c r="B102" s="108"/>
      <c r="C102" s="108"/>
      <c r="D102" s="108"/>
      <c r="E102" s="108"/>
      <c r="F102" s="108"/>
      <c r="G102" s="108"/>
      <c r="H102" s="108"/>
      <c r="I102" s="108"/>
      <c r="J102" s="108"/>
      <c r="K102" s="108"/>
      <c r="L102" s="108"/>
      <c r="M102" s="108"/>
      <c r="N102" s="108"/>
      <c r="O102" s="108"/>
      <c r="P102" s="2"/>
      <c r="Q102" s="2"/>
    </row>
    <row r="103" spans="1:17" ht="15" customHeight="1" x14ac:dyDescent="0.3">
      <c r="A103" s="107" t="s">
        <v>39</v>
      </c>
      <c r="B103" s="107"/>
      <c r="C103" s="107"/>
      <c r="D103" s="107"/>
      <c r="E103" s="107"/>
      <c r="F103" s="107"/>
      <c r="G103" s="107"/>
      <c r="H103" s="107"/>
      <c r="I103" s="107"/>
      <c r="J103" s="107"/>
      <c r="K103" s="107"/>
      <c r="L103" s="107"/>
      <c r="M103" s="107"/>
      <c r="N103" s="107"/>
      <c r="O103" s="107"/>
      <c r="P103" s="43"/>
      <c r="Q103" s="43"/>
    </row>
    <row r="104" spans="1:17" x14ac:dyDescent="0.3">
      <c r="A104" s="106" t="s">
        <v>40</v>
      </c>
      <c r="B104" s="106"/>
      <c r="C104" s="106"/>
      <c r="D104" s="106"/>
      <c r="E104" s="106"/>
      <c r="F104" s="106"/>
      <c r="G104" s="106"/>
      <c r="H104" s="106"/>
      <c r="I104" s="106"/>
      <c r="J104" s="106"/>
      <c r="K104" s="106"/>
      <c r="L104" s="106"/>
      <c r="M104" s="106"/>
      <c r="N104" s="106"/>
      <c r="O104" s="106"/>
      <c r="P104" s="5"/>
      <c r="Q104" s="5"/>
    </row>
    <row r="105" spans="1:17" x14ac:dyDescent="0.3">
      <c r="A105" s="106" t="s">
        <v>41</v>
      </c>
      <c r="B105" s="106"/>
      <c r="C105" s="106"/>
      <c r="D105" s="106"/>
      <c r="E105" s="106"/>
      <c r="F105" s="106"/>
      <c r="G105" s="106"/>
      <c r="H105" s="106"/>
      <c r="I105" s="106"/>
      <c r="J105" s="106"/>
      <c r="K105" s="106"/>
      <c r="L105" s="106"/>
      <c r="M105" s="106"/>
      <c r="N105" s="106"/>
      <c r="O105" s="106"/>
      <c r="P105" s="5"/>
      <c r="Q105" s="5"/>
    </row>
    <row r="106" spans="1:17" x14ac:dyDescent="0.3">
      <c r="K106" s="2"/>
      <c r="L106" s="2"/>
      <c r="M106" s="2"/>
      <c r="N106" s="2"/>
    </row>
    <row r="148" spans="11:15" s="2" customFormat="1" x14ac:dyDescent="0.3">
      <c r="K148" s="4"/>
      <c r="L148" s="4"/>
      <c r="M148" s="4"/>
      <c r="N148" s="4"/>
      <c r="O148" s="4"/>
    </row>
    <row r="149" spans="11:15" s="2" customFormat="1" x14ac:dyDescent="0.3">
      <c r="K149" s="4"/>
      <c r="L149" s="4"/>
      <c r="M149" s="4"/>
      <c r="N149" s="4"/>
      <c r="O149" s="4"/>
    </row>
    <row r="150" spans="11:15" s="2" customFormat="1" x14ac:dyDescent="0.3">
      <c r="K150" s="4"/>
      <c r="L150" s="4"/>
      <c r="M150" s="4"/>
      <c r="N150" s="4"/>
      <c r="O150" s="4"/>
    </row>
    <row r="151" spans="11:15" s="2" customFormat="1" x14ac:dyDescent="0.3">
      <c r="K151" s="4"/>
      <c r="L151" s="4"/>
      <c r="M151" s="4"/>
      <c r="N151" s="4"/>
      <c r="O151" s="4"/>
    </row>
  </sheetData>
  <sheetProtection algorithmName="SHA-512" hashValue="l6KpFgBkD/MH/IXuc0pj50JDmtc+vmXG+rZninG/fx9oj3i16Gba+EsM5/c6dqSA1wEaFfA68kX1fu4Dq3KREw==" saltValue="f1NX4YnGQ+TC6fz0VoljWA==" spinCount="100000" sheet="1" selectLockedCells="1"/>
  <mergeCells count="35">
    <mergeCell ref="A105:O105"/>
    <mergeCell ref="A104:O104"/>
    <mergeCell ref="A103:O103"/>
    <mergeCell ref="A102:O102"/>
    <mergeCell ref="B98:C98"/>
    <mergeCell ref="A2:A5"/>
    <mergeCell ref="B2:M2"/>
    <mergeCell ref="N2:O2"/>
    <mergeCell ref="B3:M3"/>
    <mergeCell ref="N3:O3"/>
    <mergeCell ref="B4:M5"/>
    <mergeCell ref="N4:O4"/>
    <mergeCell ref="N5:O5"/>
    <mergeCell ref="M11:N11"/>
    <mergeCell ref="M9:N9"/>
    <mergeCell ref="K9:L9"/>
    <mergeCell ref="K11:L11"/>
    <mergeCell ref="F11:I11"/>
    <mergeCell ref="A87:K95"/>
    <mergeCell ref="F9:I9"/>
    <mergeCell ref="B97:C97"/>
    <mergeCell ref="A9:B11"/>
    <mergeCell ref="D9:E9"/>
    <mergeCell ref="D11:E11"/>
    <mergeCell ref="A86:K86"/>
    <mergeCell ref="L95:N95"/>
    <mergeCell ref="L94:N94"/>
    <mergeCell ref="L93:N93"/>
    <mergeCell ref="L92:N92"/>
    <mergeCell ref="L91:N91"/>
    <mergeCell ref="L90:N90"/>
    <mergeCell ref="L89:N89"/>
    <mergeCell ref="L88:N88"/>
    <mergeCell ref="L87:N87"/>
    <mergeCell ref="L86:N8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8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67"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G84:G85</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G14:G83</xm:sqref>
        </x14:dataValidation>
        <x14:dataValidation type="list" allowBlank="1" showInputMessage="1" showErrorMessage="1" xr:uid="{00000000-0002-0000-0000-000008000000}">
          <x14:formula1>
            <xm:f>Cálculos!$F$7:$F$8</xm:f>
          </x14:formula1>
          <xm:sqref>I14:I85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3" bestFit="1" customWidth="1"/>
    <col min="6" max="6" width="15" style="37" bestFit="1" customWidth="1"/>
  </cols>
  <sheetData>
    <row r="6" spans="2:6" x14ac:dyDescent="0.3">
      <c r="B6" s="13" t="s">
        <v>9</v>
      </c>
      <c r="D6" s="31" t="s">
        <v>42</v>
      </c>
      <c r="F6" s="34" t="s">
        <v>43</v>
      </c>
    </row>
    <row r="7" spans="2:6" x14ac:dyDescent="0.3">
      <c r="B7" s="2" t="s">
        <v>44</v>
      </c>
      <c r="D7" s="32">
        <v>0</v>
      </c>
      <c r="F7" s="35">
        <v>0.08</v>
      </c>
    </row>
    <row r="8" spans="2:6" x14ac:dyDescent="0.3">
      <c r="B8" s="2" t="s">
        <v>45</v>
      </c>
      <c r="D8" s="32">
        <v>0.05</v>
      </c>
      <c r="F8" s="36">
        <v>0</v>
      </c>
    </row>
    <row r="9" spans="2:6" x14ac:dyDescent="0.3">
      <c r="B9" s="2" t="s">
        <v>46</v>
      </c>
      <c r="D9" s="32">
        <v>0.19</v>
      </c>
    </row>
    <row r="10" spans="2:6" x14ac:dyDescent="0.3">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11"/>
      <c r="C2" s="111"/>
      <c r="D2" s="120" t="s">
        <v>0</v>
      </c>
      <c r="E2" s="122"/>
      <c r="F2" s="122"/>
      <c r="G2" s="122"/>
      <c r="H2" s="121"/>
      <c r="I2" s="120" t="s">
        <v>1</v>
      </c>
      <c r="J2" s="121"/>
      <c r="K2" s="58"/>
    </row>
    <row r="3" spans="2:11" ht="15" customHeight="1" x14ac:dyDescent="0.3">
      <c r="B3" s="111"/>
      <c r="C3" s="111"/>
      <c r="D3" s="120" t="s">
        <v>2</v>
      </c>
      <c r="E3" s="122"/>
      <c r="F3" s="122"/>
      <c r="G3" s="122"/>
      <c r="H3" s="121"/>
      <c r="I3" s="120" t="s">
        <v>77</v>
      </c>
      <c r="J3" s="121"/>
      <c r="K3" s="57"/>
    </row>
    <row r="4" spans="2:11" ht="15" customHeight="1" x14ac:dyDescent="0.3">
      <c r="B4" s="111"/>
      <c r="C4" s="111"/>
      <c r="D4" s="123" t="s">
        <v>3</v>
      </c>
      <c r="E4" s="124"/>
      <c r="F4" s="124"/>
      <c r="G4" s="124"/>
      <c r="H4" s="125"/>
      <c r="I4" s="120" t="s">
        <v>79</v>
      </c>
      <c r="J4" s="121"/>
      <c r="K4" s="57"/>
    </row>
    <row r="5" spans="2:11" ht="15" customHeight="1" x14ac:dyDescent="0.3">
      <c r="B5" s="111"/>
      <c r="C5" s="111"/>
      <c r="D5" s="126"/>
      <c r="E5" s="127"/>
      <c r="F5" s="127"/>
      <c r="G5" s="127"/>
      <c r="H5" s="128"/>
      <c r="I5" s="120" t="s">
        <v>47</v>
      </c>
      <c r="J5" s="121"/>
      <c r="K5" s="57"/>
    </row>
    <row r="6" spans="2:11" x14ac:dyDescent="0.3">
      <c r="K6" s="49"/>
    </row>
    <row r="7" spans="2:11" ht="15.75" customHeight="1" x14ac:dyDescent="0.3">
      <c r="B7" s="115" t="s">
        <v>48</v>
      </c>
      <c r="C7" s="115"/>
      <c r="D7" s="115"/>
      <c r="E7" s="115"/>
      <c r="F7" s="115"/>
      <c r="G7" s="115"/>
      <c r="H7" s="115"/>
      <c r="I7" s="115"/>
      <c r="J7" s="115"/>
      <c r="K7" s="54"/>
    </row>
    <row r="8" spans="2:11" ht="15.75" customHeight="1" x14ac:dyDescent="0.3">
      <c r="B8" s="110" t="s">
        <v>49</v>
      </c>
      <c r="C8" s="110" t="s">
        <v>50</v>
      </c>
      <c r="D8" s="110"/>
      <c r="E8" s="110"/>
      <c r="F8" s="110"/>
      <c r="G8" s="115" t="s">
        <v>51</v>
      </c>
      <c r="H8" s="115"/>
      <c r="I8" s="115"/>
      <c r="J8" s="115"/>
      <c r="K8" s="54"/>
    </row>
    <row r="9" spans="2:11" ht="15.75" customHeight="1" x14ac:dyDescent="0.3">
      <c r="B9" s="110"/>
      <c r="C9" s="53" t="s">
        <v>52</v>
      </c>
      <c r="D9" s="53" t="s">
        <v>53</v>
      </c>
      <c r="E9" s="110" t="s">
        <v>54</v>
      </c>
      <c r="F9" s="110"/>
      <c r="G9" s="115"/>
      <c r="H9" s="115"/>
      <c r="I9" s="115"/>
      <c r="J9" s="115"/>
      <c r="K9" s="54"/>
    </row>
    <row r="10" spans="2:11" ht="15.75" customHeight="1" x14ac:dyDescent="0.3">
      <c r="B10" s="51">
        <v>1</v>
      </c>
      <c r="C10" s="51">
        <v>2021</v>
      </c>
      <c r="D10" s="51">
        <v>5</v>
      </c>
      <c r="E10" s="129">
        <v>24</v>
      </c>
      <c r="F10" s="129"/>
      <c r="G10" s="118" t="s">
        <v>55</v>
      </c>
      <c r="H10" s="118"/>
      <c r="I10" s="118"/>
      <c r="J10" s="118"/>
      <c r="K10" s="56"/>
    </row>
    <row r="11" spans="2:11" ht="57.75" customHeight="1" x14ac:dyDescent="0.3">
      <c r="B11" s="51">
        <v>2</v>
      </c>
      <c r="C11" s="51">
        <v>2022</v>
      </c>
      <c r="D11" s="51">
        <v>5</v>
      </c>
      <c r="E11" s="116">
        <v>31</v>
      </c>
      <c r="F11" s="117"/>
      <c r="G11" s="112" t="s">
        <v>56</v>
      </c>
      <c r="H11" s="113"/>
      <c r="I11" s="113"/>
      <c r="J11" s="114"/>
      <c r="K11" s="56"/>
    </row>
    <row r="12" spans="2:11" ht="82.5" customHeight="1" x14ac:dyDescent="0.3">
      <c r="B12" s="51">
        <v>3</v>
      </c>
      <c r="C12" s="51">
        <v>2022</v>
      </c>
      <c r="D12" s="51">
        <v>7</v>
      </c>
      <c r="E12" s="116">
        <v>27</v>
      </c>
      <c r="F12" s="117"/>
      <c r="G12" s="112" t="s">
        <v>57</v>
      </c>
      <c r="H12" s="113"/>
      <c r="I12" s="113"/>
      <c r="J12" s="114"/>
      <c r="K12" s="56"/>
    </row>
    <row r="13" spans="2:11" ht="100.5" customHeight="1" x14ac:dyDescent="0.3">
      <c r="B13" s="51">
        <v>4</v>
      </c>
      <c r="C13" s="51">
        <v>2023</v>
      </c>
      <c r="D13" s="51">
        <v>11</v>
      </c>
      <c r="E13" s="116">
        <v>30</v>
      </c>
      <c r="F13" s="117"/>
      <c r="G13" s="112" t="s">
        <v>72</v>
      </c>
      <c r="H13" s="113"/>
      <c r="I13" s="113"/>
      <c r="J13" s="114"/>
      <c r="K13" s="56"/>
    </row>
    <row r="14" spans="2:11" ht="70.5" customHeight="1" x14ac:dyDescent="0.3">
      <c r="B14" s="51">
        <v>5</v>
      </c>
      <c r="C14" s="51">
        <v>2024</v>
      </c>
      <c r="D14" s="59" t="s">
        <v>71</v>
      </c>
      <c r="E14" s="116">
        <v>27</v>
      </c>
      <c r="F14" s="117"/>
      <c r="G14" s="112" t="s">
        <v>73</v>
      </c>
      <c r="H14" s="113"/>
      <c r="I14" s="113"/>
      <c r="J14" s="114"/>
      <c r="K14" s="56"/>
    </row>
    <row r="15" spans="2:11" ht="76.5" customHeight="1" x14ac:dyDescent="0.3">
      <c r="B15" s="51">
        <v>6</v>
      </c>
      <c r="C15" s="51">
        <v>2024</v>
      </c>
      <c r="D15" s="59" t="s">
        <v>74</v>
      </c>
      <c r="E15" s="116"/>
      <c r="F15" s="117"/>
      <c r="G15" s="112" t="s">
        <v>76</v>
      </c>
      <c r="H15" s="113"/>
      <c r="I15" s="113"/>
      <c r="J15" s="114"/>
      <c r="K15" s="56"/>
    </row>
    <row r="16" spans="2:11" ht="15.75" customHeight="1" x14ac:dyDescent="0.3">
      <c r="B16" s="110" t="s">
        <v>58</v>
      </c>
      <c r="C16" s="110"/>
      <c r="D16" s="110"/>
      <c r="E16" s="110"/>
      <c r="F16" s="110"/>
      <c r="G16" s="110"/>
      <c r="H16" s="110"/>
      <c r="I16" s="110"/>
      <c r="J16" s="110"/>
      <c r="K16" s="52"/>
    </row>
    <row r="17" spans="2:11" x14ac:dyDescent="0.3">
      <c r="B17" s="110" t="s">
        <v>59</v>
      </c>
      <c r="C17" s="110"/>
      <c r="D17" s="110"/>
      <c r="E17" s="110"/>
      <c r="F17" s="110" t="s">
        <v>60</v>
      </c>
      <c r="G17" s="110"/>
      <c r="H17" s="110"/>
      <c r="I17" s="110"/>
      <c r="J17" s="110"/>
      <c r="K17" s="52"/>
    </row>
    <row r="18" spans="2:11" ht="15.75" customHeight="1" x14ac:dyDescent="0.3">
      <c r="B18" s="129" t="s">
        <v>61</v>
      </c>
      <c r="C18" s="129"/>
      <c r="D18" s="129"/>
      <c r="E18" s="129"/>
      <c r="F18" s="129" t="s">
        <v>75</v>
      </c>
      <c r="G18" s="129"/>
      <c r="H18" s="129"/>
      <c r="I18" s="129"/>
      <c r="J18" s="129"/>
      <c r="K18" s="50"/>
    </row>
    <row r="19" spans="2:11" x14ac:dyDescent="0.3">
      <c r="B19" s="110" t="s">
        <v>62</v>
      </c>
      <c r="C19" s="110"/>
      <c r="D19" s="110"/>
      <c r="E19" s="110"/>
      <c r="F19" s="110"/>
      <c r="G19" s="110"/>
      <c r="H19" s="110"/>
      <c r="I19" s="110"/>
      <c r="J19" s="110"/>
      <c r="K19" s="52"/>
    </row>
    <row r="20" spans="2:11" x14ac:dyDescent="0.3">
      <c r="B20" s="110" t="s">
        <v>59</v>
      </c>
      <c r="C20" s="110"/>
      <c r="D20" s="110"/>
      <c r="E20" s="110"/>
      <c r="F20" s="110" t="s">
        <v>60</v>
      </c>
      <c r="G20" s="110"/>
      <c r="H20" s="110"/>
      <c r="I20" s="110"/>
      <c r="J20" s="110"/>
      <c r="K20" s="52"/>
    </row>
    <row r="21" spans="2:11" ht="15.75" customHeight="1" x14ac:dyDescent="0.3">
      <c r="B21" s="131" t="s">
        <v>63</v>
      </c>
      <c r="C21" s="131"/>
      <c r="D21" s="131"/>
      <c r="E21" s="131"/>
      <c r="F21" s="131" t="s">
        <v>64</v>
      </c>
      <c r="G21" s="131"/>
      <c r="H21" s="131"/>
      <c r="I21" s="131"/>
      <c r="J21" s="131"/>
      <c r="K21" s="55"/>
    </row>
    <row r="22" spans="2:11" ht="15.75" customHeight="1" x14ac:dyDescent="0.3">
      <c r="B22" s="115" t="s">
        <v>65</v>
      </c>
      <c r="C22" s="115"/>
      <c r="D22" s="115"/>
      <c r="E22" s="115"/>
      <c r="F22" s="115"/>
      <c r="G22" s="115"/>
      <c r="H22" s="115"/>
      <c r="I22" s="115"/>
      <c r="J22" s="115"/>
      <c r="K22" s="54"/>
    </row>
    <row r="23" spans="2:11" x14ac:dyDescent="0.3">
      <c r="B23" s="110" t="s">
        <v>59</v>
      </c>
      <c r="C23" s="110"/>
      <c r="D23" s="110"/>
      <c r="E23" s="110" t="s">
        <v>60</v>
      </c>
      <c r="F23" s="110"/>
      <c r="G23" s="110"/>
      <c r="H23" s="110" t="s">
        <v>66</v>
      </c>
      <c r="I23" s="110"/>
      <c r="J23" s="110"/>
      <c r="K23" s="52"/>
    </row>
    <row r="24" spans="2:11" x14ac:dyDescent="0.3">
      <c r="B24" s="110"/>
      <c r="C24" s="110"/>
      <c r="D24" s="110"/>
      <c r="E24" s="110"/>
      <c r="F24" s="110"/>
      <c r="G24" s="110"/>
      <c r="H24" s="53" t="s">
        <v>52</v>
      </c>
      <c r="I24" s="53" t="s">
        <v>53</v>
      </c>
      <c r="J24" s="53" t="s">
        <v>54</v>
      </c>
      <c r="K24" s="52"/>
    </row>
    <row r="25" spans="2:11" x14ac:dyDescent="0.3">
      <c r="B25" s="129" t="s">
        <v>67</v>
      </c>
      <c r="C25" s="129"/>
      <c r="D25" s="129"/>
      <c r="E25" s="131" t="s">
        <v>68</v>
      </c>
      <c r="F25" s="131"/>
      <c r="G25" s="131"/>
      <c r="H25" s="51">
        <v>2024</v>
      </c>
      <c r="I25" s="59" t="s">
        <v>74</v>
      </c>
      <c r="J25" s="51"/>
      <c r="K25" s="50"/>
    </row>
    <row r="26" spans="2:11" x14ac:dyDescent="0.3">
      <c r="K26" s="49"/>
    </row>
    <row r="27" spans="2:11" ht="56.25" customHeight="1" x14ac:dyDescent="0.3">
      <c r="B27" s="49"/>
      <c r="C27" s="130" t="s">
        <v>69</v>
      </c>
      <c r="D27" s="130"/>
      <c r="E27" s="130"/>
      <c r="F27" s="130"/>
      <c r="G27" s="130"/>
      <c r="H27" s="130"/>
      <c r="I27" s="130"/>
      <c r="K27" s="49"/>
    </row>
    <row r="28" spans="2:11" ht="16.5" customHeight="1" x14ac:dyDescent="0.3">
      <c r="E28" s="119" t="s">
        <v>70</v>
      </c>
      <c r="F28" s="119"/>
      <c r="G28" s="119"/>
      <c r="H28" s="119"/>
      <c r="I28" s="119"/>
      <c r="J28" s="119"/>
      <c r="K28" s="48"/>
    </row>
    <row r="29" spans="2:11" x14ac:dyDescent="0.3">
      <c r="B29" s="49"/>
      <c r="C29" s="49"/>
      <c r="D29" s="49"/>
      <c r="E29" s="119"/>
      <c r="F29" s="119"/>
      <c r="G29" s="119"/>
      <c r="H29" s="119"/>
      <c r="I29" s="119"/>
      <c r="J29" s="119"/>
      <c r="K29" s="48"/>
    </row>
    <row r="30" spans="2:11" ht="15" customHeight="1" x14ac:dyDescent="0.3">
      <c r="C30" s="47"/>
      <c r="D30" s="47"/>
      <c r="E30" s="47"/>
      <c r="F30" s="47"/>
      <c r="G30" s="47"/>
      <c r="H30" s="47"/>
    </row>
    <row r="31" spans="2:11" x14ac:dyDescent="0.3">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2025-02-19T13:48:35Z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