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17. F-CD-002-2025/PUBLICACION/"/>
    </mc:Choice>
  </mc:AlternateContent>
  <xr:revisionPtr revIDLastSave="112" documentId="13_ncr:1_{F325527D-AE3E-4150-8C66-BA9D114568FD}" xr6:coauthVersionLast="47" xr6:coauthVersionMax="47" xr10:uidLastSave="{9075436E-71D2-4EE6-AB52-A5737E59E3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7" l="1"/>
  <c r="H16" i="7" l="1"/>
  <c r="J16" i="7"/>
  <c r="L16" i="7"/>
  <c r="M16" i="7" s="1"/>
  <c r="H17" i="7"/>
  <c r="J17" i="7"/>
  <c r="L17" i="7"/>
  <c r="M17" i="7" s="1"/>
  <c r="H18" i="7"/>
  <c r="J18" i="7"/>
  <c r="L18" i="7"/>
  <c r="M18" i="7" s="1"/>
  <c r="H19" i="7"/>
  <c r="J19" i="7"/>
  <c r="L19" i="7"/>
  <c r="M19" i="7" s="1"/>
  <c r="H20" i="7"/>
  <c r="J20" i="7"/>
  <c r="L20" i="7"/>
  <c r="M20" i="7" s="1"/>
  <c r="H21" i="7"/>
  <c r="J21" i="7"/>
  <c r="L21" i="7"/>
  <c r="N21" i="7" s="1"/>
  <c r="H15" i="7"/>
  <c r="J15" i="7"/>
  <c r="L15" i="7"/>
  <c r="M15" i="7" s="1"/>
  <c r="O24" i="7"/>
  <c r="O23" i="7"/>
  <c r="L14" i="7"/>
  <c r="M14" i="7" s="1"/>
  <c r="O27" i="7" s="1"/>
  <c r="J14" i="7"/>
  <c r="H14" i="7"/>
  <c r="M21" i="7" l="1"/>
  <c r="O21" i="7" s="1"/>
  <c r="K21" i="7"/>
  <c r="K19" i="7"/>
  <c r="N18" i="7"/>
  <c r="O18" i="7" s="1"/>
  <c r="N17" i="7"/>
  <c r="O17" i="7" s="1"/>
  <c r="K20" i="7"/>
  <c r="K18" i="7"/>
  <c r="K17" i="7"/>
  <c r="K15" i="7"/>
  <c r="K16" i="7"/>
  <c r="N20" i="7"/>
  <c r="O20" i="7" s="1"/>
  <c r="N16" i="7"/>
  <c r="O16" i="7" s="1"/>
  <c r="N19" i="7"/>
  <c r="O19" i="7" s="1"/>
  <c r="N15" i="7"/>
  <c r="O15" i="7" s="1"/>
  <c r="O22" i="7"/>
  <c r="O25" i="7" s="1"/>
  <c r="K14" i="7"/>
  <c r="O28" i="7"/>
  <c r="O29" i="7"/>
  <c r="O30" i="7" s="1"/>
  <c r="N14" i="7"/>
  <c r="O14" i="7" s="1"/>
  <c r="O31" i="7" l="1"/>
</calcChain>
</file>

<file path=xl/sharedStrings.xml><?xml version="1.0" encoding="utf-8"?>
<sst xmlns="http://schemas.openxmlformats.org/spreadsheetml/2006/main" count="112" uniqueCount="91">
  <si>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</si>
  <si>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</si>
  <si>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</si>
  <si>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</si>
  <si>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</si>
  <si>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</si>
  <si>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</si>
  <si>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</si>
  <si>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</si>
  <si>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</si>
  <si>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</si>
  <si>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</si>
  <si>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</si>
  <si>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</si>
  <si>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</si>
  <si>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</si>
  <si>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</si>
  <si>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</si>
  <si>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</si>
  <si>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</si>
  <si>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</si>
  <si>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</si>
  <si>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</si>
  <si>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</si>
  <si>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</si>
  <si>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</si>
  <si>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</si>
  <si>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</si>
  <si>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</si>
  <si>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</si>
  <si>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</si>
  <si>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</si>
  <si>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</si>
  <si>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</si>
  <si>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</si>
  <si>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</si>
  <si>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</si>
  <si>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</si>
  <si>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</si>
  <si>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</si>
  <si>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</si>
  <si>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</si>
  <si>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</si>
  <si>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</si>
  <si>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</si>
  <si>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</si>
  <si>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</si>
  <si>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</si>
  <si>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</si>
  <si>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</si>
  <si>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</si>
  <si>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</si>
  <si>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</si>
  <si>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</si>
  <si>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</si>
  <si>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</si>
  <si>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</si>
  <si>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</si>
  <si>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</si>
  <si>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</si>
  <si>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</si>
  <si>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</si>
  <si>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</si>
  <si>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</si>
  <si>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</si>
  <si>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</si>
  <si>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</si>
  <si>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</si>
  <si>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</si>
  <si>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</si>
  <si>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</si>
  <si>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</si>
  <si>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</si>
  <si>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</si>
  <si>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</si>
  <si>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</si>
  <si>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</si>
  <si>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</si>
  <si>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</si>
  <si>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</si>
  <si>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</si>
  <si>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SISTEMA DE ILUMINACIÓN DEL TECHO DEL AUDITORIO EMILIO SIERRA BAQUERO, EL CUAL CONSTA DE UN TOTAL DE 60 LUCES DE FOCO Y UN SISTEMA DE CONTROL  MANTENIMIENTO PREVENTIVO 1.Revisión de focos y bombillos. 2. Inspección de las conexiones eléctricas. 3. Limpieza de reflectores y carcasas. 3. Verificación de interruptores y dimmers. 4. Limpieza interna y externa de la consola de control de iluminación. 5. Entrega funcional. MANTENIMIENTO CORRECTIVO 6. Cambio de siete perillas o dimmers. 7. Cambio de la caja de instalación de los dimmers. 8. Reemplazo de los bombillos o lámparas no funcionales (seis bombillos). 9. Reemplazo de 54 lámparas atenuadas. 10. Reemplazo de cables o conexiones dañadas en la consola de control de iluminación. 11. Cambio de fuentes de alimentación de la consola de control de iluminación.</t>
  </si>
  <si>
    <t>SISTEMA DE ILUMINACIÓN DE LUCES DE LA TARIMA DEL AUDITORIO EMILIO SIERRA BAQUERO MANTENIMIENTO PREVENTIVO 1. Limpieza de luces y sistema eléctrico. 2. Limpieza de reflectores. 3. Limpieza de motores. 3. Revisión de cables y conexiones. 4. Comprobación y ajustes de componentes mecanicos. 5. Revisión de fuentes de alimentación. 6. Lubricación de partes móviles.  7. Verificación de ventilación y sistema de enfriamiento. 8. Limpieza interna y externa de la consola nightSun SM006. 9. Limpieza de partes electricas y electronicas de la consola nightSun SM006. 10. Pruebas de funcionamiento. 11. Entrega funcional. MANTENIMIENTO CORRECTIVO 12. Reemplazo de lámparas o componentes defectuosos. 13. Reemplazo de cables o conectores dañados. 14. Verificación y cambio de tarjeta de la consola nightSun SM006. 15. Cambio de fuentes de alimentación de la consola de control de iluminación. 16. Cambio de faders de la consola de control de iluminación. 17. Cambio o reparación de botones defectuosos de la consola nightSun SM006.</t>
  </si>
  <si>
    <t>SISTEMA DE PROCESAMIENTO DE VIDEO: TVONE MX 6388, TVONE C2 6104, TVONE C2 2450, TVONE 1T DA-674 DEL AUDITORIO EMILIO SIERRA BAQUERO Placa: 49400 MANTENIMIENTO PREVENTIVO 1.Revisión funcional. 2.Desensamble del equipo.3. Revisión, ajuste y limpieza del sistema eléctrico y electrónico. 4.Revisión, de cables de entrada y salida de avideo y audio. 5.Limpieza interna y externa. 6.Verificación de cables y conexiones. 7. Revisión del estado de los LEDs de diagnóstico. 8. Revisión de la ventilación. 9. Verificación de la alimentación eléctrica. 10. Pruebas de funcionamiento. 11.Ensamble del equipo. 12. Entrega funcional del equipo.</t>
  </si>
  <si>
    <t>AURORA DXW-2 + DXE-CAT-S1 CONVERSOR DE VGA DEL AUDITORIO EMILIO SIERRA BAQUERO Placa: 49401, 49402, 49403, 49404 MANTENIMIENTO PREVENTIVO          ALGUNOS SE ENCUENTRAN UBICADOS EN LA BARRA DE CONEXIONES EN LA TARIMA Y OTROS SE ENCUENTRAN UBICADOS EN LA PARED CERCA A LA TARIMA. 1.Revisión funcional. 2. Desensamble del equipo. 3.Revisión, ajuste y limpieza de sistema eléctrico y electrónico. 4. Revisión, ajuste, limpieza y lubricación del sistema. 5.Limpieza interna y externa. 6. Revisión de cables y conexiones. 7. Revisión de alimentación eléctrica. 8. Revisión de ventilación y temperatura de funcionamiento. 9.Ensamble del equipo. 10. Entrega funcional del equipo. MANTENIMIENTO CORRECTIVO 11. Cambio de cableado CAT y conexiones. 12. Cambio de puertos VGA y HDMI. 13. Reemplazo de fuente de alimentación o PoE.</t>
  </si>
  <si>
    <t>TVONE-1T CT 651/2 EXENDER HDMI HD BASET 100 MTS DEL AUDITORIO EMILIO SIERRA BAQUERO Placa: 49405, 49406, 49407, 49408 MANTENIMIENTO PREVENTIVO 1.Revisión funcional. 2.Desensamble del equipo. 3. Revisión, ajuste y limpieza del sistema eléctrico y electrónico. 4. Revisión, ajuste, limpieza y lubricación del sistema. 5. Revisión de cables y conexiones. 6. Comprobación de la alimentación eléctrica. 7. Revisión de la señal de video. 8. Revisión del sistema de ventilación. 9. Revisión de los LED indicadores de funcionamiento. 10. Prueba de señal. 11. Verificación conexión entre el TVONE-1T CT 651/2 y el SISTEMA DE PROCESAMIENTO DE VIDEO: TVONE MX 6388, TVONE C2 6104, TVONE C2 2450, TVONE 1T DA-674. 12.Ensamble del equipo. 13.Entrega funcional. MANTENIMIENTO CORRECTIVO 14.Cambio de cableado Cat5e/Cat6. 15. Cambio de puertos HDMI, RS 232 In, puerto de alimentación. 16. Reemplazo fuente de alimentación. 17. Cambio de cableado de la conexión entre el TVONE-1T CT 651/2 y el SISTEMA DE PROCESAMIENTO DE VIDEO: TVONE MX 6388, TVONE C2 6104, TVONE C2 2450, TVONE 1T DA-674.</t>
  </si>
  <si>
    <t>VIDEOBEAN AUDITORIO CGCA MANTENIMIENTO PREVENTIVO 1. Limpieza de lentes. 2. Limpieza del filtro de aire. 3. Limpieza externa e interna del equipo. 4. Limpieza y revisión de sistema eléctrico y electrónico. 5. Revisión de la lámpara. 6. Revisión del sistema de refrigeración y ventiladores. 7. Comprobación de conexiones y puertos. 8. Entrega funcional del equipo.</t>
  </si>
  <si>
    <t>CABLEADO AUDIO Y VIDEO (HDMI), CONVERTIDORES, SPLITTER Y PUERTOS HDMI EN LA TARIMA, AUDITORIO CGCA MANTENIMIENTO PREVENTIVO 1.Inspección del estado del cableado. 2. Verificar el estado del convertidor. 3. Limpieza interna y externa. 4.Realizar pruebas de conectividad. 5. Prueba y entrega funcional de todo el sistema.                                     MANTENIMIENTO CORRECTIVO                         6. Cambio del Splitter que no se encuentra funcionando. 7. Cambio de cableado no funcional. 8. Cambio de puertos HDMI no funcionales.   </t>
  </si>
  <si>
    <t>SERVICIO DE MANTENIMIENTO CORRECTIVO QUE INCLUYA LOS REPUESTOS NO ESPECIFICADOS EN LOS ITEMS PREVIAMENTE LISTADOS, POR UN EL VALOR DE TREINTA MILLONES DE PESOS M/TE ($30.000.000) IVA INCLUIDO  </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</si>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</sst>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9.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212.25" customHeight="1" x14ac:dyDescent="0.25">
      <c r="A14" s="25">
        <v>1</v>
      </c>
      <c r="B14" s="27" t="s">
        <v>81</v>
      </c>
      <c r="C14" s="12"/>
      <c r="D14" s="126">
        <v>60</v>
      </c>
      <c r="E14" s="126" t="s">
        <v>89</v>
      </c>
      <c r="F14" s="57"/>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254.25" customHeight="1" x14ac:dyDescent="0.25">
      <c r="A15" s="25">
        <v>2</v>
      </c>
      <c r="B15" s="27" t="s">
        <v>82</v>
      </c>
      <c r="C15" s="12"/>
      <c r="D15" s="126">
        <v>1</v>
      </c>
      <c r="E15" s="126" t="s">
        <v>89</v>
      </c>
      <c r="F15" s="57"/>
      <c r="G15" s="11">
        <v>0</v>
      </c>
      <c r="H15" s="1">
        <f t="shared" ref="H15" si="6">+ROUND(F15*G15,0)</f>
        <v>0</v>
      </c>
      <c r="I15" s="11">
        <v>0</v>
      </c>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170.25" customHeight="1" x14ac:dyDescent="0.25">
      <c r="A16" s="25">
        <v>3</v>
      </c>
      <c r="B16" s="27" t="s">
        <v>83</v>
      </c>
      <c r="C16" s="12"/>
      <c r="D16" s="126">
        <v>1</v>
      </c>
      <c r="E16" s="126" t="s">
        <v>89</v>
      </c>
      <c r="F16" s="57"/>
      <c r="G16" s="11">
        <v>0</v>
      </c>
      <c r="H16" s="1">
        <f t="shared" ref="H16:H21" si="13">+ROUND(F16*G16,0)</f>
        <v>0</v>
      </c>
      <c r="I16" s="11">
        <v>0</v>
      </c>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6">
        <f t="shared" ref="O16:O21" si="19">ROUND(L16+N16+M16,0)</f>
        <v>0</v>
      </c>
    </row>
    <row r="17" spans="1:15" s="9" customFormat="1" ht="208.5" customHeight="1" x14ac:dyDescent="0.25">
      <c r="A17" s="25">
        <v>4</v>
      </c>
      <c r="B17" s="27" t="s">
        <v>84</v>
      </c>
      <c r="C17" s="12"/>
      <c r="D17" s="126">
        <v>4</v>
      </c>
      <c r="E17" s="126" t="s">
        <v>89</v>
      </c>
      <c r="F17" s="57"/>
      <c r="G17" s="11">
        <v>0</v>
      </c>
      <c r="H17" s="1">
        <f t="shared" si="13"/>
        <v>0</v>
      </c>
      <c r="I17" s="11">
        <v>0</v>
      </c>
      <c r="J17" s="1">
        <f t="shared" si="14"/>
        <v>0</v>
      </c>
      <c r="K17" s="1">
        <f t="shared" si="15"/>
        <v>0</v>
      </c>
      <c r="L17" s="1">
        <f t="shared" si="16"/>
        <v>0</v>
      </c>
      <c r="M17" s="1">
        <f t="shared" si="17"/>
        <v>0</v>
      </c>
      <c r="N17" s="1">
        <f t="shared" si="18"/>
        <v>0</v>
      </c>
      <c r="O17" s="26">
        <f t="shared" si="19"/>
        <v>0</v>
      </c>
    </row>
    <row r="18" spans="1:15" s="9" customFormat="1" ht="267.75" customHeight="1" x14ac:dyDescent="0.25">
      <c r="A18" s="25">
        <v>5</v>
      </c>
      <c r="B18" s="27" t="s">
        <v>85</v>
      </c>
      <c r="C18" s="12"/>
      <c r="D18" s="126">
        <v>4</v>
      </c>
      <c r="E18" s="126" t="s">
        <v>89</v>
      </c>
      <c r="F18" s="57"/>
      <c r="G18" s="11">
        <v>0</v>
      </c>
      <c r="H18" s="1">
        <f t="shared" si="13"/>
        <v>0</v>
      </c>
      <c r="I18" s="11">
        <v>0</v>
      </c>
      <c r="J18" s="1">
        <f t="shared" si="14"/>
        <v>0</v>
      </c>
      <c r="K18" s="1">
        <f t="shared" si="15"/>
        <v>0</v>
      </c>
      <c r="L18" s="1">
        <f t="shared" si="16"/>
        <v>0</v>
      </c>
      <c r="M18" s="1">
        <f t="shared" si="17"/>
        <v>0</v>
      </c>
      <c r="N18" s="1">
        <f t="shared" si="18"/>
        <v>0</v>
      </c>
      <c r="O18" s="26">
        <f t="shared" si="19"/>
        <v>0</v>
      </c>
    </row>
    <row r="19" spans="1:15" s="9" customFormat="1" ht="97.5" customHeight="1" x14ac:dyDescent="0.25">
      <c r="A19" s="25">
        <v>6</v>
      </c>
      <c r="B19" s="27" t="s">
        <v>86</v>
      </c>
      <c r="C19" s="12"/>
      <c r="D19" s="126">
        <v>1</v>
      </c>
      <c r="E19" s="126" t="s">
        <v>89</v>
      </c>
      <c r="F19" s="57"/>
      <c r="G19" s="11">
        <v>0</v>
      </c>
      <c r="H19" s="1">
        <f t="shared" si="13"/>
        <v>0</v>
      </c>
      <c r="I19" s="11">
        <v>0</v>
      </c>
      <c r="J19" s="1">
        <f t="shared" si="14"/>
        <v>0</v>
      </c>
      <c r="K19" s="1">
        <f t="shared" si="15"/>
        <v>0</v>
      </c>
      <c r="L19" s="1">
        <f t="shared" si="16"/>
        <v>0</v>
      </c>
      <c r="M19" s="1">
        <f t="shared" si="17"/>
        <v>0</v>
      </c>
      <c r="N19" s="1">
        <f t="shared" si="18"/>
        <v>0</v>
      </c>
      <c r="O19" s="26">
        <f t="shared" si="19"/>
        <v>0</v>
      </c>
    </row>
    <row r="20" spans="1:15" s="9" customFormat="1" ht="144.75" customHeight="1" x14ac:dyDescent="0.25">
      <c r="A20" s="25">
        <v>7</v>
      </c>
      <c r="B20" s="27" t="s">
        <v>87</v>
      </c>
      <c r="C20" s="12"/>
      <c r="D20" s="126">
        <v>1</v>
      </c>
      <c r="E20" s="126" t="s">
        <v>89</v>
      </c>
      <c r="F20" s="57"/>
      <c r="G20" s="11">
        <v>0</v>
      </c>
      <c r="H20" s="1">
        <f t="shared" si="13"/>
        <v>0</v>
      </c>
      <c r="I20" s="11">
        <v>0</v>
      </c>
      <c r="J20" s="1">
        <f t="shared" si="14"/>
        <v>0</v>
      </c>
      <c r="K20" s="1">
        <f t="shared" si="15"/>
        <v>0</v>
      </c>
      <c r="L20" s="1">
        <f t="shared" si="16"/>
        <v>0</v>
      </c>
      <c r="M20" s="1">
        <f t="shared" si="17"/>
        <v>0</v>
      </c>
      <c r="N20" s="1">
        <f t="shared" si="18"/>
        <v>0</v>
      </c>
      <c r="O20" s="26">
        <f t="shared" si="19"/>
        <v>0</v>
      </c>
    </row>
    <row r="21" spans="1:15" s="9" customFormat="1" ht="77.25" customHeight="1" thickBot="1" x14ac:dyDescent="0.3">
      <c r="A21" s="25">
        <v>8</v>
      </c>
      <c r="B21" s="27" t="s">
        <v>88</v>
      </c>
      <c r="C21" s="12"/>
      <c r="D21" s="126">
        <v>1</v>
      </c>
      <c r="E21" s="126" t="s">
        <v>90</v>
      </c>
      <c r="F21" s="57"/>
      <c r="G21" s="11">
        <v>0</v>
      </c>
      <c r="H21" s="1">
        <f t="shared" si="13"/>
        <v>0</v>
      </c>
      <c r="I21" s="11">
        <v>0</v>
      </c>
      <c r="J21" s="1">
        <f t="shared" si="14"/>
        <v>0</v>
      </c>
      <c r="K21" s="1">
        <f t="shared" si="15"/>
        <v>0</v>
      </c>
      <c r="L21" s="1">
        <f t="shared" si="16"/>
        <v>0</v>
      </c>
      <c r="M21" s="1">
        <f t="shared" si="17"/>
        <v>0</v>
      </c>
      <c r="N21" s="1">
        <f t="shared" si="18"/>
        <v>0</v>
      </c>
      <c r="O21" s="26">
        <f t="shared" si="19"/>
        <v>0</v>
      </c>
    </row>
    <row r="22" spans="1:15" s="9" customFormat="1" ht="42" customHeight="1" thickBot="1" x14ac:dyDescent="0.3">
      <c r="A22" s="90" t="s">
        <v>26</v>
      </c>
      <c r="B22" s="91"/>
      <c r="C22" s="91"/>
      <c r="D22" s="91"/>
      <c r="E22" s="91"/>
      <c r="F22" s="91"/>
      <c r="G22" s="91"/>
      <c r="H22" s="91"/>
      <c r="I22" s="91"/>
      <c r="J22" s="91"/>
      <c r="K22" s="91"/>
      <c r="L22" s="102" t="s">
        <v>27</v>
      </c>
      <c r="M22" s="103"/>
      <c r="N22" s="103"/>
      <c r="O22" s="35">
        <f>SUMIF(G:G,0%,L:L)+SUMIF(G:G,"",L:L)</f>
        <v>0</v>
      </c>
    </row>
    <row r="23" spans="1:15" s="9" customFormat="1" ht="39" customHeight="1" x14ac:dyDescent="0.25">
      <c r="A23" s="74" t="s">
        <v>78</v>
      </c>
      <c r="B23" s="75"/>
      <c r="C23" s="75"/>
      <c r="D23" s="75"/>
      <c r="E23" s="75"/>
      <c r="F23" s="75"/>
      <c r="G23" s="75"/>
      <c r="H23" s="75"/>
      <c r="I23" s="75"/>
      <c r="J23" s="75"/>
      <c r="K23" s="76"/>
      <c r="L23" s="96" t="s">
        <v>28</v>
      </c>
      <c r="M23" s="97"/>
      <c r="N23" s="97"/>
      <c r="O23" s="36">
        <f>SUMIF(G:G,5%,L:L)</f>
        <v>0</v>
      </c>
    </row>
    <row r="24" spans="1:15" s="9" customFormat="1" ht="30" customHeight="1" x14ac:dyDescent="0.25">
      <c r="A24" s="77"/>
      <c r="B24" s="78"/>
      <c r="C24" s="78"/>
      <c r="D24" s="78"/>
      <c r="E24" s="78"/>
      <c r="F24" s="78"/>
      <c r="G24" s="78"/>
      <c r="H24" s="78"/>
      <c r="I24" s="78"/>
      <c r="J24" s="78"/>
      <c r="K24" s="79"/>
      <c r="L24" s="96" t="s">
        <v>29</v>
      </c>
      <c r="M24" s="97"/>
      <c r="N24" s="97"/>
      <c r="O24" s="36">
        <f>SUMIF(G:G,19%,L:L)</f>
        <v>0</v>
      </c>
    </row>
    <row r="25" spans="1:15" s="9" customFormat="1" ht="30" customHeight="1" x14ac:dyDescent="0.25">
      <c r="A25" s="77"/>
      <c r="B25" s="78"/>
      <c r="C25" s="78"/>
      <c r="D25" s="78"/>
      <c r="E25" s="78"/>
      <c r="F25" s="78"/>
      <c r="G25" s="78"/>
      <c r="H25" s="78"/>
      <c r="I25" s="78"/>
      <c r="J25" s="78"/>
      <c r="K25" s="79"/>
      <c r="L25" s="98" t="s">
        <v>22</v>
      </c>
      <c r="M25" s="99"/>
      <c r="N25" s="99"/>
      <c r="O25" s="37">
        <f>SUM(O22:O24)</f>
        <v>0</v>
      </c>
    </row>
    <row r="26" spans="1:15" s="9" customFormat="1" ht="30" customHeight="1" x14ac:dyDescent="0.25">
      <c r="A26" s="77"/>
      <c r="B26" s="78"/>
      <c r="C26" s="78"/>
      <c r="D26" s="78"/>
      <c r="E26" s="78"/>
      <c r="F26" s="78"/>
      <c r="G26" s="78"/>
      <c r="H26" s="78"/>
      <c r="I26" s="78"/>
      <c r="J26" s="78"/>
      <c r="K26" s="79"/>
      <c r="L26" s="100" t="s">
        <v>30</v>
      </c>
      <c r="M26" s="101"/>
      <c r="N26" s="101"/>
      <c r="O26" s="38">
        <f>SUMIF(G:G,5%,M:M)</f>
        <v>0</v>
      </c>
    </row>
    <row r="27" spans="1:15" s="9" customFormat="1" ht="30" customHeight="1" x14ac:dyDescent="0.25">
      <c r="A27" s="77"/>
      <c r="B27" s="78"/>
      <c r="C27" s="78"/>
      <c r="D27" s="78"/>
      <c r="E27" s="78"/>
      <c r="F27" s="78"/>
      <c r="G27" s="78"/>
      <c r="H27" s="78"/>
      <c r="I27" s="78"/>
      <c r="J27" s="78"/>
      <c r="K27" s="79"/>
      <c r="L27" s="100" t="s">
        <v>31</v>
      </c>
      <c r="M27" s="101"/>
      <c r="N27" s="101"/>
      <c r="O27" s="38">
        <f>SUMIF(G:G,19%,M:M)</f>
        <v>0</v>
      </c>
    </row>
    <row r="28" spans="1:15" s="9" customFormat="1" ht="30" customHeight="1" x14ac:dyDescent="0.25">
      <c r="A28" s="77"/>
      <c r="B28" s="78"/>
      <c r="C28" s="78"/>
      <c r="D28" s="78"/>
      <c r="E28" s="78"/>
      <c r="F28" s="78"/>
      <c r="G28" s="78"/>
      <c r="H28" s="78"/>
      <c r="I28" s="78"/>
      <c r="J28" s="78"/>
      <c r="K28" s="79"/>
      <c r="L28" s="98" t="s">
        <v>32</v>
      </c>
      <c r="M28" s="99"/>
      <c r="N28" s="99"/>
      <c r="O28" s="37">
        <f>SUM(O26:O27)</f>
        <v>0</v>
      </c>
    </row>
    <row r="29" spans="1:15" s="9" customFormat="1" ht="30" customHeight="1" x14ac:dyDescent="0.25">
      <c r="A29" s="77"/>
      <c r="B29" s="78"/>
      <c r="C29" s="78"/>
      <c r="D29" s="78"/>
      <c r="E29" s="78"/>
      <c r="F29" s="78"/>
      <c r="G29" s="78"/>
      <c r="H29" s="78"/>
      <c r="I29" s="78"/>
      <c r="J29" s="78"/>
      <c r="K29" s="79"/>
      <c r="L29" s="96" t="s">
        <v>33</v>
      </c>
      <c r="M29" s="97"/>
      <c r="N29" s="97"/>
      <c r="O29" s="36">
        <f>SUMIF(I:I,8%,N:N)</f>
        <v>0</v>
      </c>
    </row>
    <row r="30" spans="1:15" s="9" customFormat="1" ht="37.5" customHeight="1" x14ac:dyDescent="0.25">
      <c r="A30" s="77"/>
      <c r="B30" s="78"/>
      <c r="C30" s="78"/>
      <c r="D30" s="78"/>
      <c r="E30" s="78"/>
      <c r="F30" s="78"/>
      <c r="G30" s="78"/>
      <c r="H30" s="78"/>
      <c r="I30" s="78"/>
      <c r="J30" s="78"/>
      <c r="K30" s="79"/>
      <c r="L30" s="94" t="s">
        <v>34</v>
      </c>
      <c r="M30" s="95"/>
      <c r="N30" s="95"/>
      <c r="O30" s="37">
        <f>SUM(O29)</f>
        <v>0</v>
      </c>
    </row>
    <row r="31" spans="1:15" s="9" customFormat="1" ht="32.25" customHeight="1" thickBot="1" x14ac:dyDescent="0.3">
      <c r="A31" s="80"/>
      <c r="B31" s="81"/>
      <c r="C31" s="81"/>
      <c r="D31" s="81"/>
      <c r="E31" s="81"/>
      <c r="F31" s="81"/>
      <c r="G31" s="81"/>
      <c r="H31" s="81"/>
      <c r="I31" s="81"/>
      <c r="J31" s="81"/>
      <c r="K31" s="82"/>
      <c r="L31" s="92" t="s">
        <v>35</v>
      </c>
      <c r="M31" s="93"/>
      <c r="N31" s="93"/>
      <c r="O31" s="39">
        <f>+O25+O28+O30</f>
        <v>0</v>
      </c>
    </row>
    <row r="33" spans="1:17" ht="50.1" customHeight="1" thickBot="1" x14ac:dyDescent="0.3">
      <c r="B33" s="83"/>
      <c r="C33" s="83"/>
    </row>
    <row r="34" spans="1:17" x14ac:dyDescent="0.25">
      <c r="B34" s="61" t="s">
        <v>36</v>
      </c>
      <c r="C34" s="61"/>
    </row>
    <row r="35" spans="1:17" ht="15" customHeight="1" x14ac:dyDescent="0.25">
      <c r="M35" s="41"/>
      <c r="N35" s="42"/>
      <c r="O35" s="43"/>
    </row>
    <row r="36" spans="1:17" ht="15.75" customHeight="1" x14ac:dyDescent="0.25">
      <c r="M36" s="41"/>
      <c r="N36" s="42"/>
      <c r="O36" s="43"/>
    </row>
    <row r="37" spans="1:17" ht="15" customHeight="1" x14ac:dyDescent="0.25">
      <c r="A37" s="10" t="s">
        <v>37</v>
      </c>
      <c r="M37" s="41"/>
      <c r="N37" s="42"/>
      <c r="O37" s="43"/>
    </row>
    <row r="38" spans="1:17" x14ac:dyDescent="0.25">
      <c r="A38" s="60" t="s">
        <v>38</v>
      </c>
      <c r="B38" s="60"/>
      <c r="C38" s="60"/>
      <c r="D38" s="60"/>
      <c r="E38" s="60"/>
      <c r="F38" s="60"/>
      <c r="G38" s="60"/>
      <c r="H38" s="60"/>
      <c r="I38" s="60"/>
      <c r="J38" s="60"/>
      <c r="K38" s="60"/>
      <c r="L38" s="60"/>
      <c r="M38" s="60"/>
      <c r="N38" s="60"/>
      <c r="O38" s="60"/>
      <c r="P38" s="2"/>
      <c r="Q38" s="2"/>
    </row>
    <row r="39" spans="1:17" ht="15" customHeight="1" x14ac:dyDescent="0.25">
      <c r="A39" s="59" t="s">
        <v>39</v>
      </c>
      <c r="B39" s="59"/>
      <c r="C39" s="59"/>
      <c r="D39" s="59"/>
      <c r="E39" s="59"/>
      <c r="F39" s="59"/>
      <c r="G39" s="59"/>
      <c r="H39" s="59"/>
      <c r="I39" s="59"/>
      <c r="J39" s="59"/>
      <c r="K39" s="59"/>
      <c r="L39" s="59"/>
      <c r="M39" s="59"/>
      <c r="N39" s="59"/>
      <c r="O39" s="59"/>
      <c r="P39" s="40"/>
      <c r="Q39" s="40"/>
    </row>
    <row r="40" spans="1:17" x14ac:dyDescent="0.25">
      <c r="A40" s="58" t="s">
        <v>40</v>
      </c>
      <c r="B40" s="58"/>
      <c r="C40" s="58"/>
      <c r="D40" s="58"/>
      <c r="E40" s="58"/>
      <c r="F40" s="58"/>
      <c r="G40" s="58"/>
      <c r="H40" s="58"/>
      <c r="I40" s="58"/>
      <c r="J40" s="58"/>
      <c r="K40" s="58"/>
      <c r="L40" s="58"/>
      <c r="M40" s="58"/>
      <c r="N40" s="58"/>
      <c r="O40" s="58"/>
      <c r="P40" s="5"/>
      <c r="Q40" s="5"/>
    </row>
    <row r="41" spans="1:17" x14ac:dyDescent="0.25">
      <c r="A41" s="58" t="s">
        <v>41</v>
      </c>
      <c r="B41" s="58"/>
      <c r="C41" s="58"/>
      <c r="D41" s="58"/>
      <c r="E41" s="58"/>
      <c r="F41" s="58"/>
      <c r="G41" s="58"/>
      <c r="H41" s="58"/>
      <c r="I41" s="58"/>
      <c r="J41" s="58"/>
      <c r="K41" s="58"/>
      <c r="L41" s="58"/>
      <c r="M41" s="58"/>
      <c r="N41" s="58"/>
      <c r="O41" s="58"/>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2bo2aqYwHJMtF+IZ+YCqgEDtK9o8PKRaGGvmgXrRMekE68/elMuHigf31rra+UB8GJ3TJFOEAAdDqZTpUMpHUA==" saltValue="gAo9621A/rmvqlWq2tCG/w==" spinCount="100000" sheet="1" selectLockedCells="1"/>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5"/>
    </row>
    <row r="3" spans="2:11" ht="15" customHeight="1" x14ac:dyDescent="0.25">
      <c r="B3" s="124"/>
      <c r="C3" s="124"/>
      <c r="D3" s="115" t="s">
        <v>2</v>
      </c>
      <c r="E3" s="117"/>
      <c r="F3" s="117"/>
      <c r="G3" s="117"/>
      <c r="H3" s="116"/>
      <c r="I3" s="115" t="s">
        <v>77</v>
      </c>
      <c r="J3" s="116"/>
      <c r="K3" s="54"/>
    </row>
    <row r="4" spans="2:11" ht="15" customHeight="1" x14ac:dyDescent="0.25">
      <c r="B4" s="124"/>
      <c r="C4" s="124"/>
      <c r="D4" s="118" t="s">
        <v>3</v>
      </c>
      <c r="E4" s="119"/>
      <c r="F4" s="119"/>
      <c r="G4" s="119"/>
      <c r="H4" s="120"/>
      <c r="I4" s="115" t="s">
        <v>79</v>
      </c>
      <c r="J4" s="116"/>
      <c r="K4" s="54"/>
    </row>
    <row r="5" spans="2:11" ht="15" customHeight="1" x14ac:dyDescent="0.25">
      <c r="B5" s="124"/>
      <c r="C5" s="124"/>
      <c r="D5" s="121"/>
      <c r="E5" s="122"/>
      <c r="F5" s="122"/>
      <c r="G5" s="122"/>
      <c r="H5" s="123"/>
      <c r="I5" s="115" t="s">
        <v>47</v>
      </c>
      <c r="J5" s="116"/>
      <c r="K5" s="54"/>
    </row>
    <row r="6" spans="2:11" x14ac:dyDescent="0.25">
      <c r="K6" s="46"/>
    </row>
    <row r="7" spans="2:11" ht="15.75" customHeight="1" x14ac:dyDescent="0.25">
      <c r="B7" s="113" t="s">
        <v>48</v>
      </c>
      <c r="C7" s="113"/>
      <c r="D7" s="113"/>
      <c r="E7" s="113"/>
      <c r="F7" s="113"/>
      <c r="G7" s="113"/>
      <c r="H7" s="113"/>
      <c r="I7" s="113"/>
      <c r="J7" s="113"/>
      <c r="K7" s="51"/>
    </row>
    <row r="8" spans="2:11" ht="15.75" customHeight="1" x14ac:dyDescent="0.25">
      <c r="B8" s="110" t="s">
        <v>49</v>
      </c>
      <c r="C8" s="110" t="s">
        <v>50</v>
      </c>
      <c r="D8" s="110"/>
      <c r="E8" s="110"/>
      <c r="F8" s="110"/>
      <c r="G8" s="113" t="s">
        <v>51</v>
      </c>
      <c r="H8" s="113"/>
      <c r="I8" s="113"/>
      <c r="J8" s="113"/>
      <c r="K8" s="51"/>
    </row>
    <row r="9" spans="2:11" ht="15.75" customHeight="1" x14ac:dyDescent="0.25">
      <c r="B9" s="110"/>
      <c r="C9" s="50" t="s">
        <v>52</v>
      </c>
      <c r="D9" s="50" t="s">
        <v>53</v>
      </c>
      <c r="E9" s="110" t="s">
        <v>54</v>
      </c>
      <c r="F9" s="110"/>
      <c r="G9" s="113"/>
      <c r="H9" s="113"/>
      <c r="I9" s="113"/>
      <c r="J9" s="113"/>
      <c r="K9" s="51"/>
    </row>
    <row r="10" spans="2:11" ht="15.75" customHeight="1" x14ac:dyDescent="0.25">
      <c r="B10" s="48">
        <v>1</v>
      </c>
      <c r="C10" s="48">
        <v>2021</v>
      </c>
      <c r="D10" s="48">
        <v>5</v>
      </c>
      <c r="E10" s="111">
        <v>24</v>
      </c>
      <c r="F10" s="111"/>
      <c r="G10" s="125" t="s">
        <v>55</v>
      </c>
      <c r="H10" s="125"/>
      <c r="I10" s="125"/>
      <c r="J10" s="125"/>
      <c r="K10" s="53"/>
    </row>
    <row r="11" spans="2:11" ht="57.75" customHeight="1" x14ac:dyDescent="0.25">
      <c r="B11" s="48">
        <v>2</v>
      </c>
      <c r="C11" s="48">
        <v>2022</v>
      </c>
      <c r="D11" s="48">
        <v>5</v>
      </c>
      <c r="E11" s="104">
        <v>31</v>
      </c>
      <c r="F11" s="105"/>
      <c r="G11" s="106" t="s">
        <v>56</v>
      </c>
      <c r="H11" s="107"/>
      <c r="I11" s="107"/>
      <c r="J11" s="108"/>
      <c r="K11" s="53"/>
    </row>
    <row r="12" spans="2:11" ht="82.5" customHeight="1" x14ac:dyDescent="0.25">
      <c r="B12" s="48">
        <v>3</v>
      </c>
      <c r="C12" s="48">
        <v>2022</v>
      </c>
      <c r="D12" s="48">
        <v>7</v>
      </c>
      <c r="E12" s="104">
        <v>27</v>
      </c>
      <c r="F12" s="105"/>
      <c r="G12" s="106" t="s">
        <v>57</v>
      </c>
      <c r="H12" s="107"/>
      <c r="I12" s="107"/>
      <c r="J12" s="108"/>
      <c r="K12" s="53"/>
    </row>
    <row r="13" spans="2:11" ht="100.5" customHeight="1" x14ac:dyDescent="0.25">
      <c r="B13" s="48">
        <v>4</v>
      </c>
      <c r="C13" s="48">
        <v>2023</v>
      </c>
      <c r="D13" s="48">
        <v>11</v>
      </c>
      <c r="E13" s="104">
        <v>30</v>
      </c>
      <c r="F13" s="105"/>
      <c r="G13" s="106" t="s">
        <v>72</v>
      </c>
      <c r="H13" s="107"/>
      <c r="I13" s="107"/>
      <c r="J13" s="108"/>
      <c r="K13" s="53"/>
    </row>
    <row r="14" spans="2:11" ht="70.5" customHeight="1" x14ac:dyDescent="0.25">
      <c r="B14" s="48">
        <v>5</v>
      </c>
      <c r="C14" s="48">
        <v>2024</v>
      </c>
      <c r="D14" s="56" t="s">
        <v>71</v>
      </c>
      <c r="E14" s="104">
        <v>27</v>
      </c>
      <c r="F14" s="105"/>
      <c r="G14" s="106" t="s">
        <v>73</v>
      </c>
      <c r="H14" s="107"/>
      <c r="I14" s="107"/>
      <c r="J14" s="108"/>
      <c r="K14" s="53"/>
    </row>
    <row r="15" spans="2:11" ht="76.5" customHeight="1" x14ac:dyDescent="0.25">
      <c r="B15" s="48">
        <v>6</v>
      </c>
      <c r="C15" s="48">
        <v>2024</v>
      </c>
      <c r="D15" s="56" t="s">
        <v>74</v>
      </c>
      <c r="E15" s="104"/>
      <c r="F15" s="105"/>
      <c r="G15" s="106" t="s">
        <v>76</v>
      </c>
      <c r="H15" s="107"/>
      <c r="I15" s="107"/>
      <c r="J15" s="108"/>
      <c r="K15" s="53"/>
    </row>
    <row r="16" spans="2:11" ht="15.75" customHeight="1" x14ac:dyDescent="0.25">
      <c r="B16" s="110" t="s">
        <v>58</v>
      </c>
      <c r="C16" s="110"/>
      <c r="D16" s="110"/>
      <c r="E16" s="110"/>
      <c r="F16" s="110"/>
      <c r="G16" s="110"/>
      <c r="H16" s="110"/>
      <c r="I16" s="110"/>
      <c r="J16" s="110"/>
      <c r="K16" s="49"/>
    </row>
    <row r="17" spans="2:11" x14ac:dyDescent="0.25">
      <c r="B17" s="110" t="s">
        <v>59</v>
      </c>
      <c r="C17" s="110"/>
      <c r="D17" s="110"/>
      <c r="E17" s="110"/>
      <c r="F17" s="110" t="s">
        <v>60</v>
      </c>
      <c r="G17" s="110"/>
      <c r="H17" s="110"/>
      <c r="I17" s="110"/>
      <c r="J17" s="110"/>
      <c r="K17" s="49"/>
    </row>
    <row r="18" spans="2:11" ht="15.75" customHeight="1" x14ac:dyDescent="0.25">
      <c r="B18" s="111" t="s">
        <v>61</v>
      </c>
      <c r="C18" s="111"/>
      <c r="D18" s="111"/>
      <c r="E18" s="111"/>
      <c r="F18" s="111" t="s">
        <v>75</v>
      </c>
      <c r="G18" s="111"/>
      <c r="H18" s="111"/>
      <c r="I18" s="111"/>
      <c r="J18" s="111"/>
      <c r="K18" s="47"/>
    </row>
    <row r="19" spans="2:11" x14ac:dyDescent="0.25">
      <c r="B19" s="110" t="s">
        <v>62</v>
      </c>
      <c r="C19" s="110"/>
      <c r="D19" s="110"/>
      <c r="E19" s="110"/>
      <c r="F19" s="110"/>
      <c r="G19" s="110"/>
      <c r="H19" s="110"/>
      <c r="I19" s="110"/>
      <c r="J19" s="110"/>
      <c r="K19" s="49"/>
    </row>
    <row r="20" spans="2:11" x14ac:dyDescent="0.25">
      <c r="B20" s="110" t="s">
        <v>59</v>
      </c>
      <c r="C20" s="110"/>
      <c r="D20" s="110"/>
      <c r="E20" s="110"/>
      <c r="F20" s="110" t="s">
        <v>60</v>
      </c>
      <c r="G20" s="110"/>
      <c r="H20" s="110"/>
      <c r="I20" s="110"/>
      <c r="J20" s="110"/>
      <c r="K20" s="49"/>
    </row>
    <row r="21" spans="2:11" ht="15.75" customHeight="1" x14ac:dyDescent="0.25">
      <c r="B21" s="112" t="s">
        <v>63</v>
      </c>
      <c r="C21" s="112"/>
      <c r="D21" s="112"/>
      <c r="E21" s="112"/>
      <c r="F21" s="112" t="s">
        <v>64</v>
      </c>
      <c r="G21" s="112"/>
      <c r="H21" s="112"/>
      <c r="I21" s="112"/>
      <c r="J21" s="112"/>
      <c r="K21" s="52"/>
    </row>
    <row r="22" spans="2:11" ht="15.75" customHeight="1" x14ac:dyDescent="0.25">
      <c r="B22" s="113" t="s">
        <v>65</v>
      </c>
      <c r="C22" s="113"/>
      <c r="D22" s="113"/>
      <c r="E22" s="113"/>
      <c r="F22" s="113"/>
      <c r="G22" s="113"/>
      <c r="H22" s="113"/>
      <c r="I22" s="113"/>
      <c r="J22" s="113"/>
      <c r="K22" s="51"/>
    </row>
    <row r="23" spans="2:11" x14ac:dyDescent="0.25">
      <c r="B23" s="110" t="s">
        <v>59</v>
      </c>
      <c r="C23" s="110"/>
      <c r="D23" s="110"/>
      <c r="E23" s="110" t="s">
        <v>60</v>
      </c>
      <c r="F23" s="110"/>
      <c r="G23" s="110"/>
      <c r="H23" s="110" t="s">
        <v>66</v>
      </c>
      <c r="I23" s="110"/>
      <c r="J23" s="110"/>
      <c r="K23" s="49"/>
    </row>
    <row r="24" spans="2:11" x14ac:dyDescent="0.25">
      <c r="B24" s="110"/>
      <c r="C24" s="110"/>
      <c r="D24" s="110"/>
      <c r="E24" s="110"/>
      <c r="F24" s="110"/>
      <c r="G24" s="110"/>
      <c r="H24" s="50" t="s">
        <v>52</v>
      </c>
      <c r="I24" s="50" t="s">
        <v>53</v>
      </c>
      <c r="J24" s="50" t="s">
        <v>54</v>
      </c>
      <c r="K24" s="49"/>
    </row>
    <row r="25" spans="2:11" x14ac:dyDescent="0.25">
      <c r="B25" s="111" t="s">
        <v>67</v>
      </c>
      <c r="C25" s="111"/>
      <c r="D25" s="111"/>
      <c r="E25" s="112" t="s">
        <v>68</v>
      </c>
      <c r="F25" s="112"/>
      <c r="G25" s="112"/>
      <c r="H25" s="48">
        <v>2024</v>
      </c>
      <c r="I25" s="56" t="s">
        <v>74</v>
      </c>
      <c r="J25" s="48"/>
      <c r="K25" s="47"/>
    </row>
    <row r="26" spans="2:11" x14ac:dyDescent="0.25">
      <c r="K26" s="46"/>
    </row>
    <row r="27" spans="2:11" ht="56.25" customHeight="1" x14ac:dyDescent="0.25">
      <c r="B27" s="46"/>
      <c r="C27" s="109" t="s">
        <v>69</v>
      </c>
      <c r="D27" s="109"/>
      <c r="E27" s="109"/>
      <c r="F27" s="109"/>
      <c r="G27" s="109"/>
      <c r="H27" s="109"/>
      <c r="I27" s="109"/>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2025-06-09T21:42:52Z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