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69d35aa29c2ab0fe/Desktop/INV XXX INSUMOS RECURSOS INFORMATICOS/PUBLICACION/"/>
    </mc:Choice>
  </mc:AlternateContent>
  <xr:revisionPtr revIDLastSave="84" documentId="13_ncr:1_{F325527D-AE3E-4150-8C66-BA9D114568FD}" xr6:coauthVersionLast="47" xr6:coauthVersionMax="47" xr10:uidLastSave="{007C8EDF-EB99-437B-B370-A46E7ACA329E}"/>
  <bookViews>
    <workbookView xWindow="-108" yWindow="-108" windowWidth="23256" windowHeight="12456"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3" i="7" l="1"/>
  <c r="O62" i="7"/>
  <c r="H16" i="7" l="1"/>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37" i="7"/>
  <c r="J37" i="7"/>
  <c r="L37" i="7"/>
  <c r="N37" i="7" s="1"/>
  <c r="H38" i="7"/>
  <c r="J38" i="7"/>
  <c r="L38" i="7"/>
  <c r="M38" i="7" s="1"/>
  <c r="H39" i="7"/>
  <c r="J39" i="7"/>
  <c r="L39" i="7"/>
  <c r="M39" i="7" s="1"/>
  <c r="H40" i="7"/>
  <c r="J40" i="7"/>
  <c r="L40" i="7"/>
  <c r="M40" i="7" s="1"/>
  <c r="H41" i="7"/>
  <c r="J41" i="7"/>
  <c r="L41" i="7"/>
  <c r="N41" i="7" s="1"/>
  <c r="H42" i="7"/>
  <c r="J42" i="7"/>
  <c r="L42" i="7"/>
  <c r="M42" i="7" s="1"/>
  <c r="H43" i="7"/>
  <c r="J43" i="7"/>
  <c r="L43" i="7"/>
  <c r="M43" i="7" s="1"/>
  <c r="H44" i="7"/>
  <c r="J44" i="7"/>
  <c r="L44" i="7"/>
  <c r="M44" i="7" s="1"/>
  <c r="H45" i="7"/>
  <c r="J45" i="7"/>
  <c r="L45" i="7"/>
  <c r="N45" i="7" s="1"/>
  <c r="H46" i="7"/>
  <c r="J46" i="7"/>
  <c r="L46" i="7"/>
  <c r="M46" i="7" s="1"/>
  <c r="H47" i="7"/>
  <c r="J47" i="7"/>
  <c r="L47" i="7"/>
  <c r="N47" i="7" s="1"/>
  <c r="H48" i="7"/>
  <c r="J48" i="7"/>
  <c r="L48" i="7"/>
  <c r="M48" i="7" s="1"/>
  <c r="H49" i="7"/>
  <c r="J49" i="7"/>
  <c r="L49" i="7"/>
  <c r="M49" i="7" s="1"/>
  <c r="H50" i="7"/>
  <c r="J50" i="7"/>
  <c r="L50" i="7"/>
  <c r="M50" i="7" s="1"/>
  <c r="H51" i="7"/>
  <c r="J51" i="7"/>
  <c r="L51" i="7"/>
  <c r="M51" i="7" s="1"/>
  <c r="H52" i="7"/>
  <c r="J52" i="7"/>
  <c r="L52" i="7"/>
  <c r="M52" i="7" s="1"/>
  <c r="H53" i="7"/>
  <c r="J53" i="7"/>
  <c r="L53" i="7"/>
  <c r="N53" i="7" s="1"/>
  <c r="H54" i="7"/>
  <c r="J54" i="7"/>
  <c r="L54" i="7"/>
  <c r="M54" i="7" s="1"/>
  <c r="H55" i="7"/>
  <c r="J55" i="7"/>
  <c r="L55" i="7"/>
  <c r="M55" i="7" s="1"/>
  <c r="H15" i="7"/>
  <c r="J15" i="7"/>
  <c r="L15" i="7"/>
  <c r="M15" i="7" s="1"/>
  <c r="H56" i="7"/>
  <c r="J56" i="7"/>
  <c r="L56" i="7"/>
  <c r="N56" i="7" s="1"/>
  <c r="H57" i="7"/>
  <c r="J57" i="7"/>
  <c r="L57" i="7"/>
  <c r="M57" i="7" s="1"/>
  <c r="O60" i="7"/>
  <c r="O59" i="7"/>
  <c r="L14" i="7"/>
  <c r="M14" i="7" s="1"/>
  <c r="J14" i="7"/>
  <c r="H14" i="7"/>
  <c r="M21" i="7" l="1"/>
  <c r="O21" i="7" s="1"/>
  <c r="M22" i="7"/>
  <c r="O22" i="7" s="1"/>
  <c r="K30" i="7"/>
  <c r="K21" i="7"/>
  <c r="K47" i="7"/>
  <c r="K36" i="7"/>
  <c r="K50" i="7"/>
  <c r="K19" i="7"/>
  <c r="K55" i="7"/>
  <c r="M45" i="7"/>
  <c r="O45" i="7" s="1"/>
  <c r="N18" i="7"/>
  <c r="O18" i="7" s="1"/>
  <c r="K53" i="7"/>
  <c r="K49" i="7"/>
  <c r="K45" i="7"/>
  <c r="K37" i="7"/>
  <c r="K24" i="7"/>
  <c r="K27" i="7"/>
  <c r="K35" i="7"/>
  <c r="M53" i="7"/>
  <c r="O53" i="7" s="1"/>
  <c r="N50" i="7"/>
  <c r="O50" i="7" s="1"/>
  <c r="K48" i="7"/>
  <c r="M37" i="7"/>
  <c r="O37" i="7" s="1"/>
  <c r="M34" i="7"/>
  <c r="O34" i="7" s="1"/>
  <c r="K31" i="7"/>
  <c r="N27" i="7"/>
  <c r="O27" i="7" s="1"/>
  <c r="N17" i="7"/>
  <c r="O17" i="7" s="1"/>
  <c r="K25" i="7"/>
  <c r="N52" i="7"/>
  <c r="O52" i="7" s="1"/>
  <c r="N49" i="7"/>
  <c r="O49" i="7" s="1"/>
  <c r="M29" i="7"/>
  <c r="O29" i="7" s="1"/>
  <c r="N26" i="7"/>
  <c r="O26" i="7" s="1"/>
  <c r="K20" i="7"/>
  <c r="N57" i="7"/>
  <c r="O57" i="7" s="1"/>
  <c r="N46" i="7"/>
  <c r="O46" i="7" s="1"/>
  <c r="N39" i="7"/>
  <c r="O39" i="7" s="1"/>
  <c r="K23" i="7"/>
  <c r="K52" i="7"/>
  <c r="K43" i="7"/>
  <c r="K29" i="7"/>
  <c r="K26" i="7"/>
  <c r="N51" i="7"/>
  <c r="O51" i="7" s="1"/>
  <c r="M35" i="7"/>
  <c r="O35" i="7" s="1"/>
  <c r="N28" i="7"/>
  <c r="O28" i="7" s="1"/>
  <c r="K41" i="7"/>
  <c r="K38" i="7"/>
  <c r="K33" i="7"/>
  <c r="K44" i="7"/>
  <c r="N40" i="7"/>
  <c r="O40" i="7" s="1"/>
  <c r="M23" i="7"/>
  <c r="O23" i="7" s="1"/>
  <c r="K18" i="7"/>
  <c r="K32" i="7"/>
  <c r="N25" i="7"/>
  <c r="O25" i="7" s="1"/>
  <c r="K40" i="7"/>
  <c r="K54" i="7"/>
  <c r="K51" i="7"/>
  <c r="K46" i="7"/>
  <c r="K28" i="7"/>
  <c r="K17" i="7"/>
  <c r="K15" i="7"/>
  <c r="K39" i="7"/>
  <c r="K34" i="7"/>
  <c r="K42" i="7"/>
  <c r="M47" i="7"/>
  <c r="O47" i="7" s="1"/>
  <c r="M41" i="7"/>
  <c r="O41" i="7" s="1"/>
  <c r="N38" i="7"/>
  <c r="O38" i="7" s="1"/>
  <c r="M33" i="7"/>
  <c r="O33" i="7" s="1"/>
  <c r="K22" i="7"/>
  <c r="K16" i="7"/>
  <c r="N44" i="7"/>
  <c r="O44" i="7" s="1"/>
  <c r="N32" i="7"/>
  <c r="O32" i="7" s="1"/>
  <c r="N20" i="7"/>
  <c r="O20" i="7" s="1"/>
  <c r="N54" i="7"/>
  <c r="O54" i="7" s="1"/>
  <c r="N42" i="7"/>
  <c r="O42" i="7" s="1"/>
  <c r="N30" i="7"/>
  <c r="O30" i="7" s="1"/>
  <c r="N16" i="7"/>
  <c r="O16" i="7" s="1"/>
  <c r="N55" i="7"/>
  <c r="O55" i="7" s="1"/>
  <c r="N43" i="7"/>
  <c r="O43" i="7" s="1"/>
  <c r="N31" i="7"/>
  <c r="O31" i="7" s="1"/>
  <c r="N19" i="7"/>
  <c r="O19" i="7" s="1"/>
  <c r="N48" i="7"/>
  <c r="O48" i="7" s="1"/>
  <c r="N36" i="7"/>
  <c r="O36" i="7" s="1"/>
  <c r="N24" i="7"/>
  <c r="O24" i="7" s="1"/>
  <c r="M56" i="7"/>
  <c r="O56" i="7" s="1"/>
  <c r="K56" i="7"/>
  <c r="K57" i="7"/>
  <c r="N15" i="7"/>
  <c r="O15" i="7" s="1"/>
  <c r="O58" i="7"/>
  <c r="O61" i="7" s="1"/>
  <c r="K14" i="7"/>
  <c r="O64" i="7"/>
  <c r="O65" i="7"/>
  <c r="O66" i="7" s="1"/>
  <c r="N14" i="7"/>
  <c r="O14" i="7" s="1"/>
  <c r="O67" i="7" l="1"/>
</calcChain>
</file>

<file path=xl/sharedStrings.xml><?xml version="1.0" encoding="utf-8"?>
<sst xmlns="http://schemas.openxmlformats.org/spreadsheetml/2006/main" count="184" uniqueCount="126">
  <si>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</si>
  <si>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</si>
  <si>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</si>
  <si>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</si>
  <si>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</si>
  <si>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</si>
  <si>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</si>
  <si>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</si>
  <si>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</si>
  <si>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</si>
  <si>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</si>
  <si>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</si>
  <si>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</si>
  <si>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</si>
  <si>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</si>
  <si>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</si>
  <si>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</si>
  <si>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</si>
  <si>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</si>
  <si>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</si>
  <si>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</si>
  <si>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</si>
  <si>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</si>
  <si>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</si>
  <si>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</si>
  <si>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</si>
  <si>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</si>
  <si>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</si>
  <si>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</si>
  <si>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</si>
  <si>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</si>
  <si>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</si>
  <si>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</si>
  <si>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</si>
  <si>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</si>
  <si>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</si>
  <si>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</si>
  <si>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</si>
  <si>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</si>
  <si>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</si>
  <si>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</si>
  <si>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</si>
  <si>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</si>
  <si>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</si>
  <si>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</si>
  <si>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</si>
  <si>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</si>
  <si>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</si>
  <si>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</si>
  <si>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</si>
  <si>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</si>
  <si>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</si>
  <si>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</si>
  <si>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</si>
  <si>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</si>
  <si>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</si>
  <si>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</si>
  <si>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</si>
  <si>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</si>
  <si>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</si>
  <si>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</si>
  <si>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</si>
  <si>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</si>
  <si>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</si>
  <si>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</si>
  <si>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</si>
  <si>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</si>
  <si>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</si>
  <si>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</si>
  <si>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</si>
  <si>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</si>
  <si>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</si>
  <si>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</si>
  <si>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</si>
  <si>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</si>
  <si>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</si>
  <si>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</si>
  <si>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</si>
  <si>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</si>
  <si>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</si>
  <si>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</si>
  <si>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Alcohol Isopropilico envase plastico de 500 ml. Es un insumo fundamental en el mantenimiento y limpieza de equipos tecnológicos y electrónicos, por sus propiedades desinfectantes y su capacidad para evaporarse rápidamente sin dejar residuos.</t>
  </si>
  <si>
    <t>Antena sectorial ROCKET5AC LITE Ubiquiti with airMAX ac SECTOR banda de frecuencia de 5GHz, Gigabit Ethernet alimentación pasiva a través de Ethernet (PoE) e integración Plug and Play, así como salida de alimentación. Selectable channel width-ptp: 10/20/30/40/50/60/70/80 Mhz- ptMP: 10/20/30/40 Mhz.</t>
  </si>
  <si>
    <t>Cable HDMI, dimensión de10 MTS.</t>
  </si>
  <si>
    <t>Cable HDMI, dimensión  5 MTS</t>
  </si>
  <si>
    <t>cargador para PC ONE ALL HP INPUT 100-240V  2A 50-60 W OUTPUT 19V-7.9 A-150.0W  modelo TPN-LA20.</t>
  </si>
  <si>
    <t>cargador para PC ONE ALL HP INPUT 100-240V  OUTPUT 19.5V-7,7A-150.0W  modelo TPN-LA20.</t>
  </si>
  <si>
    <t>cargador para portatil DELL 65.0W de SALIDA 5 V 3 A-15 W 9V INPUT: 100 A 240 W 1.7 A -50 A 60 Hz modelo HSTNN-HA09.</t>
  </si>
  <si>
    <t>Cargador para portatil HP  INPUT 100-240V 1.4A, 50-60Hz OUTPUT: 19.5V-2.31 A-45.0W  modelo: TPN-CA14.</t>
  </si>
  <si>
    <t>Cinta doble contacto para interior de 3 metros c/u.</t>
  </si>
  <si>
    <t>cinta repuesto dymo rhino 18444 12MM.</t>
  </si>
  <si>
    <t>Convertidor de VGA a HDMI.</t>
  </si>
  <si>
    <t>Juego de destornillardores de Precision de120 piezas.</t>
  </si>
  <si>
    <t>Diadema con Microfono y puerto USB 3,0, compatible con sistemas operativos como: windows, macOS y linux.</t>
  </si>
  <si>
    <t>Disco Duro Externo 1TB SSD, con puerto usb.</t>
  </si>
  <si>
    <t>Disco Duro SSD M2 1 TB</t>
  </si>
  <si>
    <t>Disco Duro SSD SATA 1TB.</t>
  </si>
  <si>
    <t>Estaño con diametro de 1mm, Rollo de 100gr</t>
  </si>
  <si>
    <t>Juego de brocas galvanizadas x 6.</t>
  </si>
  <si>
    <t>Kit de Brochas para limpieza</t>
  </si>
  <si>
    <t>DISCO HDD 2,4TB MARCA LENOVO Tecnologia: SAS RPM: 10K Formato: 2.5" SFF Capacidad: 2,4 TB Referencia 7XB7A00069 / 01GV182 Nota. este insumo debe cumplir con las caracteriticas contempladas en este item, toda vez que debe ser compatible con el servidor propiedad  de la universidad de marca lenovo ThinkSystem y modelo SR590.</t>
  </si>
  <si>
    <t>Limpia contactos Electronico para pc 200 ml, envase metalico.</t>
  </si>
  <si>
    <t>Limpiador de Pantallas, envase platico de 100 ml.</t>
  </si>
  <si>
    <t>Memoria Ram DDR4 @ 3200MHz 16GB</t>
  </si>
  <si>
    <t>Memoria Ram DDR4 @ 3200MHz 8GB</t>
  </si>
  <si>
    <t>Memoria USB de 32 GB 3.0</t>
  </si>
  <si>
    <t>Memorias Ram 16 GB DDR4 3200mhz Para portatil</t>
  </si>
  <si>
    <t>Organizador de Cables (100 metros) en paquetes</t>
  </si>
  <si>
    <t>Pantallas LED 24 pulgadas con panel IPS y diseño sion bordes.</t>
  </si>
  <si>
    <t>Pasta para soldar- estaño en empaque metalico de 100 gramos.</t>
  </si>
  <si>
    <t>Pasta Térmica Disipadora envase plastico de 10cm3. Para el mantenimiento de componentes electrónicos que generan calor, como los procesadores de computadores, tarjetas gráficas o dispositivos que requieren una disipación eficiente del calor. </t>
  </si>
  <si>
    <t>Patch Cord De Fibra Optica Lc-lc Om4</t>
  </si>
  <si>
    <t>Pila Recargable 9V con Cargador</t>
  </si>
  <si>
    <t>Pila Recargable Alcalina  AA - Paquete </t>
  </si>
  <si>
    <t>Probador De Cables Generador De Tonos Rj45 Y Rj11</t>
  </si>
  <si>
    <t>Rollo de toallas absorbentes para limpieza de papel reutilizables - grande</t>
  </si>
  <si>
    <t>Silicona spray, envase metalico de 500 MIL</t>
  </si>
  <si>
    <t>Sopladora aspiradora para pc de 6 velocidades</t>
  </si>
  <si>
    <t>Taladro Atornillador Inalambrico</t>
  </si>
  <si>
    <t>Transceiver para Switche Aruba 10G SFP+ LC SR 300m OM3 MMF (J9150D) Nota. este insumo debe cumplir con las caracteriticas contempladas en este item, toda vez que debe ser compatible con equipos switches de marca Aruba propiedad de la universidad.</t>
  </si>
  <si>
    <t>Transceiver para Switche Aruba 10G SFP+ LC LR 10km SMF (J9151E) Nota. este insumo debe cumplir con las caracteriticas contempladas en este item, toda vez que debe ser compatible con equipos switches de marca ARUBA propiedad de la universidad.</t>
  </si>
  <si>
    <t>Transceiver para Switche TP Link-SM5110-LC 10GBase-SR SFP + SR Nota. este insumo debe cumplir con las caracteriticas contempladas en este item, toda vez que debe ser compatible con equipos switches de marca TP Link propiedad de la universidad.</t>
  </si>
  <si>
    <t>Adaptador Display Port a HDMI.</t>
  </si>
  <si>
    <t>Adaptador Display USB a HDMI.</t>
  </si>
  <si>
    <t>Adaptador USB 3.0  A Ethernet Gigabit 10/100/ 1000 Mbps.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</si>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</sst>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6" xfId="0" applyFont="1" applyBorder="1" applyAlignment="1">
      <alignment horizontal="left" vertical="center" wrapText="1"/>
    </xf>
    <xf numFmtId="0" fontId="1" fillId="0" borderId="26" xfId="0"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3"/>
  <sheetViews>
    <sheetView showGridLines="0" tabSelected="1" view="pageBreakPreview" zoomScaleNormal="70" zoomScaleSheetLayoutView="100" zoomScalePageLayoutView="55" workbookViewId="0">
      <selection activeCell="I38" sqref="I38"/>
    </sheetView>
  </sheetViews>
  <sheetFormatPr baseColWidth="10" defaultColWidth="11.44140625" defaultRowHeight="14.4" x14ac:dyDescent="0.3"/>
  <cols>
    <col min="1" max="1" width="10.44140625" style="2" customWidth="1"/>
    <col min="2" max="2" width="56.5546875" style="2" customWidth="1"/>
    <col min="3" max="3" width="23" style="2" customWidth="1"/>
    <col min="4" max="4" width="13.5546875" style="2" bestFit="1" customWidth="1"/>
    <col min="5" max="5" width="14" style="2" bestFit="1" customWidth="1"/>
    <col min="6" max="6" width="17.109375" style="2" customWidth="1"/>
    <col min="7" max="7" width="17.6640625" style="2" customWidth="1"/>
    <col min="8" max="8" width="15" style="2" customWidth="1"/>
    <col min="9" max="9" width="17.6640625" style="2" customWidth="1"/>
    <col min="10" max="10" width="15" style="2" customWidth="1"/>
    <col min="11" max="11" width="17.88671875" style="4" customWidth="1"/>
    <col min="12" max="13" width="16.6640625" style="4" customWidth="1"/>
    <col min="14" max="14" width="14.6640625" style="4" customWidth="1"/>
    <col min="15" max="15" width="20.33203125" style="4" customWidth="1"/>
    <col min="16" max="16384" width="11.44140625" style="4"/>
  </cols>
  <sheetData>
    <row r="1" spans="1:15" x14ac:dyDescent="0.3">
      <c r="F1" s="3"/>
    </row>
    <row r="2" spans="1:15" ht="15.75" customHeight="1" x14ac:dyDescent="0.3">
      <c r="A2" s="63"/>
      <c r="B2" s="64" t="s">
        <v>0</v>
      </c>
      <c r="C2" s="64"/>
      <c r="D2" s="64"/>
      <c r="E2" s="64"/>
      <c r="F2" s="64"/>
      <c r="G2" s="64"/>
      <c r="H2" s="64"/>
      <c r="I2" s="64"/>
      <c r="J2" s="64"/>
      <c r="K2" s="64"/>
      <c r="L2" s="64"/>
      <c r="M2" s="64"/>
      <c r="N2" s="65" t="s">
        <v>80</v>
      </c>
      <c r="O2" s="65"/>
    </row>
    <row r="3" spans="1:15" ht="15.75" customHeight="1" x14ac:dyDescent="0.3">
      <c r="A3" s="63"/>
      <c r="B3" s="64" t="s">
        <v>2</v>
      </c>
      <c r="C3" s="64"/>
      <c r="D3" s="64"/>
      <c r="E3" s="64"/>
      <c r="F3" s="64"/>
      <c r="G3" s="64"/>
      <c r="H3" s="64"/>
      <c r="I3" s="64"/>
      <c r="J3" s="64"/>
      <c r="K3" s="64"/>
      <c r="L3" s="64"/>
      <c r="M3" s="64"/>
      <c r="N3" s="65" t="s">
        <v>77</v>
      </c>
      <c r="O3" s="65"/>
    </row>
    <row r="4" spans="1:15" ht="16.5" customHeight="1" x14ac:dyDescent="0.3">
      <c r="A4" s="63"/>
      <c r="B4" s="64" t="s">
        <v>3</v>
      </c>
      <c r="C4" s="64"/>
      <c r="D4" s="64"/>
      <c r="E4" s="64"/>
      <c r="F4" s="64"/>
      <c r="G4" s="64"/>
      <c r="H4" s="64"/>
      <c r="I4" s="64"/>
      <c r="J4" s="64"/>
      <c r="K4" s="64"/>
      <c r="L4" s="64"/>
      <c r="M4" s="64"/>
      <c r="N4" s="65" t="s">
        <v>79</v>
      </c>
      <c r="O4" s="65"/>
    </row>
    <row r="5" spans="1:15" ht="15" customHeight="1" x14ac:dyDescent="0.3">
      <c r="A5" s="63"/>
      <c r="B5" s="64"/>
      <c r="C5" s="64"/>
      <c r="D5" s="64"/>
      <c r="E5" s="64"/>
      <c r="F5" s="64"/>
      <c r="G5" s="64"/>
      <c r="H5" s="64"/>
      <c r="I5" s="64"/>
      <c r="J5" s="64"/>
      <c r="K5" s="64"/>
      <c r="L5" s="64"/>
      <c r="M5" s="64"/>
      <c r="N5" s="65" t="s">
        <v>4</v>
      </c>
      <c r="O5" s="65"/>
    </row>
    <row r="7" spans="1:15" x14ac:dyDescent="0.3">
      <c r="A7" s="5" t="s">
        <v>5</v>
      </c>
    </row>
    <row r="8" spans="1:15" ht="9.9" customHeight="1" x14ac:dyDescent="0.3">
      <c r="A8" s="6"/>
    </row>
    <row r="9" spans="1:15" ht="30" customHeight="1" x14ac:dyDescent="0.3">
      <c r="A9" s="85" t="s">
        <v>6</v>
      </c>
      <c r="B9" s="86"/>
      <c r="D9" s="70" t="s">
        <v>7</v>
      </c>
      <c r="E9" s="71"/>
      <c r="F9" s="72"/>
      <c r="G9" s="73"/>
      <c r="H9" s="73"/>
      <c r="I9" s="74"/>
      <c r="K9" s="70" t="s">
        <v>8</v>
      </c>
      <c r="L9" s="71"/>
      <c r="M9" s="68"/>
      <c r="N9" s="69"/>
    </row>
    <row r="10" spans="1:15" ht="8.25" customHeight="1" x14ac:dyDescent="0.3">
      <c r="A10" s="87"/>
      <c r="B10" s="88"/>
      <c r="C10" s="7"/>
      <c r="E10" s="8"/>
      <c r="F10" s="8"/>
      <c r="M10" s="8"/>
      <c r="N10" s="2"/>
    </row>
    <row r="11" spans="1:15" ht="30" customHeight="1" x14ac:dyDescent="0.3">
      <c r="A11" s="89"/>
      <c r="B11" s="90"/>
      <c r="D11" s="70" t="s">
        <v>9</v>
      </c>
      <c r="E11" s="71"/>
      <c r="F11" s="72"/>
      <c r="G11" s="73"/>
      <c r="H11" s="73"/>
      <c r="I11" s="74"/>
      <c r="K11" s="70" t="s">
        <v>10</v>
      </c>
      <c r="L11" s="71"/>
      <c r="M11" s="66"/>
      <c r="N11" s="67"/>
      <c r="O11" s="18"/>
    </row>
    <row r="12" spans="1:15" ht="9.9" customHeight="1" thickBot="1" x14ac:dyDescent="0.35">
      <c r="A12" s="17"/>
      <c r="B12" s="19"/>
      <c r="C12" s="15"/>
      <c r="D12" s="17"/>
      <c r="E12" s="19"/>
      <c r="F12" s="19"/>
      <c r="G12" s="19"/>
      <c r="H12" s="17"/>
      <c r="I12" s="20"/>
      <c r="J12" s="16"/>
      <c r="K12" s="16"/>
      <c r="L12" s="16"/>
      <c r="N12" s="21"/>
      <c r="O12" s="21"/>
    </row>
    <row r="13" spans="1:15" s="9" customFormat="1" ht="111.75" customHeight="1" x14ac:dyDescent="0.3">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x14ac:dyDescent="0.3">
      <c r="A14" s="26">
        <v>1</v>
      </c>
      <c r="B14" s="57" t="s">
        <v>122</v>
      </c>
      <c r="C14" s="12"/>
      <c r="D14" s="58">
        <v>60</v>
      </c>
      <c r="E14" s="58" t="s">
        <v>125</v>
      </c>
      <c r="F14" s="13"/>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x14ac:dyDescent="0.3">
      <c r="A15" s="26">
        <v>2</v>
      </c>
      <c r="B15" s="57" t="s">
        <v>123</v>
      </c>
      <c r="C15" s="12"/>
      <c r="D15" s="58">
        <v>60</v>
      </c>
      <c r="E15" s="58" t="s">
        <v>125</v>
      </c>
      <c r="F15" s="13"/>
      <c r="G15" s="11"/>
      <c r="H15" s="1">
        <f t="shared" ref="H15:H57" si="6">+ROUND(F15*G15,0)</f>
        <v>0</v>
      </c>
      <c r="I15" s="11"/>
      <c r="J15" s="1">
        <f t="shared" ref="J15:J57" si="7">ROUND(F15*I15,0)</f>
        <v>0</v>
      </c>
      <c r="K15" s="1">
        <f t="shared" ref="K15:K57" si="8">ROUND(F15+H15+J15,0)</f>
        <v>0</v>
      </c>
      <c r="L15" s="1">
        <f t="shared" ref="L15:L57" si="9">ROUND(F15*D15,0)</f>
        <v>0</v>
      </c>
      <c r="M15" s="1">
        <f t="shared" ref="M15:M57" si="10">ROUND(L15*G15,0)</f>
        <v>0</v>
      </c>
      <c r="N15" s="1">
        <f t="shared" ref="N15:N57" si="11">ROUND(L15*I15,0)</f>
        <v>0</v>
      </c>
      <c r="O15" s="27">
        <f t="shared" ref="O15:O57" si="12">ROUND(L15+N15+M15,0)</f>
        <v>0</v>
      </c>
    </row>
    <row r="16" spans="1:15" s="9" customFormat="1" x14ac:dyDescent="0.3">
      <c r="A16" s="26">
        <v>3</v>
      </c>
      <c r="B16" s="57" t="s">
        <v>124</v>
      </c>
      <c r="C16" s="12"/>
      <c r="D16" s="58">
        <v>60</v>
      </c>
      <c r="E16" s="58" t="s">
        <v>125</v>
      </c>
      <c r="F16" s="13"/>
      <c r="G16" s="11"/>
      <c r="H16" s="1">
        <f t="shared" ref="H16:H55" si="13">+ROUND(F16*G16,0)</f>
        <v>0</v>
      </c>
      <c r="I16" s="11"/>
      <c r="J16" s="1">
        <f t="shared" ref="J16:J55" si="14">ROUND(F16*I16,0)</f>
        <v>0</v>
      </c>
      <c r="K16" s="1">
        <f t="shared" ref="K16:K55" si="15">ROUND(F16+H16+J16,0)</f>
        <v>0</v>
      </c>
      <c r="L16" s="1">
        <f t="shared" ref="L16:L55" si="16">ROUND(F16*D16,0)</f>
        <v>0</v>
      </c>
      <c r="M16" s="1">
        <f t="shared" ref="M16:M55" si="17">ROUND(L16*G16,0)</f>
        <v>0</v>
      </c>
      <c r="N16" s="1">
        <f t="shared" ref="N16:N55" si="18">ROUND(L16*I16,0)</f>
        <v>0</v>
      </c>
      <c r="O16" s="27">
        <f t="shared" ref="O16:O55" si="19">ROUND(L16+N16+M16,0)</f>
        <v>0</v>
      </c>
    </row>
    <row r="17" spans="1:15" s="9" customFormat="1" ht="69" x14ac:dyDescent="0.3">
      <c r="A17" s="26">
        <v>4</v>
      </c>
      <c r="B17" s="57" t="s">
        <v>81</v>
      </c>
      <c r="C17" s="12"/>
      <c r="D17" s="58">
        <v>40</v>
      </c>
      <c r="E17" s="58" t="s">
        <v>125</v>
      </c>
      <c r="F17" s="13"/>
      <c r="G17" s="11"/>
      <c r="H17" s="1">
        <f t="shared" si="13"/>
        <v>0</v>
      </c>
      <c r="I17" s="11"/>
      <c r="J17" s="1">
        <f t="shared" si="14"/>
        <v>0</v>
      </c>
      <c r="K17" s="1">
        <f t="shared" si="15"/>
        <v>0</v>
      </c>
      <c r="L17" s="1">
        <f t="shared" si="16"/>
        <v>0</v>
      </c>
      <c r="M17" s="1">
        <f t="shared" si="17"/>
        <v>0</v>
      </c>
      <c r="N17" s="1">
        <f t="shared" si="18"/>
        <v>0</v>
      </c>
      <c r="O17" s="27">
        <f t="shared" si="19"/>
        <v>0</v>
      </c>
    </row>
    <row r="18" spans="1:15" s="9" customFormat="1" ht="82.8" x14ac:dyDescent="0.3">
      <c r="A18" s="26">
        <v>5</v>
      </c>
      <c r="B18" s="57" t="s">
        <v>82</v>
      </c>
      <c r="C18" s="12"/>
      <c r="D18" s="58">
        <v>2</v>
      </c>
      <c r="E18" s="58" t="s">
        <v>125</v>
      </c>
      <c r="F18" s="13"/>
      <c r="G18" s="11"/>
      <c r="H18" s="1">
        <f t="shared" si="13"/>
        <v>0</v>
      </c>
      <c r="I18" s="11"/>
      <c r="J18" s="1">
        <f t="shared" si="14"/>
        <v>0</v>
      </c>
      <c r="K18" s="1">
        <f t="shared" si="15"/>
        <v>0</v>
      </c>
      <c r="L18" s="1">
        <f t="shared" si="16"/>
        <v>0</v>
      </c>
      <c r="M18" s="1">
        <f t="shared" si="17"/>
        <v>0</v>
      </c>
      <c r="N18" s="1">
        <f t="shared" si="18"/>
        <v>0</v>
      </c>
      <c r="O18" s="27">
        <f t="shared" si="19"/>
        <v>0</v>
      </c>
    </row>
    <row r="19" spans="1:15" s="9" customFormat="1" x14ac:dyDescent="0.3">
      <c r="A19" s="26">
        <v>6</v>
      </c>
      <c r="B19" s="57" t="s">
        <v>83</v>
      </c>
      <c r="C19" s="12"/>
      <c r="D19" s="58">
        <v>30</v>
      </c>
      <c r="E19" s="58" t="s">
        <v>125</v>
      </c>
      <c r="F19" s="13"/>
      <c r="G19" s="11"/>
      <c r="H19" s="1">
        <f t="shared" si="13"/>
        <v>0</v>
      </c>
      <c r="I19" s="11"/>
      <c r="J19" s="1">
        <f t="shared" si="14"/>
        <v>0</v>
      </c>
      <c r="K19" s="1">
        <f t="shared" si="15"/>
        <v>0</v>
      </c>
      <c r="L19" s="1">
        <f t="shared" si="16"/>
        <v>0</v>
      </c>
      <c r="M19" s="1">
        <f t="shared" si="17"/>
        <v>0</v>
      </c>
      <c r="N19" s="1">
        <f t="shared" si="18"/>
        <v>0</v>
      </c>
      <c r="O19" s="27">
        <f t="shared" si="19"/>
        <v>0</v>
      </c>
    </row>
    <row r="20" spans="1:15" s="9" customFormat="1" x14ac:dyDescent="0.3">
      <c r="A20" s="26">
        <v>7</v>
      </c>
      <c r="B20" s="57" t="s">
        <v>84</v>
      </c>
      <c r="C20" s="12"/>
      <c r="D20" s="58">
        <v>30</v>
      </c>
      <c r="E20" s="58" t="s">
        <v>125</v>
      </c>
      <c r="F20" s="13"/>
      <c r="G20" s="11"/>
      <c r="H20" s="1">
        <f t="shared" si="13"/>
        <v>0</v>
      </c>
      <c r="I20" s="11"/>
      <c r="J20" s="1">
        <f t="shared" si="14"/>
        <v>0</v>
      </c>
      <c r="K20" s="1">
        <f t="shared" si="15"/>
        <v>0</v>
      </c>
      <c r="L20" s="1">
        <f t="shared" si="16"/>
        <v>0</v>
      </c>
      <c r="M20" s="1">
        <f t="shared" si="17"/>
        <v>0</v>
      </c>
      <c r="N20" s="1">
        <f t="shared" si="18"/>
        <v>0</v>
      </c>
      <c r="O20" s="27">
        <f t="shared" si="19"/>
        <v>0</v>
      </c>
    </row>
    <row r="21" spans="1:15" s="9" customFormat="1" ht="27.6" x14ac:dyDescent="0.3">
      <c r="A21" s="26">
        <v>8</v>
      </c>
      <c r="B21" s="57" t="s">
        <v>85</v>
      </c>
      <c r="C21" s="12"/>
      <c r="D21" s="58">
        <v>10</v>
      </c>
      <c r="E21" s="58" t="s">
        <v>125</v>
      </c>
      <c r="F21" s="13"/>
      <c r="G21" s="11"/>
      <c r="H21" s="1">
        <f t="shared" si="13"/>
        <v>0</v>
      </c>
      <c r="I21" s="11"/>
      <c r="J21" s="1">
        <f t="shared" si="14"/>
        <v>0</v>
      </c>
      <c r="K21" s="1">
        <f t="shared" si="15"/>
        <v>0</v>
      </c>
      <c r="L21" s="1">
        <f t="shared" si="16"/>
        <v>0</v>
      </c>
      <c r="M21" s="1">
        <f t="shared" si="17"/>
        <v>0</v>
      </c>
      <c r="N21" s="1">
        <f t="shared" si="18"/>
        <v>0</v>
      </c>
      <c r="O21" s="27">
        <f t="shared" si="19"/>
        <v>0</v>
      </c>
    </row>
    <row r="22" spans="1:15" s="9" customFormat="1" ht="27.6" x14ac:dyDescent="0.3">
      <c r="A22" s="26">
        <v>9</v>
      </c>
      <c r="B22" s="57" t="s">
        <v>86</v>
      </c>
      <c r="C22" s="12"/>
      <c r="D22" s="58">
        <v>10</v>
      </c>
      <c r="E22" s="58" t="s">
        <v>125</v>
      </c>
      <c r="F22" s="13"/>
      <c r="G22" s="11"/>
      <c r="H22" s="1">
        <f t="shared" si="13"/>
        <v>0</v>
      </c>
      <c r="I22" s="11"/>
      <c r="J22" s="1">
        <f t="shared" si="14"/>
        <v>0</v>
      </c>
      <c r="K22" s="1">
        <f t="shared" si="15"/>
        <v>0</v>
      </c>
      <c r="L22" s="1">
        <f t="shared" si="16"/>
        <v>0</v>
      </c>
      <c r="M22" s="1">
        <f t="shared" si="17"/>
        <v>0</v>
      </c>
      <c r="N22" s="1">
        <f t="shared" si="18"/>
        <v>0</v>
      </c>
      <c r="O22" s="27">
        <f t="shared" si="19"/>
        <v>0</v>
      </c>
    </row>
    <row r="23" spans="1:15" s="9" customFormat="1" ht="41.4" x14ac:dyDescent="0.3">
      <c r="A23" s="26">
        <v>10</v>
      </c>
      <c r="B23" s="57" t="s">
        <v>87</v>
      </c>
      <c r="C23" s="12"/>
      <c r="D23" s="58">
        <v>10</v>
      </c>
      <c r="E23" s="58" t="s">
        <v>125</v>
      </c>
      <c r="F23" s="13"/>
      <c r="G23" s="11"/>
      <c r="H23" s="1">
        <f t="shared" si="13"/>
        <v>0</v>
      </c>
      <c r="I23" s="11"/>
      <c r="J23" s="1">
        <f t="shared" si="14"/>
        <v>0</v>
      </c>
      <c r="K23" s="1">
        <f t="shared" si="15"/>
        <v>0</v>
      </c>
      <c r="L23" s="1">
        <f t="shared" si="16"/>
        <v>0</v>
      </c>
      <c r="M23" s="1">
        <f t="shared" si="17"/>
        <v>0</v>
      </c>
      <c r="N23" s="1">
        <f t="shared" si="18"/>
        <v>0</v>
      </c>
      <c r="O23" s="27">
        <f t="shared" si="19"/>
        <v>0</v>
      </c>
    </row>
    <row r="24" spans="1:15" s="9" customFormat="1" ht="27.6" x14ac:dyDescent="0.3">
      <c r="A24" s="26">
        <v>11</v>
      </c>
      <c r="B24" s="57" t="s">
        <v>88</v>
      </c>
      <c r="C24" s="12"/>
      <c r="D24" s="58">
        <v>10</v>
      </c>
      <c r="E24" s="58" t="s">
        <v>125</v>
      </c>
      <c r="F24" s="13"/>
      <c r="G24" s="11"/>
      <c r="H24" s="1">
        <f t="shared" si="13"/>
        <v>0</v>
      </c>
      <c r="I24" s="11"/>
      <c r="J24" s="1">
        <f t="shared" si="14"/>
        <v>0</v>
      </c>
      <c r="K24" s="1">
        <f t="shared" si="15"/>
        <v>0</v>
      </c>
      <c r="L24" s="1">
        <f t="shared" si="16"/>
        <v>0</v>
      </c>
      <c r="M24" s="1">
        <f t="shared" si="17"/>
        <v>0</v>
      </c>
      <c r="N24" s="1">
        <f t="shared" si="18"/>
        <v>0</v>
      </c>
      <c r="O24" s="27">
        <f t="shared" si="19"/>
        <v>0</v>
      </c>
    </row>
    <row r="25" spans="1:15" s="9" customFormat="1" x14ac:dyDescent="0.3">
      <c r="A25" s="26">
        <v>12</v>
      </c>
      <c r="B25" s="57" t="s">
        <v>89</v>
      </c>
      <c r="C25" s="12"/>
      <c r="D25" s="58">
        <v>20</v>
      </c>
      <c r="E25" s="58" t="s">
        <v>125</v>
      </c>
      <c r="F25" s="13"/>
      <c r="G25" s="11"/>
      <c r="H25" s="1">
        <f t="shared" si="13"/>
        <v>0</v>
      </c>
      <c r="I25" s="11"/>
      <c r="J25" s="1">
        <f t="shared" si="14"/>
        <v>0</v>
      </c>
      <c r="K25" s="1">
        <f t="shared" si="15"/>
        <v>0</v>
      </c>
      <c r="L25" s="1">
        <f t="shared" si="16"/>
        <v>0</v>
      </c>
      <c r="M25" s="1">
        <f t="shared" si="17"/>
        <v>0</v>
      </c>
      <c r="N25" s="1">
        <f t="shared" si="18"/>
        <v>0</v>
      </c>
      <c r="O25" s="27">
        <f t="shared" si="19"/>
        <v>0</v>
      </c>
    </row>
    <row r="26" spans="1:15" s="9" customFormat="1" x14ac:dyDescent="0.3">
      <c r="A26" s="26">
        <v>13</v>
      </c>
      <c r="B26" s="57" t="s">
        <v>90</v>
      </c>
      <c r="C26" s="12"/>
      <c r="D26" s="58">
        <v>50</v>
      </c>
      <c r="E26" s="58" t="s">
        <v>125</v>
      </c>
      <c r="F26" s="13"/>
      <c r="G26" s="11"/>
      <c r="H26" s="1">
        <f t="shared" si="13"/>
        <v>0</v>
      </c>
      <c r="I26" s="11"/>
      <c r="J26" s="1">
        <f t="shared" si="14"/>
        <v>0</v>
      </c>
      <c r="K26" s="1">
        <f t="shared" si="15"/>
        <v>0</v>
      </c>
      <c r="L26" s="1">
        <f t="shared" si="16"/>
        <v>0</v>
      </c>
      <c r="M26" s="1">
        <f t="shared" si="17"/>
        <v>0</v>
      </c>
      <c r="N26" s="1">
        <f t="shared" si="18"/>
        <v>0</v>
      </c>
      <c r="O26" s="27">
        <f t="shared" si="19"/>
        <v>0</v>
      </c>
    </row>
    <row r="27" spans="1:15" s="9" customFormat="1" x14ac:dyDescent="0.3">
      <c r="A27" s="26">
        <v>14</v>
      </c>
      <c r="B27" s="57" t="s">
        <v>91</v>
      </c>
      <c r="C27" s="12"/>
      <c r="D27" s="58">
        <v>50</v>
      </c>
      <c r="E27" s="58" t="s">
        <v>125</v>
      </c>
      <c r="F27" s="13"/>
      <c r="G27" s="11"/>
      <c r="H27" s="1">
        <f t="shared" si="13"/>
        <v>0</v>
      </c>
      <c r="I27" s="11"/>
      <c r="J27" s="1">
        <f t="shared" si="14"/>
        <v>0</v>
      </c>
      <c r="K27" s="1">
        <f t="shared" si="15"/>
        <v>0</v>
      </c>
      <c r="L27" s="1">
        <f t="shared" si="16"/>
        <v>0</v>
      </c>
      <c r="M27" s="1">
        <f t="shared" si="17"/>
        <v>0</v>
      </c>
      <c r="N27" s="1">
        <f t="shared" si="18"/>
        <v>0</v>
      </c>
      <c r="O27" s="27">
        <f t="shared" si="19"/>
        <v>0</v>
      </c>
    </row>
    <row r="28" spans="1:15" s="9" customFormat="1" x14ac:dyDescent="0.3">
      <c r="A28" s="26">
        <v>15</v>
      </c>
      <c r="B28" s="57" t="s">
        <v>92</v>
      </c>
      <c r="C28" s="12"/>
      <c r="D28" s="58">
        <v>9</v>
      </c>
      <c r="E28" s="58" t="s">
        <v>125</v>
      </c>
      <c r="F28" s="13"/>
      <c r="G28" s="11"/>
      <c r="H28" s="1">
        <f t="shared" si="13"/>
        <v>0</v>
      </c>
      <c r="I28" s="11"/>
      <c r="J28" s="1">
        <f t="shared" si="14"/>
        <v>0</v>
      </c>
      <c r="K28" s="1">
        <f t="shared" si="15"/>
        <v>0</v>
      </c>
      <c r="L28" s="1">
        <f t="shared" si="16"/>
        <v>0</v>
      </c>
      <c r="M28" s="1">
        <f t="shared" si="17"/>
        <v>0</v>
      </c>
      <c r="N28" s="1">
        <f t="shared" si="18"/>
        <v>0</v>
      </c>
      <c r="O28" s="27">
        <f t="shared" si="19"/>
        <v>0</v>
      </c>
    </row>
    <row r="29" spans="1:15" s="9" customFormat="1" ht="27.6" x14ac:dyDescent="0.3">
      <c r="A29" s="26">
        <v>16</v>
      </c>
      <c r="B29" s="57" t="s">
        <v>93</v>
      </c>
      <c r="C29" s="12"/>
      <c r="D29" s="58">
        <v>271</v>
      </c>
      <c r="E29" s="58" t="s">
        <v>125</v>
      </c>
      <c r="F29" s="13"/>
      <c r="G29" s="11"/>
      <c r="H29" s="1">
        <f t="shared" si="13"/>
        <v>0</v>
      </c>
      <c r="I29" s="11"/>
      <c r="J29" s="1">
        <f t="shared" si="14"/>
        <v>0</v>
      </c>
      <c r="K29" s="1">
        <f t="shared" si="15"/>
        <v>0</v>
      </c>
      <c r="L29" s="1">
        <f t="shared" si="16"/>
        <v>0</v>
      </c>
      <c r="M29" s="1">
        <f t="shared" si="17"/>
        <v>0</v>
      </c>
      <c r="N29" s="1">
        <f t="shared" si="18"/>
        <v>0</v>
      </c>
      <c r="O29" s="27">
        <f t="shared" si="19"/>
        <v>0</v>
      </c>
    </row>
    <row r="30" spans="1:15" s="9" customFormat="1" x14ac:dyDescent="0.3">
      <c r="A30" s="26">
        <v>17</v>
      </c>
      <c r="B30" s="57" t="s">
        <v>94</v>
      </c>
      <c r="C30" s="12"/>
      <c r="D30" s="58">
        <v>15</v>
      </c>
      <c r="E30" s="58" t="s">
        <v>125</v>
      </c>
      <c r="F30" s="13"/>
      <c r="G30" s="11"/>
      <c r="H30" s="1">
        <f t="shared" si="13"/>
        <v>0</v>
      </c>
      <c r="I30" s="11"/>
      <c r="J30" s="1">
        <f t="shared" si="14"/>
        <v>0</v>
      </c>
      <c r="K30" s="1">
        <f t="shared" si="15"/>
        <v>0</v>
      </c>
      <c r="L30" s="1">
        <f t="shared" si="16"/>
        <v>0</v>
      </c>
      <c r="M30" s="1">
        <f t="shared" si="17"/>
        <v>0</v>
      </c>
      <c r="N30" s="1">
        <f t="shared" si="18"/>
        <v>0</v>
      </c>
      <c r="O30" s="27">
        <f t="shared" si="19"/>
        <v>0</v>
      </c>
    </row>
    <row r="31" spans="1:15" s="9" customFormat="1" x14ac:dyDescent="0.3">
      <c r="A31" s="26">
        <v>18</v>
      </c>
      <c r="B31" s="57" t="s">
        <v>95</v>
      </c>
      <c r="C31" s="12"/>
      <c r="D31" s="58">
        <v>80</v>
      </c>
      <c r="E31" s="58" t="s">
        <v>125</v>
      </c>
      <c r="F31" s="13"/>
      <c r="G31" s="11"/>
      <c r="H31" s="1">
        <f t="shared" si="13"/>
        <v>0</v>
      </c>
      <c r="I31" s="11"/>
      <c r="J31" s="1">
        <f t="shared" si="14"/>
        <v>0</v>
      </c>
      <c r="K31" s="1">
        <f t="shared" si="15"/>
        <v>0</v>
      </c>
      <c r="L31" s="1">
        <f t="shared" si="16"/>
        <v>0</v>
      </c>
      <c r="M31" s="1">
        <f t="shared" si="17"/>
        <v>0</v>
      </c>
      <c r="N31" s="1">
        <f t="shared" si="18"/>
        <v>0</v>
      </c>
      <c r="O31" s="27">
        <f t="shared" si="19"/>
        <v>0</v>
      </c>
    </row>
    <row r="32" spans="1:15" s="9" customFormat="1" x14ac:dyDescent="0.3">
      <c r="A32" s="26">
        <v>19</v>
      </c>
      <c r="B32" s="57" t="s">
        <v>96</v>
      </c>
      <c r="C32" s="12"/>
      <c r="D32" s="58">
        <v>80</v>
      </c>
      <c r="E32" s="58" t="s">
        <v>125</v>
      </c>
      <c r="F32" s="13"/>
      <c r="G32" s="11"/>
      <c r="H32" s="1">
        <f t="shared" si="13"/>
        <v>0</v>
      </c>
      <c r="I32" s="11"/>
      <c r="J32" s="1">
        <f t="shared" si="14"/>
        <v>0</v>
      </c>
      <c r="K32" s="1">
        <f t="shared" si="15"/>
        <v>0</v>
      </c>
      <c r="L32" s="1">
        <f t="shared" si="16"/>
        <v>0</v>
      </c>
      <c r="M32" s="1">
        <f t="shared" si="17"/>
        <v>0</v>
      </c>
      <c r="N32" s="1">
        <f t="shared" si="18"/>
        <v>0</v>
      </c>
      <c r="O32" s="27">
        <f t="shared" si="19"/>
        <v>0</v>
      </c>
    </row>
    <row r="33" spans="1:15" s="9" customFormat="1" x14ac:dyDescent="0.3">
      <c r="A33" s="26">
        <v>20</v>
      </c>
      <c r="B33" s="57" t="s">
        <v>97</v>
      </c>
      <c r="C33" s="12"/>
      <c r="D33" s="58">
        <v>4</v>
      </c>
      <c r="E33" s="58" t="s">
        <v>125</v>
      </c>
      <c r="F33" s="13"/>
      <c r="G33" s="11"/>
      <c r="H33" s="1">
        <f t="shared" si="13"/>
        <v>0</v>
      </c>
      <c r="I33" s="11"/>
      <c r="J33" s="1">
        <f t="shared" si="14"/>
        <v>0</v>
      </c>
      <c r="K33" s="1">
        <f t="shared" si="15"/>
        <v>0</v>
      </c>
      <c r="L33" s="1">
        <f t="shared" si="16"/>
        <v>0</v>
      </c>
      <c r="M33" s="1">
        <f t="shared" si="17"/>
        <v>0</v>
      </c>
      <c r="N33" s="1">
        <f t="shared" si="18"/>
        <v>0</v>
      </c>
      <c r="O33" s="27">
        <f t="shared" si="19"/>
        <v>0</v>
      </c>
    </row>
    <row r="34" spans="1:15" s="9" customFormat="1" x14ac:dyDescent="0.3">
      <c r="A34" s="26">
        <v>21</v>
      </c>
      <c r="B34" s="57" t="s">
        <v>98</v>
      </c>
      <c r="C34" s="12"/>
      <c r="D34" s="58">
        <v>9</v>
      </c>
      <c r="E34" s="58" t="s">
        <v>125</v>
      </c>
      <c r="F34" s="13"/>
      <c r="G34" s="11"/>
      <c r="H34" s="1">
        <f t="shared" si="13"/>
        <v>0</v>
      </c>
      <c r="I34" s="11"/>
      <c r="J34" s="1">
        <f t="shared" si="14"/>
        <v>0</v>
      </c>
      <c r="K34" s="1">
        <f t="shared" si="15"/>
        <v>0</v>
      </c>
      <c r="L34" s="1">
        <f t="shared" si="16"/>
        <v>0</v>
      </c>
      <c r="M34" s="1">
        <f t="shared" si="17"/>
        <v>0</v>
      </c>
      <c r="N34" s="1">
        <f t="shared" si="18"/>
        <v>0</v>
      </c>
      <c r="O34" s="27">
        <f t="shared" si="19"/>
        <v>0</v>
      </c>
    </row>
    <row r="35" spans="1:15" s="9" customFormat="1" x14ac:dyDescent="0.3">
      <c r="A35" s="26">
        <v>22</v>
      </c>
      <c r="B35" s="57" t="s">
        <v>99</v>
      </c>
      <c r="C35" s="12"/>
      <c r="D35" s="58">
        <v>10</v>
      </c>
      <c r="E35" s="58" t="s">
        <v>125</v>
      </c>
      <c r="F35" s="13"/>
      <c r="G35" s="11"/>
      <c r="H35" s="1">
        <f t="shared" si="13"/>
        <v>0</v>
      </c>
      <c r="I35" s="11"/>
      <c r="J35" s="1">
        <f t="shared" si="14"/>
        <v>0</v>
      </c>
      <c r="K35" s="1">
        <f t="shared" si="15"/>
        <v>0</v>
      </c>
      <c r="L35" s="1">
        <f t="shared" si="16"/>
        <v>0</v>
      </c>
      <c r="M35" s="1">
        <f t="shared" si="17"/>
        <v>0</v>
      </c>
      <c r="N35" s="1">
        <f t="shared" si="18"/>
        <v>0</v>
      </c>
      <c r="O35" s="27">
        <f t="shared" si="19"/>
        <v>0</v>
      </c>
    </row>
    <row r="36" spans="1:15" s="9" customFormat="1" ht="82.8" x14ac:dyDescent="0.3">
      <c r="A36" s="26">
        <v>23</v>
      </c>
      <c r="B36" s="57" t="s">
        <v>100</v>
      </c>
      <c r="C36" s="12"/>
      <c r="D36" s="58">
        <v>3</v>
      </c>
      <c r="E36" s="58" t="s">
        <v>125</v>
      </c>
      <c r="F36" s="13"/>
      <c r="G36" s="11"/>
      <c r="H36" s="1">
        <f t="shared" si="13"/>
        <v>0</v>
      </c>
      <c r="I36" s="11"/>
      <c r="J36" s="1">
        <f t="shared" si="14"/>
        <v>0</v>
      </c>
      <c r="K36" s="1">
        <f t="shared" si="15"/>
        <v>0</v>
      </c>
      <c r="L36" s="1">
        <f t="shared" si="16"/>
        <v>0</v>
      </c>
      <c r="M36" s="1">
        <f t="shared" si="17"/>
        <v>0</v>
      </c>
      <c r="N36" s="1">
        <f t="shared" si="18"/>
        <v>0</v>
      </c>
      <c r="O36" s="27">
        <f t="shared" si="19"/>
        <v>0</v>
      </c>
    </row>
    <row r="37" spans="1:15" s="9" customFormat="1" ht="27.6" x14ac:dyDescent="0.3">
      <c r="A37" s="26">
        <v>24</v>
      </c>
      <c r="B37" s="57" t="s">
        <v>101</v>
      </c>
      <c r="C37" s="12"/>
      <c r="D37" s="58">
        <v>25</v>
      </c>
      <c r="E37" s="58" t="s">
        <v>125</v>
      </c>
      <c r="F37" s="13"/>
      <c r="G37" s="11"/>
      <c r="H37" s="1">
        <f t="shared" si="13"/>
        <v>0</v>
      </c>
      <c r="I37" s="11"/>
      <c r="J37" s="1">
        <f t="shared" si="14"/>
        <v>0</v>
      </c>
      <c r="K37" s="1">
        <f t="shared" si="15"/>
        <v>0</v>
      </c>
      <c r="L37" s="1">
        <f t="shared" si="16"/>
        <v>0</v>
      </c>
      <c r="M37" s="1">
        <f t="shared" si="17"/>
        <v>0</v>
      </c>
      <c r="N37" s="1">
        <f t="shared" si="18"/>
        <v>0</v>
      </c>
      <c r="O37" s="27">
        <f t="shared" si="19"/>
        <v>0</v>
      </c>
    </row>
    <row r="38" spans="1:15" s="9" customFormat="1" x14ac:dyDescent="0.3">
      <c r="A38" s="26">
        <v>25</v>
      </c>
      <c r="B38" s="57" t="s">
        <v>102</v>
      </c>
      <c r="C38" s="12"/>
      <c r="D38" s="58">
        <v>50</v>
      </c>
      <c r="E38" s="58" t="s">
        <v>125</v>
      </c>
      <c r="F38" s="13"/>
      <c r="G38" s="11"/>
      <c r="H38" s="1">
        <f t="shared" si="13"/>
        <v>0</v>
      </c>
      <c r="I38" s="11"/>
      <c r="J38" s="1">
        <f t="shared" si="14"/>
        <v>0</v>
      </c>
      <c r="K38" s="1">
        <f t="shared" si="15"/>
        <v>0</v>
      </c>
      <c r="L38" s="1">
        <f t="shared" si="16"/>
        <v>0</v>
      </c>
      <c r="M38" s="1">
        <f t="shared" si="17"/>
        <v>0</v>
      </c>
      <c r="N38" s="1">
        <f t="shared" si="18"/>
        <v>0</v>
      </c>
      <c r="O38" s="27">
        <f t="shared" si="19"/>
        <v>0</v>
      </c>
    </row>
    <row r="39" spans="1:15" s="9" customFormat="1" x14ac:dyDescent="0.3">
      <c r="A39" s="26">
        <v>26</v>
      </c>
      <c r="B39" s="57" t="s">
        <v>103</v>
      </c>
      <c r="C39" s="12"/>
      <c r="D39" s="58">
        <v>60</v>
      </c>
      <c r="E39" s="58" t="s">
        <v>125</v>
      </c>
      <c r="F39" s="13"/>
      <c r="G39" s="11"/>
      <c r="H39" s="1">
        <f t="shared" si="13"/>
        <v>0</v>
      </c>
      <c r="I39" s="11"/>
      <c r="J39" s="1">
        <f t="shared" si="14"/>
        <v>0</v>
      </c>
      <c r="K39" s="1">
        <f t="shared" si="15"/>
        <v>0</v>
      </c>
      <c r="L39" s="1">
        <f t="shared" si="16"/>
        <v>0</v>
      </c>
      <c r="M39" s="1">
        <f t="shared" si="17"/>
        <v>0</v>
      </c>
      <c r="N39" s="1">
        <f t="shared" si="18"/>
        <v>0</v>
      </c>
      <c r="O39" s="27">
        <f t="shared" si="19"/>
        <v>0</v>
      </c>
    </row>
    <row r="40" spans="1:15" s="9" customFormat="1" x14ac:dyDescent="0.3">
      <c r="A40" s="26">
        <v>27</v>
      </c>
      <c r="B40" s="57" t="s">
        <v>104</v>
      </c>
      <c r="C40" s="12"/>
      <c r="D40" s="58">
        <v>60</v>
      </c>
      <c r="E40" s="58" t="s">
        <v>125</v>
      </c>
      <c r="F40" s="13"/>
      <c r="G40" s="11"/>
      <c r="H40" s="1">
        <f t="shared" si="13"/>
        <v>0</v>
      </c>
      <c r="I40" s="11"/>
      <c r="J40" s="1">
        <f t="shared" si="14"/>
        <v>0</v>
      </c>
      <c r="K40" s="1">
        <f t="shared" si="15"/>
        <v>0</v>
      </c>
      <c r="L40" s="1">
        <f t="shared" si="16"/>
        <v>0</v>
      </c>
      <c r="M40" s="1">
        <f t="shared" si="17"/>
        <v>0</v>
      </c>
      <c r="N40" s="1">
        <f t="shared" si="18"/>
        <v>0</v>
      </c>
      <c r="O40" s="27">
        <f t="shared" si="19"/>
        <v>0</v>
      </c>
    </row>
    <row r="41" spans="1:15" s="9" customFormat="1" x14ac:dyDescent="0.3">
      <c r="A41" s="26">
        <v>28</v>
      </c>
      <c r="B41" s="57" t="s">
        <v>105</v>
      </c>
      <c r="C41" s="12"/>
      <c r="D41" s="58">
        <v>30</v>
      </c>
      <c r="E41" s="58" t="s">
        <v>125</v>
      </c>
      <c r="F41" s="13"/>
      <c r="G41" s="11"/>
      <c r="H41" s="1">
        <f t="shared" si="13"/>
        <v>0</v>
      </c>
      <c r="I41" s="11"/>
      <c r="J41" s="1">
        <f t="shared" si="14"/>
        <v>0</v>
      </c>
      <c r="K41" s="1">
        <f t="shared" si="15"/>
        <v>0</v>
      </c>
      <c r="L41" s="1">
        <f t="shared" si="16"/>
        <v>0</v>
      </c>
      <c r="M41" s="1">
        <f t="shared" si="17"/>
        <v>0</v>
      </c>
      <c r="N41" s="1">
        <f t="shared" si="18"/>
        <v>0</v>
      </c>
      <c r="O41" s="27">
        <f t="shared" si="19"/>
        <v>0</v>
      </c>
    </row>
    <row r="42" spans="1:15" s="9" customFormat="1" x14ac:dyDescent="0.3">
      <c r="A42" s="26">
        <v>29</v>
      </c>
      <c r="B42" s="57" t="s">
        <v>106</v>
      </c>
      <c r="C42" s="12"/>
      <c r="D42" s="58">
        <v>60</v>
      </c>
      <c r="E42" s="58" t="s">
        <v>125</v>
      </c>
      <c r="F42" s="13"/>
      <c r="G42" s="11"/>
      <c r="H42" s="1">
        <f t="shared" si="13"/>
        <v>0</v>
      </c>
      <c r="I42" s="11"/>
      <c r="J42" s="1">
        <f t="shared" si="14"/>
        <v>0</v>
      </c>
      <c r="K42" s="1">
        <f t="shared" si="15"/>
        <v>0</v>
      </c>
      <c r="L42" s="1">
        <f t="shared" si="16"/>
        <v>0</v>
      </c>
      <c r="M42" s="1">
        <f t="shared" si="17"/>
        <v>0</v>
      </c>
      <c r="N42" s="1">
        <f t="shared" si="18"/>
        <v>0</v>
      </c>
      <c r="O42" s="27">
        <f t="shared" si="19"/>
        <v>0</v>
      </c>
    </row>
    <row r="43" spans="1:15" s="9" customFormat="1" x14ac:dyDescent="0.3">
      <c r="A43" s="26">
        <v>30</v>
      </c>
      <c r="B43" s="57" t="s">
        <v>107</v>
      </c>
      <c r="C43" s="12"/>
      <c r="D43" s="58">
        <v>20</v>
      </c>
      <c r="E43" s="58" t="s">
        <v>125</v>
      </c>
      <c r="F43" s="13"/>
      <c r="G43" s="11"/>
      <c r="H43" s="1">
        <f t="shared" si="13"/>
        <v>0</v>
      </c>
      <c r="I43" s="11"/>
      <c r="J43" s="1">
        <f t="shared" si="14"/>
        <v>0</v>
      </c>
      <c r="K43" s="1">
        <f t="shared" si="15"/>
        <v>0</v>
      </c>
      <c r="L43" s="1">
        <f t="shared" si="16"/>
        <v>0</v>
      </c>
      <c r="M43" s="1">
        <f t="shared" si="17"/>
        <v>0</v>
      </c>
      <c r="N43" s="1">
        <f t="shared" si="18"/>
        <v>0</v>
      </c>
      <c r="O43" s="27">
        <f t="shared" si="19"/>
        <v>0</v>
      </c>
    </row>
    <row r="44" spans="1:15" s="9" customFormat="1" ht="27.6" x14ac:dyDescent="0.3">
      <c r="A44" s="26">
        <v>31</v>
      </c>
      <c r="B44" s="57" t="s">
        <v>108</v>
      </c>
      <c r="C44" s="12"/>
      <c r="D44" s="58">
        <v>90</v>
      </c>
      <c r="E44" s="58" t="s">
        <v>125</v>
      </c>
      <c r="F44" s="13"/>
      <c r="G44" s="11"/>
      <c r="H44" s="1">
        <f t="shared" si="13"/>
        <v>0</v>
      </c>
      <c r="I44" s="11"/>
      <c r="J44" s="1">
        <f t="shared" si="14"/>
        <v>0</v>
      </c>
      <c r="K44" s="1">
        <f t="shared" si="15"/>
        <v>0</v>
      </c>
      <c r="L44" s="1">
        <f t="shared" si="16"/>
        <v>0</v>
      </c>
      <c r="M44" s="1">
        <f t="shared" si="17"/>
        <v>0</v>
      </c>
      <c r="N44" s="1">
        <f t="shared" si="18"/>
        <v>0</v>
      </c>
      <c r="O44" s="27">
        <f t="shared" si="19"/>
        <v>0</v>
      </c>
    </row>
    <row r="45" spans="1:15" s="9" customFormat="1" ht="27.6" x14ac:dyDescent="0.3">
      <c r="A45" s="26">
        <v>32</v>
      </c>
      <c r="B45" s="57" t="s">
        <v>109</v>
      </c>
      <c r="C45" s="12"/>
      <c r="D45" s="58">
        <v>4</v>
      </c>
      <c r="E45" s="58" t="s">
        <v>125</v>
      </c>
      <c r="F45" s="13"/>
      <c r="G45" s="11"/>
      <c r="H45" s="1">
        <f t="shared" si="13"/>
        <v>0</v>
      </c>
      <c r="I45" s="11"/>
      <c r="J45" s="1">
        <f t="shared" si="14"/>
        <v>0</v>
      </c>
      <c r="K45" s="1">
        <f t="shared" si="15"/>
        <v>0</v>
      </c>
      <c r="L45" s="1">
        <f t="shared" si="16"/>
        <v>0</v>
      </c>
      <c r="M45" s="1">
        <f t="shared" si="17"/>
        <v>0</v>
      </c>
      <c r="N45" s="1">
        <f t="shared" si="18"/>
        <v>0</v>
      </c>
      <c r="O45" s="27">
        <f t="shared" si="19"/>
        <v>0</v>
      </c>
    </row>
    <row r="46" spans="1:15" s="9" customFormat="1" ht="69" x14ac:dyDescent="0.3">
      <c r="A46" s="26">
        <v>33</v>
      </c>
      <c r="B46" s="57" t="s">
        <v>110</v>
      </c>
      <c r="C46" s="12"/>
      <c r="D46" s="58">
        <v>45</v>
      </c>
      <c r="E46" s="58" t="s">
        <v>125</v>
      </c>
      <c r="F46" s="13"/>
      <c r="G46" s="11"/>
      <c r="H46" s="1">
        <f t="shared" si="13"/>
        <v>0</v>
      </c>
      <c r="I46" s="11"/>
      <c r="J46" s="1">
        <f t="shared" si="14"/>
        <v>0</v>
      </c>
      <c r="K46" s="1">
        <f t="shared" si="15"/>
        <v>0</v>
      </c>
      <c r="L46" s="1">
        <f t="shared" si="16"/>
        <v>0</v>
      </c>
      <c r="M46" s="1">
        <f t="shared" si="17"/>
        <v>0</v>
      </c>
      <c r="N46" s="1">
        <f t="shared" si="18"/>
        <v>0</v>
      </c>
      <c r="O46" s="27">
        <f t="shared" si="19"/>
        <v>0</v>
      </c>
    </row>
    <row r="47" spans="1:15" s="9" customFormat="1" x14ac:dyDescent="0.3">
      <c r="A47" s="26">
        <v>34</v>
      </c>
      <c r="B47" s="57" t="s">
        <v>111</v>
      </c>
      <c r="C47" s="12"/>
      <c r="D47" s="58">
        <v>22</v>
      </c>
      <c r="E47" s="58" t="s">
        <v>125</v>
      </c>
      <c r="F47" s="13"/>
      <c r="G47" s="11"/>
      <c r="H47" s="1">
        <f t="shared" si="13"/>
        <v>0</v>
      </c>
      <c r="I47" s="11"/>
      <c r="J47" s="1">
        <f t="shared" si="14"/>
        <v>0</v>
      </c>
      <c r="K47" s="1">
        <f t="shared" si="15"/>
        <v>0</v>
      </c>
      <c r="L47" s="1">
        <f t="shared" si="16"/>
        <v>0</v>
      </c>
      <c r="M47" s="1">
        <f t="shared" si="17"/>
        <v>0</v>
      </c>
      <c r="N47" s="1">
        <f t="shared" si="18"/>
        <v>0</v>
      </c>
      <c r="O47" s="27">
        <f t="shared" si="19"/>
        <v>0</v>
      </c>
    </row>
    <row r="48" spans="1:15" s="9" customFormat="1" x14ac:dyDescent="0.3">
      <c r="A48" s="26">
        <v>35</v>
      </c>
      <c r="B48" s="57" t="s">
        <v>112</v>
      </c>
      <c r="C48" s="12"/>
      <c r="D48" s="58">
        <v>15</v>
      </c>
      <c r="E48" s="58" t="s">
        <v>125</v>
      </c>
      <c r="F48" s="13"/>
      <c r="G48" s="11"/>
      <c r="H48" s="1">
        <f t="shared" si="13"/>
        <v>0</v>
      </c>
      <c r="I48" s="11"/>
      <c r="J48" s="1">
        <f t="shared" si="14"/>
        <v>0</v>
      </c>
      <c r="K48" s="1">
        <f t="shared" si="15"/>
        <v>0</v>
      </c>
      <c r="L48" s="1">
        <f t="shared" si="16"/>
        <v>0</v>
      </c>
      <c r="M48" s="1">
        <f t="shared" si="17"/>
        <v>0</v>
      </c>
      <c r="N48" s="1">
        <f t="shared" si="18"/>
        <v>0</v>
      </c>
      <c r="O48" s="27">
        <f t="shared" si="19"/>
        <v>0</v>
      </c>
    </row>
    <row r="49" spans="1:15" s="9" customFormat="1" x14ac:dyDescent="0.3">
      <c r="A49" s="26">
        <v>36</v>
      </c>
      <c r="B49" s="57" t="s">
        <v>113</v>
      </c>
      <c r="C49" s="12"/>
      <c r="D49" s="58">
        <v>16</v>
      </c>
      <c r="E49" s="58" t="s">
        <v>125</v>
      </c>
      <c r="F49" s="13"/>
      <c r="G49" s="11"/>
      <c r="H49" s="1">
        <f t="shared" si="13"/>
        <v>0</v>
      </c>
      <c r="I49" s="11"/>
      <c r="J49" s="1">
        <f t="shared" si="14"/>
        <v>0</v>
      </c>
      <c r="K49" s="1">
        <f t="shared" si="15"/>
        <v>0</v>
      </c>
      <c r="L49" s="1">
        <f t="shared" si="16"/>
        <v>0</v>
      </c>
      <c r="M49" s="1">
        <f t="shared" si="17"/>
        <v>0</v>
      </c>
      <c r="N49" s="1">
        <f t="shared" si="18"/>
        <v>0</v>
      </c>
      <c r="O49" s="27">
        <f t="shared" si="19"/>
        <v>0</v>
      </c>
    </row>
    <row r="50" spans="1:15" s="9" customFormat="1" x14ac:dyDescent="0.3">
      <c r="A50" s="26">
        <v>37</v>
      </c>
      <c r="B50" s="57" t="s">
        <v>114</v>
      </c>
      <c r="C50" s="12"/>
      <c r="D50" s="58">
        <v>9</v>
      </c>
      <c r="E50" s="58" t="s">
        <v>125</v>
      </c>
      <c r="F50" s="13"/>
      <c r="G50" s="11"/>
      <c r="H50" s="1">
        <f t="shared" si="13"/>
        <v>0</v>
      </c>
      <c r="I50" s="11"/>
      <c r="J50" s="1">
        <f t="shared" si="14"/>
        <v>0</v>
      </c>
      <c r="K50" s="1">
        <f t="shared" si="15"/>
        <v>0</v>
      </c>
      <c r="L50" s="1">
        <f t="shared" si="16"/>
        <v>0</v>
      </c>
      <c r="M50" s="1">
        <f t="shared" si="17"/>
        <v>0</v>
      </c>
      <c r="N50" s="1">
        <f t="shared" si="18"/>
        <v>0</v>
      </c>
      <c r="O50" s="27">
        <f t="shared" si="19"/>
        <v>0</v>
      </c>
    </row>
    <row r="51" spans="1:15" s="9" customFormat="1" ht="27.6" x14ac:dyDescent="0.3">
      <c r="A51" s="26">
        <v>38</v>
      </c>
      <c r="B51" s="57" t="s">
        <v>115</v>
      </c>
      <c r="C51" s="12"/>
      <c r="D51" s="58">
        <v>60</v>
      </c>
      <c r="E51" s="58" t="s">
        <v>125</v>
      </c>
      <c r="F51" s="13"/>
      <c r="G51" s="11"/>
      <c r="H51" s="1">
        <f t="shared" si="13"/>
        <v>0</v>
      </c>
      <c r="I51" s="11"/>
      <c r="J51" s="1">
        <f t="shared" si="14"/>
        <v>0</v>
      </c>
      <c r="K51" s="1">
        <f t="shared" si="15"/>
        <v>0</v>
      </c>
      <c r="L51" s="1">
        <f t="shared" si="16"/>
        <v>0</v>
      </c>
      <c r="M51" s="1">
        <f t="shared" si="17"/>
        <v>0</v>
      </c>
      <c r="N51" s="1">
        <f t="shared" si="18"/>
        <v>0</v>
      </c>
      <c r="O51" s="27">
        <f t="shared" si="19"/>
        <v>0</v>
      </c>
    </row>
    <row r="52" spans="1:15" s="9" customFormat="1" x14ac:dyDescent="0.3">
      <c r="A52" s="26">
        <v>39</v>
      </c>
      <c r="B52" s="57" t="s">
        <v>116</v>
      </c>
      <c r="C52" s="12"/>
      <c r="D52" s="58">
        <v>40</v>
      </c>
      <c r="E52" s="58" t="s">
        <v>125</v>
      </c>
      <c r="F52" s="13"/>
      <c r="G52" s="11"/>
      <c r="H52" s="1">
        <f t="shared" si="13"/>
        <v>0</v>
      </c>
      <c r="I52" s="11"/>
      <c r="J52" s="1">
        <f t="shared" si="14"/>
        <v>0</v>
      </c>
      <c r="K52" s="1">
        <f t="shared" si="15"/>
        <v>0</v>
      </c>
      <c r="L52" s="1">
        <f t="shared" si="16"/>
        <v>0</v>
      </c>
      <c r="M52" s="1">
        <f t="shared" si="17"/>
        <v>0</v>
      </c>
      <c r="N52" s="1">
        <f t="shared" si="18"/>
        <v>0</v>
      </c>
      <c r="O52" s="27">
        <f t="shared" si="19"/>
        <v>0</v>
      </c>
    </row>
    <row r="53" spans="1:15" s="9" customFormat="1" x14ac:dyDescent="0.3">
      <c r="A53" s="26">
        <v>40</v>
      </c>
      <c r="B53" s="57" t="s">
        <v>117</v>
      </c>
      <c r="C53" s="12"/>
      <c r="D53" s="58">
        <v>8</v>
      </c>
      <c r="E53" s="58" t="s">
        <v>125</v>
      </c>
      <c r="F53" s="13"/>
      <c r="G53" s="11"/>
      <c r="H53" s="1">
        <f t="shared" si="13"/>
        <v>0</v>
      </c>
      <c r="I53" s="11"/>
      <c r="J53" s="1">
        <f t="shared" si="14"/>
        <v>0</v>
      </c>
      <c r="K53" s="1">
        <f t="shared" si="15"/>
        <v>0</v>
      </c>
      <c r="L53" s="1">
        <f t="shared" si="16"/>
        <v>0</v>
      </c>
      <c r="M53" s="1">
        <f t="shared" si="17"/>
        <v>0</v>
      </c>
      <c r="N53" s="1">
        <f t="shared" si="18"/>
        <v>0</v>
      </c>
      <c r="O53" s="27">
        <f t="shared" si="19"/>
        <v>0</v>
      </c>
    </row>
    <row r="54" spans="1:15" s="9" customFormat="1" x14ac:dyDescent="0.3">
      <c r="A54" s="26">
        <v>41</v>
      </c>
      <c r="B54" s="57" t="s">
        <v>118</v>
      </c>
      <c r="C54" s="12"/>
      <c r="D54" s="58">
        <v>8</v>
      </c>
      <c r="E54" s="58" t="s">
        <v>125</v>
      </c>
      <c r="F54" s="13"/>
      <c r="G54" s="11"/>
      <c r="H54" s="1">
        <f t="shared" si="13"/>
        <v>0</v>
      </c>
      <c r="I54" s="11"/>
      <c r="J54" s="1">
        <f t="shared" si="14"/>
        <v>0</v>
      </c>
      <c r="K54" s="1">
        <f t="shared" si="15"/>
        <v>0</v>
      </c>
      <c r="L54" s="1">
        <f t="shared" si="16"/>
        <v>0</v>
      </c>
      <c r="M54" s="1">
        <f t="shared" si="17"/>
        <v>0</v>
      </c>
      <c r="N54" s="1">
        <f t="shared" si="18"/>
        <v>0</v>
      </c>
      <c r="O54" s="27">
        <f t="shared" si="19"/>
        <v>0</v>
      </c>
    </row>
    <row r="55" spans="1:15" s="9" customFormat="1" ht="69" x14ac:dyDescent="0.3">
      <c r="A55" s="26">
        <v>42</v>
      </c>
      <c r="B55" s="57" t="s">
        <v>119</v>
      </c>
      <c r="C55" s="12"/>
      <c r="D55" s="58">
        <v>4</v>
      </c>
      <c r="E55" s="58" t="s">
        <v>125</v>
      </c>
      <c r="F55" s="13"/>
      <c r="G55" s="11"/>
      <c r="H55" s="1">
        <f t="shared" si="13"/>
        <v>0</v>
      </c>
      <c r="I55" s="11"/>
      <c r="J55" s="1">
        <f t="shared" si="14"/>
        <v>0</v>
      </c>
      <c r="K55" s="1">
        <f t="shared" si="15"/>
        <v>0</v>
      </c>
      <c r="L55" s="1">
        <f t="shared" si="16"/>
        <v>0</v>
      </c>
      <c r="M55" s="1">
        <f t="shared" si="17"/>
        <v>0</v>
      </c>
      <c r="N55" s="1">
        <f t="shared" si="18"/>
        <v>0</v>
      </c>
      <c r="O55" s="27">
        <f t="shared" si="19"/>
        <v>0</v>
      </c>
    </row>
    <row r="56" spans="1:15" s="9" customFormat="1" ht="69" x14ac:dyDescent="0.3">
      <c r="A56" s="26">
        <v>43</v>
      </c>
      <c r="B56" s="57" t="s">
        <v>120</v>
      </c>
      <c r="C56" s="12"/>
      <c r="D56" s="58">
        <v>10</v>
      </c>
      <c r="E56" s="58" t="s">
        <v>125</v>
      </c>
      <c r="F56" s="13"/>
      <c r="G56" s="11"/>
      <c r="H56" s="1">
        <f t="shared" si="6"/>
        <v>0</v>
      </c>
      <c r="I56" s="11"/>
      <c r="J56" s="1">
        <f t="shared" si="7"/>
        <v>0</v>
      </c>
      <c r="K56" s="1">
        <f t="shared" si="8"/>
        <v>0</v>
      </c>
      <c r="L56" s="1">
        <f t="shared" si="9"/>
        <v>0</v>
      </c>
      <c r="M56" s="1">
        <f t="shared" si="10"/>
        <v>0</v>
      </c>
      <c r="N56" s="1">
        <f t="shared" si="11"/>
        <v>0</v>
      </c>
      <c r="O56" s="27">
        <f t="shared" si="12"/>
        <v>0</v>
      </c>
    </row>
    <row r="57" spans="1:15" s="9" customFormat="1" ht="69.599999999999994" thickBot="1" x14ac:dyDescent="0.35">
      <c r="A57" s="26">
        <v>44</v>
      </c>
      <c r="B57" s="57" t="s">
        <v>121</v>
      </c>
      <c r="C57" s="12"/>
      <c r="D57" s="58">
        <v>5</v>
      </c>
      <c r="E57" s="58" t="s">
        <v>125</v>
      </c>
      <c r="F57" s="13"/>
      <c r="G57" s="11"/>
      <c r="H57" s="1">
        <f t="shared" si="6"/>
        <v>0</v>
      </c>
      <c r="I57" s="11"/>
      <c r="J57" s="1">
        <f t="shared" si="7"/>
        <v>0</v>
      </c>
      <c r="K57" s="1">
        <f t="shared" si="8"/>
        <v>0</v>
      </c>
      <c r="L57" s="1">
        <f t="shared" si="9"/>
        <v>0</v>
      </c>
      <c r="M57" s="1">
        <f t="shared" si="10"/>
        <v>0</v>
      </c>
      <c r="N57" s="1">
        <f t="shared" si="11"/>
        <v>0</v>
      </c>
      <c r="O57" s="27">
        <f t="shared" si="12"/>
        <v>0</v>
      </c>
    </row>
    <row r="58" spans="1:15" s="9" customFormat="1" ht="42" customHeight="1" thickBot="1" x14ac:dyDescent="0.35">
      <c r="A58" s="91" t="s">
        <v>26</v>
      </c>
      <c r="B58" s="92"/>
      <c r="C58" s="92"/>
      <c r="D58" s="92"/>
      <c r="E58" s="92"/>
      <c r="F58" s="92"/>
      <c r="G58" s="92"/>
      <c r="H58" s="92"/>
      <c r="I58" s="92"/>
      <c r="J58" s="92"/>
      <c r="K58" s="92"/>
      <c r="L58" s="103" t="s">
        <v>27</v>
      </c>
      <c r="M58" s="104"/>
      <c r="N58" s="104"/>
      <c r="O58" s="35">
        <f>SUMIF(G:G,0%,L:L)+SUMIF(G:G,"",L:L)</f>
        <v>0</v>
      </c>
    </row>
    <row r="59" spans="1:15" s="9" customFormat="1" ht="39" customHeight="1" x14ac:dyDescent="0.3">
      <c r="A59" s="75" t="s">
        <v>78</v>
      </c>
      <c r="B59" s="76"/>
      <c r="C59" s="76"/>
      <c r="D59" s="76"/>
      <c r="E59" s="76"/>
      <c r="F59" s="76"/>
      <c r="G59" s="76"/>
      <c r="H59" s="76"/>
      <c r="I59" s="76"/>
      <c r="J59" s="76"/>
      <c r="K59" s="77"/>
      <c r="L59" s="97" t="s">
        <v>28</v>
      </c>
      <c r="M59" s="98"/>
      <c r="N59" s="98"/>
      <c r="O59" s="36">
        <f>SUMIF(G:G,5%,L:L)</f>
        <v>0</v>
      </c>
    </row>
    <row r="60" spans="1:15" s="9" customFormat="1" ht="30" customHeight="1" x14ac:dyDescent="0.3">
      <c r="A60" s="78"/>
      <c r="B60" s="79"/>
      <c r="C60" s="79"/>
      <c r="D60" s="79"/>
      <c r="E60" s="79"/>
      <c r="F60" s="79"/>
      <c r="G60" s="79"/>
      <c r="H60" s="79"/>
      <c r="I60" s="79"/>
      <c r="J60" s="79"/>
      <c r="K60" s="80"/>
      <c r="L60" s="97" t="s">
        <v>29</v>
      </c>
      <c r="M60" s="98"/>
      <c r="N60" s="98"/>
      <c r="O60" s="36">
        <f>SUMIF(G:G,19%,L:L)</f>
        <v>0</v>
      </c>
    </row>
    <row r="61" spans="1:15" s="9" customFormat="1" ht="30" customHeight="1" x14ac:dyDescent="0.3">
      <c r="A61" s="78"/>
      <c r="B61" s="79"/>
      <c r="C61" s="79"/>
      <c r="D61" s="79"/>
      <c r="E61" s="79"/>
      <c r="F61" s="79"/>
      <c r="G61" s="79"/>
      <c r="H61" s="79"/>
      <c r="I61" s="79"/>
      <c r="J61" s="79"/>
      <c r="K61" s="80"/>
      <c r="L61" s="99" t="s">
        <v>22</v>
      </c>
      <c r="M61" s="100"/>
      <c r="N61" s="100"/>
      <c r="O61" s="37">
        <f>SUM(O58:O60)</f>
        <v>0</v>
      </c>
    </row>
    <row r="62" spans="1:15" s="9" customFormat="1" ht="30" customHeight="1" x14ac:dyDescent="0.3">
      <c r="A62" s="78"/>
      <c r="B62" s="79"/>
      <c r="C62" s="79"/>
      <c r="D62" s="79"/>
      <c r="E62" s="79"/>
      <c r="F62" s="79"/>
      <c r="G62" s="79"/>
      <c r="H62" s="79"/>
      <c r="I62" s="79"/>
      <c r="J62" s="79"/>
      <c r="K62" s="80"/>
      <c r="L62" s="101" t="s">
        <v>30</v>
      </c>
      <c r="M62" s="102"/>
      <c r="N62" s="102"/>
      <c r="O62" s="38">
        <f>SUMIF(G:G,5%,M:M)</f>
        <v>0</v>
      </c>
    </row>
    <row r="63" spans="1:15" s="9" customFormat="1" ht="30" customHeight="1" x14ac:dyDescent="0.3">
      <c r="A63" s="78"/>
      <c r="B63" s="79"/>
      <c r="C63" s="79"/>
      <c r="D63" s="79"/>
      <c r="E63" s="79"/>
      <c r="F63" s="79"/>
      <c r="G63" s="79"/>
      <c r="H63" s="79"/>
      <c r="I63" s="79"/>
      <c r="J63" s="79"/>
      <c r="K63" s="80"/>
      <c r="L63" s="101" t="s">
        <v>31</v>
      </c>
      <c r="M63" s="102"/>
      <c r="N63" s="102"/>
      <c r="O63" s="38">
        <f>SUMIF(G:G,19%,M:M)</f>
        <v>0</v>
      </c>
    </row>
    <row r="64" spans="1:15" s="9" customFormat="1" ht="30" customHeight="1" x14ac:dyDescent="0.3">
      <c r="A64" s="78"/>
      <c r="B64" s="79"/>
      <c r="C64" s="79"/>
      <c r="D64" s="79"/>
      <c r="E64" s="79"/>
      <c r="F64" s="79"/>
      <c r="G64" s="79"/>
      <c r="H64" s="79"/>
      <c r="I64" s="79"/>
      <c r="J64" s="79"/>
      <c r="K64" s="80"/>
      <c r="L64" s="99" t="s">
        <v>32</v>
      </c>
      <c r="M64" s="100"/>
      <c r="N64" s="100"/>
      <c r="O64" s="37">
        <f>SUM(O62:O63)</f>
        <v>0</v>
      </c>
    </row>
    <row r="65" spans="1:17" s="9" customFormat="1" ht="30" customHeight="1" x14ac:dyDescent="0.3">
      <c r="A65" s="78"/>
      <c r="B65" s="79"/>
      <c r="C65" s="79"/>
      <c r="D65" s="79"/>
      <c r="E65" s="79"/>
      <c r="F65" s="79"/>
      <c r="G65" s="79"/>
      <c r="H65" s="79"/>
      <c r="I65" s="79"/>
      <c r="J65" s="79"/>
      <c r="K65" s="80"/>
      <c r="L65" s="97" t="s">
        <v>33</v>
      </c>
      <c r="M65" s="98"/>
      <c r="N65" s="98"/>
      <c r="O65" s="36">
        <f>SUMIF(I:I,8%,N:N)</f>
        <v>0</v>
      </c>
    </row>
    <row r="66" spans="1:17" s="9" customFormat="1" ht="37.5" customHeight="1" x14ac:dyDescent="0.3">
      <c r="A66" s="78"/>
      <c r="B66" s="79"/>
      <c r="C66" s="79"/>
      <c r="D66" s="79"/>
      <c r="E66" s="79"/>
      <c r="F66" s="79"/>
      <c r="G66" s="79"/>
      <c r="H66" s="79"/>
      <c r="I66" s="79"/>
      <c r="J66" s="79"/>
      <c r="K66" s="80"/>
      <c r="L66" s="95" t="s">
        <v>34</v>
      </c>
      <c r="M66" s="96"/>
      <c r="N66" s="96"/>
      <c r="O66" s="37">
        <f>SUM(O65)</f>
        <v>0</v>
      </c>
    </row>
    <row r="67" spans="1:17" s="9" customFormat="1" ht="32.25" customHeight="1" thickBot="1" x14ac:dyDescent="0.35">
      <c r="A67" s="81"/>
      <c r="B67" s="82"/>
      <c r="C67" s="82"/>
      <c r="D67" s="82"/>
      <c r="E67" s="82"/>
      <c r="F67" s="82"/>
      <c r="G67" s="82"/>
      <c r="H67" s="82"/>
      <c r="I67" s="82"/>
      <c r="J67" s="82"/>
      <c r="K67" s="83"/>
      <c r="L67" s="93" t="s">
        <v>35</v>
      </c>
      <c r="M67" s="94"/>
      <c r="N67" s="94"/>
      <c r="O67" s="39">
        <f>+O61+O64+O66</f>
        <v>0</v>
      </c>
    </row>
    <row r="69" spans="1:17" ht="50.1" customHeight="1" thickBot="1" x14ac:dyDescent="0.35">
      <c r="B69" s="84"/>
      <c r="C69" s="84"/>
    </row>
    <row r="70" spans="1:17" x14ac:dyDescent="0.3">
      <c r="B70" s="62" t="s">
        <v>36</v>
      </c>
      <c r="C70" s="62"/>
    </row>
    <row r="71" spans="1:17" ht="15" customHeight="1" x14ac:dyDescent="0.3">
      <c r="M71" s="41"/>
      <c r="N71" s="42"/>
      <c r="O71" s="43"/>
    </row>
    <row r="72" spans="1:17" ht="15.75" customHeight="1" x14ac:dyDescent="0.3">
      <c r="M72" s="41"/>
      <c r="N72" s="42"/>
      <c r="O72" s="43"/>
    </row>
    <row r="73" spans="1:17" ht="15" customHeight="1" x14ac:dyDescent="0.3">
      <c r="A73" s="10" t="s">
        <v>37</v>
      </c>
      <c r="M73" s="41"/>
      <c r="N73" s="42"/>
      <c r="O73" s="43"/>
    </row>
    <row r="74" spans="1:17" x14ac:dyDescent="0.3">
      <c r="A74" s="61" t="s">
        <v>38</v>
      </c>
      <c r="B74" s="61"/>
      <c r="C74" s="61"/>
      <c r="D74" s="61"/>
      <c r="E74" s="61"/>
      <c r="F74" s="61"/>
      <c r="G74" s="61"/>
      <c r="H74" s="61"/>
      <c r="I74" s="61"/>
      <c r="J74" s="61"/>
      <c r="K74" s="61"/>
      <c r="L74" s="61"/>
      <c r="M74" s="61"/>
      <c r="N74" s="61"/>
      <c r="O74" s="61"/>
      <c r="P74" s="2"/>
      <c r="Q74" s="2"/>
    </row>
    <row r="75" spans="1:17" ht="15" customHeight="1" x14ac:dyDescent="0.3">
      <c r="A75" s="60" t="s">
        <v>39</v>
      </c>
      <c r="B75" s="60"/>
      <c r="C75" s="60"/>
      <c r="D75" s="60"/>
      <c r="E75" s="60"/>
      <c r="F75" s="60"/>
      <c r="G75" s="60"/>
      <c r="H75" s="60"/>
      <c r="I75" s="60"/>
      <c r="J75" s="60"/>
      <c r="K75" s="60"/>
      <c r="L75" s="60"/>
      <c r="M75" s="60"/>
      <c r="N75" s="60"/>
      <c r="O75" s="60"/>
      <c r="P75" s="40"/>
      <c r="Q75" s="40"/>
    </row>
    <row r="76" spans="1:17" x14ac:dyDescent="0.3">
      <c r="A76" s="59" t="s">
        <v>40</v>
      </c>
      <c r="B76" s="59"/>
      <c r="C76" s="59"/>
      <c r="D76" s="59"/>
      <c r="E76" s="59"/>
      <c r="F76" s="59"/>
      <c r="G76" s="59"/>
      <c r="H76" s="59"/>
      <c r="I76" s="59"/>
      <c r="J76" s="59"/>
      <c r="K76" s="59"/>
      <c r="L76" s="59"/>
      <c r="M76" s="59"/>
      <c r="N76" s="59"/>
      <c r="O76" s="59"/>
      <c r="P76" s="5"/>
      <c r="Q76" s="5"/>
    </row>
    <row r="77" spans="1:17" x14ac:dyDescent="0.3">
      <c r="A77" s="59" t="s">
        <v>41</v>
      </c>
      <c r="B77" s="59"/>
      <c r="C77" s="59"/>
      <c r="D77" s="59"/>
      <c r="E77" s="59"/>
      <c r="F77" s="59"/>
      <c r="G77" s="59"/>
      <c r="H77" s="59"/>
      <c r="I77" s="59"/>
      <c r="J77" s="59"/>
      <c r="K77" s="59"/>
      <c r="L77" s="59"/>
      <c r="M77" s="59"/>
      <c r="N77" s="59"/>
      <c r="O77" s="59"/>
      <c r="P77" s="5"/>
      <c r="Q77" s="5"/>
    </row>
    <row r="78" spans="1:17" x14ac:dyDescent="0.3">
      <c r="K78" s="2"/>
      <c r="L78" s="2"/>
      <c r="M78" s="2"/>
      <c r="N78" s="2"/>
    </row>
    <row r="120" spans="11:15" s="2" customFormat="1" x14ac:dyDescent="0.3">
      <c r="K120" s="4"/>
      <c r="L120" s="4"/>
      <c r="M120" s="4"/>
      <c r="N120" s="4"/>
      <c r="O120" s="4"/>
    </row>
    <row r="121" spans="11:15" s="2" customFormat="1" x14ac:dyDescent="0.3">
      <c r="K121" s="4"/>
      <c r="L121" s="4"/>
      <c r="M121" s="4"/>
      <c r="N121" s="4"/>
      <c r="O121" s="4"/>
    </row>
    <row r="122" spans="11:15" s="2" customFormat="1" x14ac:dyDescent="0.3">
      <c r="K122" s="4"/>
      <c r="L122" s="4"/>
      <c r="M122" s="4"/>
      <c r="N122" s="4"/>
      <c r="O122" s="4"/>
    </row>
    <row r="123" spans="11:15" s="2" customFormat="1" x14ac:dyDescent="0.3">
      <c r="K123" s="4"/>
      <c r="L123" s="4"/>
      <c r="M123" s="4"/>
      <c r="N123" s="4"/>
      <c r="O123" s="4"/>
    </row>
  </sheetData>
  <sheetProtection algorithmName="SHA-512" hashValue="3Wp9Rc+9V7OHFiZ85h+fdrXMpNdkFHh4OCgJcDhKm4z8Ir93Th8bqTGCluPi9+RlrSzjyzGEJT/mKhSQf+D8+w==" saltValue="x2cquj6vt6ZsY13Vp5uEmw==" spinCount="100000" sheet="1" selectLockedCells="1"/>
  <mergeCells count="35">
    <mergeCell ref="L62:N62"/>
    <mergeCell ref="L61:N61"/>
    <mergeCell ref="L60:N60"/>
    <mergeCell ref="L59:N59"/>
    <mergeCell ref="L58:N58"/>
    <mergeCell ref="L67:N67"/>
    <mergeCell ref="L66:N66"/>
    <mergeCell ref="L65:N65"/>
    <mergeCell ref="L64:N64"/>
    <mergeCell ref="L63:N63"/>
    <mergeCell ref="A59:K67"/>
    <mergeCell ref="F9:I9"/>
    <mergeCell ref="B69:C69"/>
    <mergeCell ref="A9:B11"/>
    <mergeCell ref="D9:E9"/>
    <mergeCell ref="D11:E11"/>
    <mergeCell ref="A58:K58"/>
    <mergeCell ref="M11:N11"/>
    <mergeCell ref="M9:N9"/>
    <mergeCell ref="K9:L9"/>
    <mergeCell ref="K11:L11"/>
    <mergeCell ref="F11:I11"/>
    <mergeCell ref="A2:A5"/>
    <mergeCell ref="B2:M2"/>
    <mergeCell ref="N2:O2"/>
    <mergeCell ref="B3:M3"/>
    <mergeCell ref="N3:O3"/>
    <mergeCell ref="B4:M5"/>
    <mergeCell ref="N4:O4"/>
    <mergeCell ref="N5:O5"/>
    <mergeCell ref="A77:O77"/>
    <mergeCell ref="A76:O76"/>
    <mergeCell ref="A75:O75"/>
    <mergeCell ref="A74:O74"/>
    <mergeCell ref="B70:C7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5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rowBreaks count="1" manualBreakCount="1">
    <brk id="45"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G14:G57</xm:sqref>
        </x14:dataValidation>
        <x14:dataValidation type="list" allowBlank="1" showInputMessage="1" showErrorMessage="1" xr:uid="{00000000-0002-0000-0000-000008000000}">
          <x14:formula1>
            <xm:f>Cálculos!$F$7:$F$8</xm:f>
          </x14:formula1>
          <xm:sqref>I14:I57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4140625" defaultRowHeight="14.4" x14ac:dyDescent="0.3"/>
  <cols>
    <col min="1" max="1" width="6.44140625" customWidth="1"/>
    <col min="2" max="2" width="50" bestFit="1" customWidth="1"/>
    <col min="4" max="4" width="15" style="30" bestFit="1" customWidth="1"/>
    <col min="6" max="6" width="15" style="34" bestFit="1" customWidth="1"/>
  </cols>
  <sheetData>
    <row r="6" spans="2:6" x14ac:dyDescent="0.3">
      <c r="B6" s="14" t="s">
        <v>9</v>
      </c>
      <c r="D6" s="28" t="s">
        <v>42</v>
      </c>
      <c r="F6" s="31" t="s">
        <v>43</v>
      </c>
    </row>
    <row r="7" spans="2:6" x14ac:dyDescent="0.3">
      <c r="B7" s="2" t="s">
        <v>44</v>
      </c>
      <c r="D7" s="29">
        <v>0</v>
      </c>
      <c r="F7" s="32">
        <v>0.08</v>
      </c>
    </row>
    <row r="8" spans="2:6" x14ac:dyDescent="0.3">
      <c r="B8" s="2" t="s">
        <v>45</v>
      </c>
      <c r="D8" s="29">
        <v>0.05</v>
      </c>
      <c r="F8" s="33">
        <v>0</v>
      </c>
    </row>
    <row r="9" spans="2:6" x14ac:dyDescent="0.3">
      <c r="B9" s="2" t="s">
        <v>46</v>
      </c>
      <c r="D9" s="29">
        <v>0.19</v>
      </c>
    </row>
    <row r="10" spans="2:6" x14ac:dyDescent="0.3">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4140625" defaultRowHeight="14.4" x14ac:dyDescent="0.3"/>
  <cols>
    <col min="2" max="2" width="10.33203125" customWidth="1"/>
    <col min="3" max="3" width="12.109375" customWidth="1"/>
    <col min="10" max="11" width="12.88671875" customWidth="1"/>
  </cols>
  <sheetData>
    <row r="2" spans="2:11" ht="15" customHeight="1" x14ac:dyDescent="0.3">
      <c r="B2" s="125"/>
      <c r="C2" s="125"/>
      <c r="D2" s="116" t="s">
        <v>0</v>
      </c>
      <c r="E2" s="118"/>
      <c r="F2" s="118"/>
      <c r="G2" s="118"/>
      <c r="H2" s="117"/>
      <c r="I2" s="116" t="s">
        <v>1</v>
      </c>
      <c r="J2" s="117"/>
      <c r="K2" s="55"/>
    </row>
    <row r="3" spans="2:11" ht="15" customHeight="1" x14ac:dyDescent="0.3">
      <c r="B3" s="125"/>
      <c r="C3" s="125"/>
      <c r="D3" s="116" t="s">
        <v>2</v>
      </c>
      <c r="E3" s="118"/>
      <c r="F3" s="118"/>
      <c r="G3" s="118"/>
      <c r="H3" s="117"/>
      <c r="I3" s="116" t="s">
        <v>77</v>
      </c>
      <c r="J3" s="117"/>
      <c r="K3" s="54"/>
    </row>
    <row r="4" spans="2:11" ht="15" customHeight="1" x14ac:dyDescent="0.3">
      <c r="B4" s="125"/>
      <c r="C4" s="125"/>
      <c r="D4" s="119" t="s">
        <v>3</v>
      </c>
      <c r="E4" s="120"/>
      <c r="F4" s="120"/>
      <c r="G4" s="120"/>
      <c r="H4" s="121"/>
      <c r="I4" s="116" t="s">
        <v>79</v>
      </c>
      <c r="J4" s="117"/>
      <c r="K4" s="54"/>
    </row>
    <row r="5" spans="2:11" ht="15" customHeight="1" x14ac:dyDescent="0.3">
      <c r="B5" s="125"/>
      <c r="C5" s="125"/>
      <c r="D5" s="122"/>
      <c r="E5" s="123"/>
      <c r="F5" s="123"/>
      <c r="G5" s="123"/>
      <c r="H5" s="124"/>
      <c r="I5" s="116" t="s">
        <v>47</v>
      </c>
      <c r="J5" s="117"/>
      <c r="K5" s="54"/>
    </row>
    <row r="6" spans="2:11" x14ac:dyDescent="0.3">
      <c r="K6" s="46"/>
    </row>
    <row r="7" spans="2:11" ht="15.75" customHeight="1" x14ac:dyDescent="0.3">
      <c r="B7" s="114" t="s">
        <v>48</v>
      </c>
      <c r="C7" s="114"/>
      <c r="D7" s="114"/>
      <c r="E7" s="114"/>
      <c r="F7" s="114"/>
      <c r="G7" s="114"/>
      <c r="H7" s="114"/>
      <c r="I7" s="114"/>
      <c r="J7" s="114"/>
      <c r="K7" s="51"/>
    </row>
    <row r="8" spans="2:11" ht="15.75" customHeight="1" x14ac:dyDescent="0.3">
      <c r="B8" s="111" t="s">
        <v>49</v>
      </c>
      <c r="C8" s="111" t="s">
        <v>50</v>
      </c>
      <c r="D8" s="111"/>
      <c r="E8" s="111"/>
      <c r="F8" s="111"/>
      <c r="G8" s="114" t="s">
        <v>51</v>
      </c>
      <c r="H8" s="114"/>
      <c r="I8" s="114"/>
      <c r="J8" s="114"/>
      <c r="K8" s="51"/>
    </row>
    <row r="9" spans="2:11" ht="15.75" customHeight="1" x14ac:dyDescent="0.3">
      <c r="B9" s="111"/>
      <c r="C9" s="50" t="s">
        <v>52</v>
      </c>
      <c r="D9" s="50" t="s">
        <v>53</v>
      </c>
      <c r="E9" s="111" t="s">
        <v>54</v>
      </c>
      <c r="F9" s="111"/>
      <c r="G9" s="114"/>
      <c r="H9" s="114"/>
      <c r="I9" s="114"/>
      <c r="J9" s="114"/>
      <c r="K9" s="51"/>
    </row>
    <row r="10" spans="2:11" ht="15.75" customHeight="1" x14ac:dyDescent="0.3">
      <c r="B10" s="48">
        <v>1</v>
      </c>
      <c r="C10" s="48">
        <v>2021</v>
      </c>
      <c r="D10" s="48">
        <v>5</v>
      </c>
      <c r="E10" s="112">
        <v>24</v>
      </c>
      <c r="F10" s="112"/>
      <c r="G10" s="126" t="s">
        <v>55</v>
      </c>
      <c r="H10" s="126"/>
      <c r="I10" s="126"/>
      <c r="J10" s="126"/>
      <c r="K10" s="53"/>
    </row>
    <row r="11" spans="2:11" ht="57.75" customHeight="1" x14ac:dyDescent="0.3">
      <c r="B11" s="48">
        <v>2</v>
      </c>
      <c r="C11" s="48">
        <v>2022</v>
      </c>
      <c r="D11" s="48">
        <v>5</v>
      </c>
      <c r="E11" s="105">
        <v>31</v>
      </c>
      <c r="F11" s="106"/>
      <c r="G11" s="107" t="s">
        <v>56</v>
      </c>
      <c r="H11" s="108"/>
      <c r="I11" s="108"/>
      <c r="J11" s="109"/>
      <c r="K11" s="53"/>
    </row>
    <row r="12" spans="2:11" ht="82.5" customHeight="1" x14ac:dyDescent="0.3">
      <c r="B12" s="48">
        <v>3</v>
      </c>
      <c r="C12" s="48">
        <v>2022</v>
      </c>
      <c r="D12" s="48">
        <v>7</v>
      </c>
      <c r="E12" s="105">
        <v>27</v>
      </c>
      <c r="F12" s="106"/>
      <c r="G12" s="107" t="s">
        <v>57</v>
      </c>
      <c r="H12" s="108"/>
      <c r="I12" s="108"/>
      <c r="J12" s="109"/>
      <c r="K12" s="53"/>
    </row>
    <row r="13" spans="2:11" ht="100.5" customHeight="1" x14ac:dyDescent="0.3">
      <c r="B13" s="48">
        <v>4</v>
      </c>
      <c r="C13" s="48">
        <v>2023</v>
      </c>
      <c r="D13" s="48">
        <v>11</v>
      </c>
      <c r="E13" s="105">
        <v>30</v>
      </c>
      <c r="F13" s="106"/>
      <c r="G13" s="107" t="s">
        <v>72</v>
      </c>
      <c r="H13" s="108"/>
      <c r="I13" s="108"/>
      <c r="J13" s="109"/>
      <c r="K13" s="53"/>
    </row>
    <row r="14" spans="2:11" ht="70.5" customHeight="1" x14ac:dyDescent="0.3">
      <c r="B14" s="48">
        <v>5</v>
      </c>
      <c r="C14" s="48">
        <v>2024</v>
      </c>
      <c r="D14" s="56" t="s">
        <v>71</v>
      </c>
      <c r="E14" s="105">
        <v>27</v>
      </c>
      <c r="F14" s="106"/>
      <c r="G14" s="107" t="s">
        <v>73</v>
      </c>
      <c r="H14" s="108"/>
      <c r="I14" s="108"/>
      <c r="J14" s="109"/>
      <c r="K14" s="53"/>
    </row>
    <row r="15" spans="2:11" ht="76.5" customHeight="1" x14ac:dyDescent="0.3">
      <c r="B15" s="48">
        <v>6</v>
      </c>
      <c r="C15" s="48">
        <v>2024</v>
      </c>
      <c r="D15" s="56" t="s">
        <v>74</v>
      </c>
      <c r="E15" s="105"/>
      <c r="F15" s="106"/>
      <c r="G15" s="107" t="s">
        <v>76</v>
      </c>
      <c r="H15" s="108"/>
      <c r="I15" s="108"/>
      <c r="J15" s="109"/>
      <c r="K15" s="53"/>
    </row>
    <row r="16" spans="2:11" ht="15.75" customHeight="1" x14ac:dyDescent="0.3">
      <c r="B16" s="111" t="s">
        <v>58</v>
      </c>
      <c r="C16" s="111"/>
      <c r="D16" s="111"/>
      <c r="E16" s="111"/>
      <c r="F16" s="111"/>
      <c r="G16" s="111"/>
      <c r="H16" s="111"/>
      <c r="I16" s="111"/>
      <c r="J16" s="111"/>
      <c r="K16" s="49"/>
    </row>
    <row r="17" spans="2:11" x14ac:dyDescent="0.3">
      <c r="B17" s="111" t="s">
        <v>59</v>
      </c>
      <c r="C17" s="111"/>
      <c r="D17" s="111"/>
      <c r="E17" s="111"/>
      <c r="F17" s="111" t="s">
        <v>60</v>
      </c>
      <c r="G17" s="111"/>
      <c r="H17" s="111"/>
      <c r="I17" s="111"/>
      <c r="J17" s="111"/>
      <c r="K17" s="49"/>
    </row>
    <row r="18" spans="2:11" ht="15.75" customHeight="1" x14ac:dyDescent="0.3">
      <c r="B18" s="112" t="s">
        <v>61</v>
      </c>
      <c r="C18" s="112"/>
      <c r="D18" s="112"/>
      <c r="E18" s="112"/>
      <c r="F18" s="112" t="s">
        <v>75</v>
      </c>
      <c r="G18" s="112"/>
      <c r="H18" s="112"/>
      <c r="I18" s="112"/>
      <c r="J18" s="112"/>
      <c r="K18" s="47"/>
    </row>
    <row r="19" spans="2:11" x14ac:dyDescent="0.3">
      <c r="B19" s="111" t="s">
        <v>62</v>
      </c>
      <c r="C19" s="111"/>
      <c r="D19" s="111"/>
      <c r="E19" s="111"/>
      <c r="F19" s="111"/>
      <c r="G19" s="111"/>
      <c r="H19" s="111"/>
      <c r="I19" s="111"/>
      <c r="J19" s="111"/>
      <c r="K19" s="49"/>
    </row>
    <row r="20" spans="2:11" x14ac:dyDescent="0.3">
      <c r="B20" s="111" t="s">
        <v>59</v>
      </c>
      <c r="C20" s="111"/>
      <c r="D20" s="111"/>
      <c r="E20" s="111"/>
      <c r="F20" s="111" t="s">
        <v>60</v>
      </c>
      <c r="G20" s="111"/>
      <c r="H20" s="111"/>
      <c r="I20" s="111"/>
      <c r="J20" s="111"/>
      <c r="K20" s="49"/>
    </row>
    <row r="21" spans="2:11" ht="15.75" customHeight="1" x14ac:dyDescent="0.3">
      <c r="B21" s="113" t="s">
        <v>63</v>
      </c>
      <c r="C21" s="113"/>
      <c r="D21" s="113"/>
      <c r="E21" s="113"/>
      <c r="F21" s="113" t="s">
        <v>64</v>
      </c>
      <c r="G21" s="113"/>
      <c r="H21" s="113"/>
      <c r="I21" s="113"/>
      <c r="J21" s="113"/>
      <c r="K21" s="52"/>
    </row>
    <row r="22" spans="2:11" ht="15.75" customHeight="1" x14ac:dyDescent="0.3">
      <c r="B22" s="114" t="s">
        <v>65</v>
      </c>
      <c r="C22" s="114"/>
      <c r="D22" s="114"/>
      <c r="E22" s="114"/>
      <c r="F22" s="114"/>
      <c r="G22" s="114"/>
      <c r="H22" s="114"/>
      <c r="I22" s="114"/>
      <c r="J22" s="114"/>
      <c r="K22" s="51"/>
    </row>
    <row r="23" spans="2:11" x14ac:dyDescent="0.3">
      <c r="B23" s="111" t="s">
        <v>59</v>
      </c>
      <c r="C23" s="111"/>
      <c r="D23" s="111"/>
      <c r="E23" s="111" t="s">
        <v>60</v>
      </c>
      <c r="F23" s="111"/>
      <c r="G23" s="111"/>
      <c r="H23" s="111" t="s">
        <v>66</v>
      </c>
      <c r="I23" s="111"/>
      <c r="J23" s="111"/>
      <c r="K23" s="49"/>
    </row>
    <row r="24" spans="2:11" x14ac:dyDescent="0.3">
      <c r="B24" s="111"/>
      <c r="C24" s="111"/>
      <c r="D24" s="111"/>
      <c r="E24" s="111"/>
      <c r="F24" s="111"/>
      <c r="G24" s="111"/>
      <c r="H24" s="50" t="s">
        <v>52</v>
      </c>
      <c r="I24" s="50" t="s">
        <v>53</v>
      </c>
      <c r="J24" s="50" t="s">
        <v>54</v>
      </c>
      <c r="K24" s="49"/>
    </row>
    <row r="25" spans="2:11" x14ac:dyDescent="0.3">
      <c r="B25" s="112" t="s">
        <v>67</v>
      </c>
      <c r="C25" s="112"/>
      <c r="D25" s="112"/>
      <c r="E25" s="113" t="s">
        <v>68</v>
      </c>
      <c r="F25" s="113"/>
      <c r="G25" s="113"/>
      <c r="H25" s="48">
        <v>2024</v>
      </c>
      <c r="I25" s="56" t="s">
        <v>74</v>
      </c>
      <c r="J25" s="48"/>
      <c r="K25" s="47"/>
    </row>
    <row r="26" spans="2:11" x14ac:dyDescent="0.3">
      <c r="K26" s="46"/>
    </row>
    <row r="27" spans="2:11" ht="56.25" customHeight="1" x14ac:dyDescent="0.3">
      <c r="B27" s="46"/>
      <c r="C27" s="110" t="s">
        <v>69</v>
      </c>
      <c r="D27" s="110"/>
      <c r="E27" s="110"/>
      <c r="F27" s="110"/>
      <c r="G27" s="110"/>
      <c r="H27" s="110"/>
      <c r="I27" s="110"/>
      <c r="K27" s="46"/>
    </row>
    <row r="28" spans="2:11" ht="16.5" customHeight="1" x14ac:dyDescent="0.3">
      <c r="E28" s="115" t="s">
        <v>70</v>
      </c>
      <c r="F28" s="115"/>
      <c r="G28" s="115"/>
      <c r="H28" s="115"/>
      <c r="I28" s="115"/>
      <c r="J28" s="115"/>
      <c r="K28" s="45"/>
    </row>
    <row r="29" spans="2:11" x14ac:dyDescent="0.3">
      <c r="B29" s="46"/>
      <c r="C29" s="46"/>
      <c r="D29" s="46"/>
      <c r="E29" s="115"/>
      <c r="F29" s="115"/>
      <c r="G29" s="115"/>
      <c r="H29" s="115"/>
      <c r="I29" s="115"/>
      <c r="J29" s="115"/>
      <c r="K29" s="45"/>
    </row>
    <row r="30" spans="2:11" ht="15" customHeight="1" x14ac:dyDescent="0.3">
      <c r="C30" s="44"/>
      <c r="D30" s="44"/>
      <c r="E30" s="44"/>
      <c r="F30" s="44"/>
      <c r="G30" s="44"/>
      <c r="H30" s="44"/>
    </row>
    <row r="31" spans="2:11" x14ac:dyDescent="0.3">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Asesor Juridico Compras 2</cp:lastModifiedBy>
  <cp:revision/>
  <cp:lastPrinted>2024-07-22T22:04:40Z</cp:lastPrinted>
  <dcterms:created xsi:type="dcterms:W3CDTF">2017-04-28T13:22:52Z</dcterms:created>
  <dcterms:modified xsi:type="dcterms:W3CDTF">2025-09-25T13:49:23Z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