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INV 041 INTERVENTORIA/PUBLICACION/"/>
    </mc:Choice>
  </mc:AlternateContent>
  <xr:revisionPtr revIDLastSave="90" documentId="13_ncr:1_{F325527D-AE3E-4150-8C66-BA9D114568FD}" xr6:coauthVersionLast="47" xr6:coauthVersionMax="47" xr10:uidLastSave="{546E6F3A-6F3D-4C7D-A7C4-EAC72B446D84}"/>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<sst xmlns="http://schemas.openxmlformats.org/spreadsheetml/2006/main" count="255" uniqueCount="113">
  <si>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</si>
  <si>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</si>
  <si>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</si>
  <si>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</si>
  <si>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</si>
  <si>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</si>
  <si>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</si>
  <si>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</si>
  <si>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</si>
  <si>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</si>
  <si>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</si>
  <si>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</si>
  <si>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</si>
  <si>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</si>
  <si>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</si>
  <si>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</si>
  <si>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</si>
  <si>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</si>
  <si>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</si>
  <si>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</si>
  <si>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</si>
  <si>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</si>
  <si>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</si>
  <si>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</si>
  <si>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</si>
  <si>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</si>
  <si>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</si>
  <si>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</si>
  <si>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</si>
  <si>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</si>
  <si>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</si>
  <si>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</si>
  <si>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</si>
  <si>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</si>
  <si>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</si>
  <si>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</si>
  <si>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</si>
  <si>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</si>
  <si>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</si>
  <si>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</si>
  <si>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</si>
  <si>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</si>
  <si>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</si>
  <si>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</si>
  <si>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</si>
  <si>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</si>
  <si>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</si>
  <si>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</si>
  <si>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</si>
  <si>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</si>
  <si>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</si>
  <si>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</si>
  <si>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</si>
  <si>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</si>
  <si>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</si>
  <si>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</si>
  <si>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</si>
  <si>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</si>
  <si>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</si>
  <si>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</si>
  <si>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</si>
  <si>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</si>
  <si>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</si>
  <si>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</si>
  <si>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</si>
  <si>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</si>
  <si>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</si>
  <si>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</si>
  <si>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</si>
  <si>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</si>
  <si>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</si>
  <si>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</si>
  <si>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</si>
  <si>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</si>
  <si>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</si>
  <si>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</si>
  <si>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</si>
  <si>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</si>
  <si>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</si>
  <si>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</si>
  <si>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</si>
  <si>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</si>
  <si>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</si>
  <si>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</si>
  <si>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</si>
  <si>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</si>
  <si>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</si>
  <si>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</si>
  <si>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</si>
  <si>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</si>
  <si>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</si>
  <si>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</si>
  <si>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</si>
  <si>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</si>
  <si>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</si>
  <si>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</si>
  <si>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</si>
  <si>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</si>
  <si>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</si>
  <si>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</si>
  <si>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</si>
  <si>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</si>
  <si>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</si>
  <si>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</si>
  <si>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</si>
  <si>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</si>
  <si>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</si>
  <si>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</si>
  <si>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</si>
  <si>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</si>
  <si>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</si>
  <si>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INTERVENTORIA DE LA OBRA CIVIL PARA LA
CONSTRUCCIÓN DE LAS UNIDADES DE BIENESTAR
SALUDABLE DE LA UNIVERSIDAD DE CUNDINAMARCAR EXTENSIÓN CHIA, EXTENSIÓN FACATATIVA, SECCIONAL GIRARDOT, SECCIONAL UBATÉ</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</si>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</sst>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1406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92.25" customHeight="1" thickBot="1" x14ac:dyDescent="0.3">
      <c r="A14" s="31">
        <v>1</v>
      </c>
      <c r="B14" s="40" t="s">
        <v>111</v>
      </c>
      <c r="C14" s="15"/>
      <c r="D14" s="12">
        <v>1</v>
      </c>
      <c r="E14" s="16" t="s">
        <v>112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3" t="s">
        <v>26</v>
      </c>
      <c r="B15" s="154"/>
      <c r="C15" s="154"/>
      <c r="D15" s="154"/>
      <c r="E15" s="154"/>
      <c r="F15" s="154"/>
      <c r="G15" s="154"/>
      <c r="H15" s="154"/>
      <c r="I15" s="154"/>
      <c r="J15" s="154"/>
      <c r="K15" s="154"/>
      <c r="L15" s="126" t="s">
        <v>27</v>
      </c>
      <c r="M15" s="127"/>
      <c r="N15" s="127"/>
      <c r="O15" s="60">
        <f>SUMIF(G:G,0%,L:L)+SUMIF(G:G,"",L:L)</f>
        <v>0</v>
      </c>
    </row>
    <row r="16" spans="1:15" s="10" customFormat="1" ht="39" customHeight="1" x14ac:dyDescent="0.25">
      <c r="A16" s="132" t="s">
        <v>107</v>
      </c>
      <c r="B16" s="133"/>
      <c r="C16" s="133"/>
      <c r="D16" s="133"/>
      <c r="E16" s="133"/>
      <c r="F16" s="133"/>
      <c r="G16" s="133"/>
      <c r="H16" s="133"/>
      <c r="I16" s="133"/>
      <c r="J16" s="133"/>
      <c r="K16" s="134"/>
      <c r="L16" s="124" t="s">
        <v>28</v>
      </c>
      <c r="M16" s="125"/>
      <c r="N16" s="125"/>
      <c r="O16" s="61">
        <f>SUMIF(G:G,5%,L:L)</f>
        <v>0</v>
      </c>
    </row>
    <row r="17" spans="1:17" s="10" customFormat="1" ht="30" customHeight="1" x14ac:dyDescent="0.25">
      <c r="A17" s="135"/>
      <c r="B17" s="136"/>
      <c r="C17" s="136"/>
      <c r="D17" s="136"/>
      <c r="E17" s="136"/>
      <c r="F17" s="136"/>
      <c r="G17" s="136"/>
      <c r="H17" s="136"/>
      <c r="I17" s="136"/>
      <c r="J17" s="136"/>
      <c r="K17" s="137"/>
      <c r="L17" s="124" t="s">
        <v>29</v>
      </c>
      <c r="M17" s="125"/>
      <c r="N17" s="125"/>
      <c r="O17" s="61">
        <f>SUMIF(G:G,19%,L:L)</f>
        <v>0</v>
      </c>
    </row>
    <row r="18" spans="1:17" s="10" customFormat="1" ht="30" customHeight="1" x14ac:dyDescent="0.25">
      <c r="A18" s="135"/>
      <c r="B18" s="136"/>
      <c r="C18" s="136"/>
      <c r="D18" s="136"/>
      <c r="E18" s="136"/>
      <c r="F18" s="136"/>
      <c r="G18" s="136"/>
      <c r="H18" s="136"/>
      <c r="I18" s="136"/>
      <c r="J18" s="136"/>
      <c r="K18" s="137"/>
      <c r="L18" s="122" t="s">
        <v>22</v>
      </c>
      <c r="M18" s="123"/>
      <c r="N18" s="123"/>
      <c r="O18" s="62">
        <f>SUM(O15:O17)</f>
        <v>0</v>
      </c>
    </row>
    <row r="19" spans="1:17" s="10" customFormat="1" ht="30" customHeight="1" x14ac:dyDescent="0.25">
      <c r="A19" s="135"/>
      <c r="B19" s="136"/>
      <c r="C19" s="136"/>
      <c r="D19" s="136"/>
      <c r="E19" s="136"/>
      <c r="F19" s="136"/>
      <c r="G19" s="136"/>
      <c r="H19" s="136"/>
      <c r="I19" s="136"/>
      <c r="J19" s="136"/>
      <c r="K19" s="137"/>
      <c r="L19" s="120" t="s">
        <v>30</v>
      </c>
      <c r="M19" s="121"/>
      <c r="N19" s="121"/>
      <c r="O19" s="63">
        <f>SUMIF(G:G,5%,M:M)</f>
        <v>0</v>
      </c>
    </row>
    <row r="20" spans="1:17" s="10" customFormat="1" ht="30" customHeight="1" x14ac:dyDescent="0.25">
      <c r="A20" s="135"/>
      <c r="B20" s="136"/>
      <c r="C20" s="136"/>
      <c r="D20" s="136"/>
      <c r="E20" s="136"/>
      <c r="F20" s="136"/>
      <c r="G20" s="136"/>
      <c r="H20" s="136"/>
      <c r="I20" s="136"/>
      <c r="J20" s="136"/>
      <c r="K20" s="137"/>
      <c r="L20" s="120" t="s">
        <v>31</v>
      </c>
      <c r="M20" s="121"/>
      <c r="N20" s="121"/>
      <c r="O20" s="63">
        <f>SUMIF(G:G,19%,M:M)</f>
        <v>0</v>
      </c>
    </row>
    <row r="21" spans="1:17" s="10" customFormat="1" ht="30" customHeight="1" x14ac:dyDescent="0.25">
      <c r="A21" s="135"/>
      <c r="B21" s="136"/>
      <c r="C21" s="136"/>
      <c r="D21" s="136"/>
      <c r="E21" s="136"/>
      <c r="F21" s="136"/>
      <c r="G21" s="136"/>
      <c r="H21" s="136"/>
      <c r="I21" s="136"/>
      <c r="J21" s="136"/>
      <c r="K21" s="137"/>
      <c r="L21" s="122" t="s">
        <v>32</v>
      </c>
      <c r="M21" s="123"/>
      <c r="N21" s="123"/>
      <c r="O21" s="62">
        <f>SUM(O19:O20)</f>
        <v>0</v>
      </c>
    </row>
    <row r="22" spans="1:17" s="10" customFormat="1" ht="30" customHeight="1" x14ac:dyDescent="0.25">
      <c r="A22" s="135"/>
      <c r="B22" s="136"/>
      <c r="C22" s="136"/>
      <c r="D22" s="136"/>
      <c r="E22" s="136"/>
      <c r="F22" s="136"/>
      <c r="G22" s="136"/>
      <c r="H22" s="136"/>
      <c r="I22" s="136"/>
      <c r="J22" s="136"/>
      <c r="K22" s="137"/>
      <c r="L22" s="124" t="s">
        <v>33</v>
      </c>
      <c r="M22" s="125"/>
      <c r="N22" s="125"/>
      <c r="O22" s="61">
        <f>SUMIF(I:I,8%,N:N)</f>
        <v>0</v>
      </c>
    </row>
    <row r="23" spans="1:17" s="10" customFormat="1" ht="37.5" customHeight="1" x14ac:dyDescent="0.25">
      <c r="A23" s="135"/>
      <c r="B23" s="136"/>
      <c r="C23" s="136"/>
      <c r="D23" s="136"/>
      <c r="E23" s="136"/>
      <c r="F23" s="136"/>
      <c r="G23" s="136"/>
      <c r="H23" s="136"/>
      <c r="I23" s="136"/>
      <c r="J23" s="136"/>
      <c r="K23" s="137"/>
      <c r="L23" s="130" t="s">
        <v>34</v>
      </c>
      <c r="M23" s="131"/>
      <c r="N23" s="131"/>
      <c r="O23" s="62">
        <f>SUM(O22)</f>
        <v>0</v>
      </c>
    </row>
    <row r="24" spans="1:17" s="10" customFormat="1" ht="32.25" customHeight="1" thickBot="1" x14ac:dyDescent="0.3">
      <c r="A24" s="138"/>
      <c r="B24" s="139"/>
      <c r="C24" s="139"/>
      <c r="D24" s="139"/>
      <c r="E24" s="139"/>
      <c r="F24" s="139"/>
      <c r="G24" s="139"/>
      <c r="H24" s="139"/>
      <c r="I24" s="139"/>
      <c r="J24" s="139"/>
      <c r="K24" s="140"/>
      <c r="L24" s="128" t="s">
        <v>35</v>
      </c>
      <c r="M24" s="129"/>
      <c r="N24" s="129"/>
      <c r="O24" s="64">
        <f>+O18+O21+O23</f>
        <v>0</v>
      </c>
    </row>
    <row r="26" spans="1:17" ht="50.1" customHeight="1" thickBot="1" x14ac:dyDescent="0.3">
      <c r="B26" s="144"/>
      <c r="C26" s="144"/>
    </row>
    <row r="27" spans="1:17" x14ac:dyDescent="0.25">
      <c r="B27" s="165" t="s">
        <v>36</v>
      </c>
      <c r="C27" s="165"/>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64" t="s">
        <v>38</v>
      </c>
      <c r="B31" s="164"/>
      <c r="C31" s="164"/>
      <c r="D31" s="164"/>
      <c r="E31" s="164"/>
      <c r="F31" s="164"/>
      <c r="G31" s="164"/>
      <c r="H31" s="164"/>
      <c r="I31" s="164"/>
      <c r="J31" s="164"/>
      <c r="K31" s="164"/>
      <c r="L31" s="164"/>
      <c r="M31" s="164"/>
      <c r="N31" s="164"/>
      <c r="O31" s="164"/>
      <c r="P31" s="2"/>
      <c r="Q31" s="2"/>
    </row>
    <row r="32" spans="1:17" ht="15" customHeight="1" x14ac:dyDescent="0.25">
      <c r="A32" s="163" t="s">
        <v>39</v>
      </c>
      <c r="B32" s="163"/>
      <c r="C32" s="163"/>
      <c r="D32" s="163"/>
      <c r="E32" s="163"/>
      <c r="F32" s="163"/>
      <c r="G32" s="163"/>
      <c r="H32" s="163"/>
      <c r="I32" s="163"/>
      <c r="J32" s="163"/>
      <c r="K32" s="163"/>
      <c r="L32" s="163"/>
      <c r="M32" s="163"/>
      <c r="N32" s="163"/>
      <c r="O32" s="163"/>
      <c r="P32" s="65"/>
      <c r="Q32" s="65"/>
    </row>
    <row r="33" spans="1:17" x14ac:dyDescent="0.25">
      <c r="A33" s="162" t="s">
        <v>40</v>
      </c>
      <c r="B33" s="162"/>
      <c r="C33" s="162"/>
      <c r="D33" s="162"/>
      <c r="E33" s="162"/>
      <c r="F33" s="162"/>
      <c r="G33" s="162"/>
      <c r="H33" s="162"/>
      <c r="I33" s="162"/>
      <c r="J33" s="162"/>
      <c r="K33" s="162"/>
      <c r="L33" s="162"/>
      <c r="M33" s="162"/>
      <c r="N33" s="162"/>
      <c r="O33" s="162"/>
      <c r="P33" s="5"/>
      <c r="Q33" s="5"/>
    </row>
    <row r="34" spans="1:17" x14ac:dyDescent="0.25">
      <c r="A34" s="162" t="s">
        <v>41</v>
      </c>
      <c r="B34" s="162"/>
      <c r="C34" s="162"/>
      <c r="D34" s="162"/>
      <c r="E34" s="162"/>
      <c r="F34" s="162"/>
      <c r="G34" s="162"/>
      <c r="H34" s="162"/>
      <c r="I34" s="162"/>
      <c r="J34" s="162"/>
      <c r="K34" s="162"/>
      <c r="L34" s="162"/>
      <c r="M34" s="162"/>
      <c r="N34" s="162"/>
      <c r="O34" s="16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dNHh773ZjwrHmc1otitwOYblLd1jR+K0nKiqDac5u065GstAalGkQH51pP0VtQB6rBilBzzlBwweuKsvCskENw==" saltValue="hvp9ieE+Mycjk1t7Bs9Ol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M15" sqref="M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6"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ROUND(L14*G14,0)</f>
        <v>0</v>
      </c>
      <c r="N14" s="1">
        <f>ROUND(I14*L14,0)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ROUND(L15*G15,0)</f>
        <v>0</v>
      </c>
      <c r="N15" s="1">
        <f t="shared" ref="N15:N23" si="6">ROUND(I15*L15,0)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2">
        <f t="shared" ref="O16:O20" si="13">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5"/>
        <v>0</v>
      </c>
      <c r="N17" s="1">
        <f t="shared" si="6"/>
        <v>0</v>
      </c>
      <c r="O17" s="32">
        <f t="shared" si="13"/>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5"/>
        <v>0</v>
      </c>
      <c r="N18" s="1">
        <f t="shared" si="6"/>
        <v>0</v>
      </c>
      <c r="O18" s="32">
        <f t="shared" si="13"/>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5"/>
        <v>0</v>
      </c>
      <c r="N19" s="1">
        <f t="shared" si="6"/>
        <v>0</v>
      </c>
      <c r="O19" s="32">
        <f t="shared" si="13"/>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5"/>
        <v>0</v>
      </c>
      <c r="N20" s="1">
        <f t="shared" si="6"/>
        <v>0</v>
      </c>
      <c r="O20" s="32">
        <f t="shared" si="13"/>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2">
        <f t="shared" ref="O22:O23" si="19">ROUND(L22+N22+M22,0)</f>
        <v>0</v>
      </c>
    </row>
    <row r="23" spans="1:15" s="10" customFormat="1" ht="51" customHeight="1" thickBot="1" x14ac:dyDescent="0.3">
      <c r="A23" s="42">
        <v>10</v>
      </c>
      <c r="B23" s="51"/>
      <c r="C23" s="72"/>
      <c r="D23" s="75"/>
      <c r="E23" s="43"/>
      <c r="F23" s="73">
        <f t="shared" si="14"/>
        <v>0</v>
      </c>
      <c r="G23" s="14"/>
      <c r="H23" s="37">
        <f t="shared" si="15"/>
        <v>0</v>
      </c>
      <c r="I23" s="14"/>
      <c r="J23" s="37">
        <f t="shared" si="16"/>
        <v>0</v>
      </c>
      <c r="K23" s="37">
        <f t="shared" si="17"/>
        <v>0</v>
      </c>
      <c r="L23" s="37">
        <f t="shared" si="18"/>
        <v>0</v>
      </c>
      <c r="M23" s="1">
        <f t="shared" si="5"/>
        <v>0</v>
      </c>
      <c r="N23" s="1">
        <f t="shared" si="6"/>
        <v>0</v>
      </c>
      <c r="O23" s="38">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11"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8.5703125" style="4" customWidth="1"/>
    <col min="5" max="5" width="19.140625" style="4" customWidth="1"/>
    <col min="6" max="7" width="19.57031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M14" sqref="M1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2.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2025-09-12T16:55:24Z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