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onik\CUNDINAMARCA\2025\INVITACIONES\INV 038 SERVICIO SEG PERIMETRAL\ANEXOS PARA PUBLICAR\"/>
    </mc:Choice>
  </mc:AlternateContent>
  <xr:revisionPtr revIDLastSave="0" documentId="13_ncr:1_{F9648F42-42C4-44E8-BE3D-455469CEB8AD}"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L23" i="7"/>
  <c r="M23" i="7" s="1"/>
  <c r="J23" i="7"/>
  <c r="H23" i="7"/>
  <c r="L22" i="7"/>
  <c r="N22" i="7" s="1"/>
  <c r="J22" i="7"/>
  <c r="H22" i="7"/>
  <c r="L21" i="7"/>
  <c r="M21" i="7" s="1"/>
  <c r="J21" i="7"/>
  <c r="H21" i="7"/>
  <c r="K21" i="7" s="1"/>
  <c r="L20" i="7"/>
  <c r="N20" i="7" s="1"/>
  <c r="J20" i="7"/>
  <c r="H20" i="7"/>
  <c r="L19" i="7"/>
  <c r="M19" i="7" s="1"/>
  <c r="J19" i="7"/>
  <c r="H19" i="7"/>
  <c r="L18" i="7"/>
  <c r="N18" i="7" s="1"/>
  <c r="J18" i="7"/>
  <c r="H18" i="7"/>
  <c r="K18" i="7" s="1"/>
  <c r="L17" i="7"/>
  <c r="J17" i="7"/>
  <c r="H17" i="7"/>
  <c r="N16" i="7"/>
  <c r="L16" i="7"/>
  <c r="J16" i="7"/>
  <c r="H16" i="7"/>
  <c r="L15" i="7"/>
  <c r="M15" i="7" s="1"/>
  <c r="J15" i="7"/>
  <c r="H15" i="7"/>
  <c r="K15" i="7" s="1"/>
  <c r="J14" i="7"/>
  <c r="L14" i="7"/>
  <c r="M14" i="7" s="1"/>
  <c r="O25" i="7"/>
  <c r="O26" i="7"/>
  <c r="O28" i="7"/>
  <c r="O29" i="7"/>
  <c r="O31" i="7"/>
  <c r="O32" i="7" s="1"/>
  <c r="M18" i="7" l="1"/>
  <c r="K16" i="7"/>
  <c r="K20" i="7"/>
  <c r="K22" i="7"/>
  <c r="N21" i="7"/>
  <c r="O21" i="7" s="1"/>
  <c r="M16" i="7"/>
  <c r="O16" i="7" s="1"/>
  <c r="O18" i="7"/>
  <c r="M20" i="7"/>
  <c r="O20" i="7" s="1"/>
  <c r="K17" i="7"/>
  <c r="K19" i="7"/>
  <c r="K23" i="7"/>
  <c r="M17" i="7"/>
  <c r="N17" i="7"/>
  <c r="N15" i="7"/>
  <c r="O15" i="7" s="1"/>
  <c r="M22" i="7"/>
  <c r="O22" i="7" s="1"/>
  <c r="N23" i="7"/>
  <c r="O23" i="7" s="1"/>
  <c r="N19" i="7"/>
  <c r="O19" i="7" s="1"/>
  <c r="K14" i="7"/>
  <c r="O30" i="7"/>
  <c r="O24" i="7"/>
  <c r="O27" i="7" s="1"/>
  <c r="O33" i="7" s="1"/>
  <c r="N14" i="7"/>
  <c r="O14" i="7" s="1"/>
  <c r="O17" i="7" l="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<sst xmlns="http://schemas.openxmlformats.org/spreadsheetml/2006/main" count="116" uniqueCount="92">
  <si>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</si>
  <si>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</si>
  <si>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</si>
  <si>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</si>
  <si>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</si>
  <si>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</si>
  <si>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</si>
  <si>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</si>
  <si>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</si>
  <si>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</si>
  <si>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</si>
  <si>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</si>
  <si>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</si>
  <si>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</si>
  <si>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</si>
  <si>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</si>
  <si>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</si>
  <si>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</si>
  <si>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</si>
  <si>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</si>
  <si>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</si>
  <si>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</si>
  <si>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</si>
  <si>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</si>
  <si>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</si>
  <si>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</si>
  <si>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</si>
  <si>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</si>
  <si>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</si>
  <si>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</si>
  <si>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</si>
  <si>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</si>
  <si>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</si>
  <si>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</si>
  <si>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</si>
  <si>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</si>
  <si>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</si>
  <si>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</si>
  <si>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</si>
  <si>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</si>
  <si>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</si>
  <si>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</si>
  <si>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</si>
  <si>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</si>
  <si>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</si>
  <si>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</si>
  <si>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</si>
  <si>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</si>
  <si>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</si>
  <si>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</si>
  <si>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</si>
  <si>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</si>
  <si>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</si>
  <si>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</si>
  <si>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</si>
  <si>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</si>
  <si>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</si>
  <si>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</si>
  <si>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</si>
  <si>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</si>
  <si>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</si>
  <si>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</si>
  <si>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</si>
  <si>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</si>
  <si>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</si>
  <si>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</si>
  <si>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</si>
  <si>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</si>
  <si>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</si>
  <si>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</si>
  <si>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</si>
  <si>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</si>
  <si>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</si>
  <si>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</si>
  <si>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</si>
  <si>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</si>
  <si>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</si>
  <si>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</si>
  <si>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</si>
  <si>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</si>
  <si>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</si>
  <si>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</si>
  <si>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configuración de la red de internet mediante tecnología SD-WAN para conectar las Unidades Regionales de la Universidad de Cundinamarca SEDE FUSAGASUGÁ, EXTENSIÓN FACATATIVA, EXTENSIÓN SOACHA, EXTENSIÓN CHIA, EXTENSIÓN ZIPAQUIRÁ SEDE NUEVA, EXTENSIÓN ZIPAQUIRÁ SEDE ANTIGUA, SECCIONAL UBATE, SECCIONAL GIRARDOT, OFICINA DE PROYECTOS ESPECIALES - BOGOTÁ, UNIDAD AGROAMBIENTAL TIBAR (UBATÉ), UNIDAD AGROAMBIENTAL LA ESPERANZA (FUSAGASUGÁ), UNIDAD AGROAMBIENTAL EL VERGEL (FACATATIVÁ), CENTRO ACADÉMICO DEPORTIVO – CAD (FUSAGASUGÁ) y DATA CENTER. VER ANEXOS: "ANEXO: "ESPECIFICACIONES TÉCNICAS DEL PROYECTO: CONTRATAR EL SERVICIO DE SEGURIDAD PERIMETRAL Y CONFIGURACION DE CONECTIVIDAD MEDIANTE TECNOLOGÍA SD-WAN PARA LA UNIVERSIDAD DE CUNDINAMARCA 2025-2026".  </t>
  </si>
  <si>
    <t>Servicio de seguridad perimetral distribuida localmente en las unidades regionales y de gestión centralizada en data center, para la Universidad de Cundinamarca. Todas las sedes, deberán ir conectadas hacia Datacenter por medio de la red de SD-WAN con el NGFW de alta disponibilidad que debe ir en Datacenter. La solución SD-WAN debe admitir NAT en el contexto de salida (NAT Outbound) a un grupo de IP públicos. Catorce (14) appliance de seguridad perimetral deben tener la funcionalidad nativa de SDWAN. Éstos irán ubicados en las sedes de: SEDE FUSAGASUGÁ, EXTENSIÓN SOACHA, EXTENSIÓN CHIA, EXTENSIÓN FACATATIVA, EXTENSIÓN ZIPAQUIRÁ SEDE NUEVA, EXTENSIÓN ZIPAQUIRÁ SEDE ANTIGUA, OFICINA DE PROYECTOS ESPECIALES - BOGOTÁ, UNIDAD AGROAMBIENTAL TIBAR (UBATÉ), UNIDAD AGROAMBIENTAL LA ESPERANZA (FUSAGASUGÁ), UNIDAD AGROAMBIENTAL EL VERGEL (FACATATIVÁ), CENTRO ACADÉMICO DEPORTIVO – CAD (FUSAGASUGÁ), SECCIONAL UBATE y SECCIONAL GIRARDOT . Todas las sedes, deberán ir conectadas hacia Datacenter por medio de la red de SDWAN con el NGFW de alta disponibilidad que debe ir en Datacenter. Monitoreo y Analítica detallada de la red WAN para el tráfico de internet y de las aplicaciones propias: estadísticas de usos, visibilidad de las aplicaciones, ajuste en tiempo real del uso de las aplicaciones. Gestión centralizada por medio de una herramienta que administre todo el conjunto de NGFW, para garantizar una visión completa de la solución. VER ANEXOS: "ANEXO: "ESPECIFICACIONES TÉCNICAS DEL PROYECTO: CONTRATAR EL SERVICIO DE SEGURIDAD PERIMETRAL Y CONFIGURACION DE CONECTIVIDAD MEDIANTE TECNOLOGÍA SD-WAN PARA LA UNIVERSIDAD DE CUNDINAMARCA 2025-2026".  </t>
  </si>
  <si>
    <t>Servicio de instalacion de SIETE (7) NGFW  que se instalarán  las unidades regionales: EXTENSIÓN ZIPAQUIRÁ SEDE NUEVA, EXTENSIÓN ZIPAQUIRÁ SEDE ANTIGUA, OFICINA DE PROYECTOS ESPECIALES - BOGOTÁ, UNIDAD AGROAMBIENTAL TIBAR (UBATÉ), UNIDAD AGROAMBIENTAL LA ESPERANZA (FUSAGASUGÁ), UNIDAD AGROAMBIENTAL EL VERGEL (FACATATIVÁ) y CENTRO ACADÉMICO DEPORTIVO – CAD (FUSAGASUGÁ), los cuales deberán cumplir con las características mínimas de desempeño ya activas y funcionales en cada Appliance deacuerdo con el ANEXO: "ESPECIFICACIONES TÉCNICAS DEL PROYECTO: CONTRATAR EL SERVICIO DE SEGURIDAD PERIMETRAL Y CONFIGURACION DE CONECTIVIDAD MEDIANTE TECNOLOGÍA SD-WAN PARA LA UNIVERSIDAD DE CUNDINAMARCA 2025-2026".  </t>
  </si>
  <si>
    <t>Servicio de instalacion de CUATRO (4) NGFW  que se instalarán  las unidades regionales: SECCIONAL GIRARDOT, SECCIONAL UBATÉ, EXTENSIÓN SOACHA y  EXTENSIÓN CHIA, los cuales deberán cumplir con las características mínimas de desempeño ya activas y funcionales en cada Appliance deacuerdo con el ANEXO: "ESPECIFICACIONES TÉCNICAS DEL PROYECTO: CONTRATAR EL SERVICIO DE SEGURIDAD PERIMETRAL Y CONFIGURACION DE CONECTIVIDAD MEDIANTE TECNOLOGÍA SD-WAN PARA LA UNIVERSIDAD DE CUNDINAMARCA 2025-2026".  </t>
  </si>
  <si>
    <t>Servicio de instalacion de DOS (2) NGFW en HA que se instalarán en la sede de FUSAGASUGA los cuales deberán cumplir con las características mínimas de desempeño ya activas y funcionales en cada Appliance deacuerdo con el ANEXO: "ESPECIFICACIONES TÉCNICAS DEL PROYECTO: CONTRATAR EL SERVICIO DE SEGURIDAD PERIMETRAL Y CONFIGURACION DE CONECTIVIDAD MEDIANTE TECNOLOGÍA SD-WAN PARA LA UNIVERSIDAD DE CUNDINAMARCA 2025-2026".  </t>
  </si>
  <si>
    <t>Servicio de instalacion de DOS (2) NGFW en HA que se instalarán en el DATA CENTER estos deben ser en Alta Disponibilidad y con funcionalidades de SDWAN que permita la conexión directa con las Unidades Regionales de la Universidad de Cundinamarca,los cuales deberán cumplir con las características mínimas de desempeño ya activas y funcionales en cada Appliance deacuerdo con el ANEXO: "ESPECIFICACIONES TÉCNICAS DEL PROYECTO: CONTRATAR EL SERVICIO DE SEGURIDAD PERIMETRAL Y CONFIGURACION DE CONECTIVIDAD MEDIANTE TECNOLOGÍA SD-WAN PARA LA UNIVERSIDAD DE CUNDINAMARCA 2025-2026".  </t>
  </si>
  <si>
    <t>Servicio de instalacion de UN (1) NGFW  que se instalarán en la Extension de Facatativa ,el cual deberá cumplir con las características mínimas de desempeño ya activas y funcionales en cada Appliance deacuerdo con el ANEXO: "ESPECIFICACIONES TÉCNICAS DEL PROYECTO: CONTRATAR EL SERVICIO DE SEGURIDAD PERIMETRAL Y CONFIGURACION DE CONECTIVIDAD MEDIANTE TECNOLOGÍA SD-WAN PARA LA UNIVERSIDAD DE CUNDINAMARCA 2025-2026". </t>
  </si>
  <si>
    <t>SERVICIO DE SEGURIDAD PERIMETRAL EN DATA CENTER con dos (2) equipos de seguridad Perimetral de tipo NGFW en HA ubicados en Datacenter en Alta Disponibilidad y con funcionalidades de SDWAN que permita la conexión directa con las SEDES además de la protección del tráfico circundante (GESTIÓN CENTRALIZADA DE LOGS Y REPORTES , y PLATAFORMA DE ADMINISTRACIÓN CENTRALIZADA) desde y hacia los servidores de la Universidad. VER ANEXOS: "ESPECIFICACIONES TÉCNICAS DEL PROYECTO: CONTRATAR EL SERVICIO DE SEGURIDAD PERIMETRAL Y CONFIGURACION DE CONECTIVIDAD MEDIANTE TECNOLOGÍA SD-WAN PARA LA UNIVERSIDAD DE CUNDINAMARCA 2025-2026".  </t>
  </si>
  <si>
    <t>Servicio sistema de monitoreo y gestión de incidentes de nueva generación dedicado en DATA CENTER UN (1) equipo, que permita  la protección del tráfico circundante SIEM,  desde y hacia los servidores de la Universidad. VER ANEXOS: "ESPECIFICACIONES TÉCNICAS DEL PROYECTO: CONTRATAR EL SERVICIO DE SEGURIDAD PERIMETRAL Y CONFIGURACION DE CONECTIVIDAD MEDIANTE TECNOLOGÍA SD-WAN PARA LA UNIVERSIDAD DE CUNDINAMARCA 2025-2026".  </t>
  </si>
  <si>
    <t>Servicio de equipo de seguridad de aplicaciones Web  en DATA CENTER UN (1) equipo, que permita  la protección del tráfico circundante WAF,  desde y hacia los servidores de la Universidad. VER ANEXOS: "ESPECIFICACIONES TÉCNICAS DEL PROYECTO: CONTRATAR EL SERVICIO DE SEGURIDAD PERIMETRAL Y CONFIGURACION DE CONECTIVIDAD MEDIANTE TECNOLOGÍA SD-WAN PARA LA UNIVERSIDAD DE CUNDINAMARCA 2025-2026".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</si>
</sst>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topLeftCell="A8" zoomScale="60" zoomScaleNormal="70" zoomScalePageLayoutView="55" workbookViewId="0">
      <selection activeCell="F23" sqref="F23"/>
    </sheetView>
  </sheetViews>
  <sheetFormatPr baseColWidth="10" defaultColWidth="11.453125" defaultRowHeight="14.5" x14ac:dyDescent="0.35"/>
  <cols>
    <col min="1" max="1" width="10.453125" style="2" customWidth="1"/>
    <col min="2" max="2" width="83.5429687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ht="51" customHeight="1" x14ac:dyDescent="0.35">
      <c r="F1" s="3"/>
    </row>
    <row r="2" spans="1:15" ht="15.75" customHeight="1" x14ac:dyDescent="0.35">
      <c r="A2" s="63"/>
      <c r="B2" s="66" t="s">
        <v>0</v>
      </c>
      <c r="C2" s="67"/>
      <c r="D2" s="67"/>
      <c r="E2" s="67"/>
      <c r="F2" s="67"/>
      <c r="G2" s="67"/>
      <c r="H2" s="67"/>
      <c r="I2" s="67"/>
      <c r="J2" s="67"/>
      <c r="K2" s="67"/>
      <c r="L2" s="67"/>
      <c r="M2" s="68"/>
      <c r="N2" s="69" t="s">
        <v>80</v>
      </c>
      <c r="O2" s="70"/>
    </row>
    <row r="3" spans="1:15" ht="15.75" customHeight="1" x14ac:dyDescent="0.35">
      <c r="A3" s="64"/>
      <c r="B3" s="66" t="s">
        <v>2</v>
      </c>
      <c r="C3" s="67"/>
      <c r="D3" s="67"/>
      <c r="E3" s="67"/>
      <c r="F3" s="67"/>
      <c r="G3" s="67"/>
      <c r="H3" s="67"/>
      <c r="I3" s="67"/>
      <c r="J3" s="67"/>
      <c r="K3" s="67"/>
      <c r="L3" s="67"/>
      <c r="M3" s="68"/>
      <c r="N3" s="69" t="s">
        <v>77</v>
      </c>
      <c r="O3" s="70"/>
    </row>
    <row r="4" spans="1:15" ht="16.5" customHeight="1" x14ac:dyDescent="0.35">
      <c r="A4" s="64"/>
      <c r="B4" s="71" t="s">
        <v>3</v>
      </c>
      <c r="C4" s="72"/>
      <c r="D4" s="72"/>
      <c r="E4" s="72"/>
      <c r="F4" s="72"/>
      <c r="G4" s="72"/>
      <c r="H4" s="72"/>
      <c r="I4" s="72"/>
      <c r="J4" s="72"/>
      <c r="K4" s="72"/>
      <c r="L4" s="72"/>
      <c r="M4" s="73"/>
      <c r="N4" s="69" t="s">
        <v>79</v>
      </c>
      <c r="O4" s="70"/>
    </row>
    <row r="5" spans="1:15" ht="15" customHeight="1" x14ac:dyDescent="0.35">
      <c r="A5" s="65"/>
      <c r="B5" s="74"/>
      <c r="C5" s="75"/>
      <c r="D5" s="75"/>
      <c r="E5" s="75"/>
      <c r="F5" s="75"/>
      <c r="G5" s="75"/>
      <c r="H5" s="75"/>
      <c r="I5" s="75"/>
      <c r="J5" s="75"/>
      <c r="K5" s="75"/>
      <c r="L5" s="75"/>
      <c r="M5" s="76"/>
      <c r="N5" s="69" t="s">
        <v>4</v>
      </c>
      <c r="O5" s="70"/>
    </row>
    <row r="7" spans="1:15" x14ac:dyDescent="0.35">
      <c r="A7" s="5" t="s">
        <v>5</v>
      </c>
    </row>
    <row r="8" spans="1:15" ht="10" customHeight="1" x14ac:dyDescent="0.35">
      <c r="A8" s="6"/>
    </row>
    <row r="9" spans="1:15" ht="30" customHeight="1" x14ac:dyDescent="0.35">
      <c r="A9" s="96" t="s">
        <v>6</v>
      </c>
      <c r="B9" s="97"/>
      <c r="D9" s="81" t="s">
        <v>7</v>
      </c>
      <c r="E9" s="82"/>
      <c r="F9" s="83"/>
      <c r="G9" s="84"/>
      <c r="H9" s="84"/>
      <c r="I9" s="85"/>
      <c r="K9" s="81" t="s">
        <v>8</v>
      </c>
      <c r="L9" s="82"/>
      <c r="M9" s="79"/>
      <c r="N9" s="80"/>
    </row>
    <row r="10" spans="1:15" ht="8.25" customHeight="1" x14ac:dyDescent="0.35">
      <c r="A10" s="98"/>
      <c r="B10" s="99"/>
      <c r="C10" s="7"/>
      <c r="E10" s="8"/>
      <c r="F10" s="8"/>
      <c r="M10" s="8"/>
      <c r="N10" s="2"/>
    </row>
    <row r="11" spans="1:15" ht="30" customHeight="1" x14ac:dyDescent="0.35">
      <c r="A11" s="100"/>
      <c r="B11" s="101"/>
      <c r="D11" s="81" t="s">
        <v>9</v>
      </c>
      <c r="E11" s="82"/>
      <c r="F11" s="83"/>
      <c r="G11" s="84"/>
      <c r="H11" s="84"/>
      <c r="I11" s="85"/>
      <c r="K11" s="81" t="s">
        <v>10</v>
      </c>
      <c r="L11" s="82"/>
      <c r="M11" s="77"/>
      <c r="N11" s="78"/>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85.5" customHeight="1" x14ac:dyDescent="0.3">
      <c r="A14" s="26">
        <v>1</v>
      </c>
      <c r="B14" s="58" t="s">
        <v>82</v>
      </c>
      <c r="C14" s="12"/>
      <c r="D14" s="57">
        <v>12</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320.5" customHeight="1" x14ac:dyDescent="0.3">
      <c r="A15" s="26">
        <v>2</v>
      </c>
      <c r="B15" s="58" t="s">
        <v>83</v>
      </c>
      <c r="C15" s="12"/>
      <c r="D15" s="57">
        <v>12</v>
      </c>
      <c r="E15" s="57" t="s">
        <v>81</v>
      </c>
      <c r="F15" s="13"/>
      <c r="G15" s="11"/>
      <c r="H15" s="1">
        <f t="shared" ref="H15:H23" si="6">+ROUND(F15*G15,0)</f>
        <v>0</v>
      </c>
      <c r="I15" s="11"/>
      <c r="J15" s="1">
        <f t="shared" ref="J15:J23" si="7">ROUND(F15*I15,0)</f>
        <v>0</v>
      </c>
      <c r="K15" s="1">
        <f t="shared" ref="K15:K23" si="8">ROUND(F15+H15+J15,0)</f>
        <v>0</v>
      </c>
      <c r="L15" s="1">
        <f t="shared" ref="L15:L23" si="9">ROUND(F15*D15,0)</f>
        <v>0</v>
      </c>
      <c r="M15" s="1">
        <f t="shared" ref="M15:M23" si="10">ROUND(L15*G15,0)</f>
        <v>0</v>
      </c>
      <c r="N15" s="1">
        <f t="shared" ref="N15:N23" si="11">ROUND(L15*I15,0)</f>
        <v>0</v>
      </c>
      <c r="O15" s="27">
        <f t="shared" ref="O15:O23" si="12">ROUND(L15+N15+M15,0)</f>
        <v>0</v>
      </c>
    </row>
    <row r="16" spans="1:15" s="9" customFormat="1" ht="158.5" customHeight="1" x14ac:dyDescent="0.3">
      <c r="A16" s="26">
        <v>3</v>
      </c>
      <c r="B16" s="58" t="s">
        <v>84</v>
      </c>
      <c r="C16" s="12"/>
      <c r="D16" s="57">
        <v>12</v>
      </c>
      <c r="E16" s="57"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116" customHeight="1" x14ac:dyDescent="0.3">
      <c r="A17" s="26">
        <v>4</v>
      </c>
      <c r="B17" s="58" t="s">
        <v>85</v>
      </c>
      <c r="C17" s="12"/>
      <c r="D17" s="57">
        <v>12</v>
      </c>
      <c r="E17" s="57" t="s">
        <v>81</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109.5" customHeight="1" x14ac:dyDescent="0.3">
      <c r="A18" s="26">
        <v>5</v>
      </c>
      <c r="B18" s="58" t="s">
        <v>86</v>
      </c>
      <c r="C18" s="12"/>
      <c r="D18" s="57">
        <v>12</v>
      </c>
      <c r="E18" s="57" t="s">
        <v>81</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124.5" customHeight="1" x14ac:dyDescent="0.3">
      <c r="A19" s="26">
        <v>6</v>
      </c>
      <c r="B19" s="58" t="s">
        <v>87</v>
      </c>
      <c r="C19" s="12"/>
      <c r="D19" s="57">
        <v>12</v>
      </c>
      <c r="E19" s="57" t="s">
        <v>81</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107" customHeight="1" x14ac:dyDescent="0.3">
      <c r="A20" s="26">
        <v>7</v>
      </c>
      <c r="B20" s="58" t="s">
        <v>88</v>
      </c>
      <c r="C20" s="12"/>
      <c r="D20" s="57">
        <v>12</v>
      </c>
      <c r="E20" s="57" t="s">
        <v>81</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140.5" customHeight="1" x14ac:dyDescent="0.3">
      <c r="A21" s="26">
        <v>8</v>
      </c>
      <c r="B21" s="58" t="s">
        <v>89</v>
      </c>
      <c r="C21" s="12"/>
      <c r="D21" s="57">
        <v>12</v>
      </c>
      <c r="E21" s="57" t="s">
        <v>81</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102" customHeight="1" x14ac:dyDescent="0.3">
      <c r="A22" s="26">
        <v>9</v>
      </c>
      <c r="B22" s="58" t="s">
        <v>90</v>
      </c>
      <c r="C22" s="12"/>
      <c r="D22" s="57">
        <v>12</v>
      </c>
      <c r="E22" s="57" t="s">
        <v>81</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106" customHeight="1" thickBot="1" x14ac:dyDescent="0.35">
      <c r="A23" s="26">
        <v>10</v>
      </c>
      <c r="B23" s="58" t="s">
        <v>91</v>
      </c>
      <c r="C23" s="12"/>
      <c r="D23" s="57">
        <v>12</v>
      </c>
      <c r="E23" s="57" t="s">
        <v>81</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42" customHeight="1" thickBot="1" x14ac:dyDescent="0.4">
      <c r="A24" s="102" t="s">
        <v>26</v>
      </c>
      <c r="B24" s="103"/>
      <c r="C24" s="104"/>
      <c r="D24" s="104"/>
      <c r="E24" s="104"/>
      <c r="F24" s="104"/>
      <c r="G24" s="104"/>
      <c r="H24" s="104"/>
      <c r="I24" s="104"/>
      <c r="J24" s="104"/>
      <c r="K24" s="105"/>
      <c r="L24" s="121" t="s">
        <v>27</v>
      </c>
      <c r="M24" s="122"/>
      <c r="N24" s="123"/>
      <c r="O24" s="35">
        <f>SUMIF(G:G,0%,L:L)+SUMIF(G:G,"",L:L)</f>
        <v>0</v>
      </c>
    </row>
    <row r="25" spans="1:15" s="9" customFormat="1" ht="39" customHeight="1" x14ac:dyDescent="0.35">
      <c r="A25" s="86" t="s">
        <v>78</v>
      </c>
      <c r="B25" s="87"/>
      <c r="C25" s="87"/>
      <c r="D25" s="87"/>
      <c r="E25" s="87"/>
      <c r="F25" s="87"/>
      <c r="G25" s="87"/>
      <c r="H25" s="87"/>
      <c r="I25" s="87"/>
      <c r="J25" s="87"/>
      <c r="K25" s="88"/>
      <c r="L25" s="112" t="s">
        <v>28</v>
      </c>
      <c r="M25" s="113"/>
      <c r="N25" s="114"/>
      <c r="O25" s="36">
        <f>SUMIF(G:G,5%,L:L)</f>
        <v>0</v>
      </c>
    </row>
    <row r="26" spans="1:15" s="9" customFormat="1" ht="30" customHeight="1" x14ac:dyDescent="0.35">
      <c r="A26" s="89"/>
      <c r="B26" s="90"/>
      <c r="C26" s="90"/>
      <c r="D26" s="90"/>
      <c r="E26" s="90"/>
      <c r="F26" s="90"/>
      <c r="G26" s="90"/>
      <c r="H26" s="90"/>
      <c r="I26" s="90"/>
      <c r="J26" s="90"/>
      <c r="K26" s="91"/>
      <c r="L26" s="112" t="s">
        <v>29</v>
      </c>
      <c r="M26" s="113"/>
      <c r="N26" s="114"/>
      <c r="O26" s="36">
        <f>SUMIF(G:G,19%,L:L)</f>
        <v>0</v>
      </c>
    </row>
    <row r="27" spans="1:15" s="9" customFormat="1" ht="30" customHeight="1" x14ac:dyDescent="0.35">
      <c r="A27" s="89"/>
      <c r="B27" s="90"/>
      <c r="C27" s="90"/>
      <c r="D27" s="90"/>
      <c r="E27" s="90"/>
      <c r="F27" s="90"/>
      <c r="G27" s="90"/>
      <c r="H27" s="90"/>
      <c r="I27" s="90"/>
      <c r="J27" s="90"/>
      <c r="K27" s="91"/>
      <c r="L27" s="115" t="s">
        <v>22</v>
      </c>
      <c r="M27" s="116"/>
      <c r="N27" s="117"/>
      <c r="O27" s="37">
        <f>SUM(O24:O26)</f>
        <v>0</v>
      </c>
    </row>
    <row r="28" spans="1:15" s="9" customFormat="1" ht="30" customHeight="1" x14ac:dyDescent="0.35">
      <c r="A28" s="89"/>
      <c r="B28" s="90"/>
      <c r="C28" s="90"/>
      <c r="D28" s="90"/>
      <c r="E28" s="90"/>
      <c r="F28" s="90"/>
      <c r="G28" s="90"/>
      <c r="H28" s="90"/>
      <c r="I28" s="90"/>
      <c r="J28" s="90"/>
      <c r="K28" s="91"/>
      <c r="L28" s="118" t="s">
        <v>30</v>
      </c>
      <c r="M28" s="119"/>
      <c r="N28" s="120"/>
      <c r="O28" s="38">
        <f>SUMIF(G:G,5%,M:M)</f>
        <v>0</v>
      </c>
    </row>
    <row r="29" spans="1:15" s="9" customFormat="1" ht="30" customHeight="1" x14ac:dyDescent="0.35">
      <c r="A29" s="89"/>
      <c r="B29" s="90"/>
      <c r="C29" s="90"/>
      <c r="D29" s="90"/>
      <c r="E29" s="90"/>
      <c r="F29" s="90"/>
      <c r="G29" s="90"/>
      <c r="H29" s="90"/>
      <c r="I29" s="90"/>
      <c r="J29" s="90"/>
      <c r="K29" s="91"/>
      <c r="L29" s="118" t="s">
        <v>31</v>
      </c>
      <c r="M29" s="119"/>
      <c r="N29" s="120"/>
      <c r="O29" s="38">
        <f>SUMIF(G:G,19%,M:M)</f>
        <v>0</v>
      </c>
    </row>
    <row r="30" spans="1:15" s="9" customFormat="1" ht="30" customHeight="1" x14ac:dyDescent="0.35">
      <c r="A30" s="89"/>
      <c r="B30" s="90"/>
      <c r="C30" s="90"/>
      <c r="D30" s="90"/>
      <c r="E30" s="90"/>
      <c r="F30" s="90"/>
      <c r="G30" s="90"/>
      <c r="H30" s="90"/>
      <c r="I30" s="90"/>
      <c r="J30" s="90"/>
      <c r="K30" s="91"/>
      <c r="L30" s="115" t="s">
        <v>32</v>
      </c>
      <c r="M30" s="116"/>
      <c r="N30" s="117"/>
      <c r="O30" s="37">
        <f>SUM(O28:O29)</f>
        <v>0</v>
      </c>
    </row>
    <row r="31" spans="1:15" s="9" customFormat="1" ht="30" customHeight="1" x14ac:dyDescent="0.35">
      <c r="A31" s="89"/>
      <c r="B31" s="90"/>
      <c r="C31" s="90"/>
      <c r="D31" s="90"/>
      <c r="E31" s="90"/>
      <c r="F31" s="90"/>
      <c r="G31" s="90"/>
      <c r="H31" s="90"/>
      <c r="I31" s="90"/>
      <c r="J31" s="90"/>
      <c r="K31" s="91"/>
      <c r="L31" s="112" t="s">
        <v>33</v>
      </c>
      <c r="M31" s="113"/>
      <c r="N31" s="114"/>
      <c r="O31" s="36">
        <f>SUMIF(I:I,8%,N:N)</f>
        <v>0</v>
      </c>
    </row>
    <row r="32" spans="1:15" s="9" customFormat="1" ht="37.5" customHeight="1" x14ac:dyDescent="0.35">
      <c r="A32" s="89"/>
      <c r="B32" s="90"/>
      <c r="C32" s="90"/>
      <c r="D32" s="90"/>
      <c r="E32" s="90"/>
      <c r="F32" s="90"/>
      <c r="G32" s="90"/>
      <c r="H32" s="90"/>
      <c r="I32" s="90"/>
      <c r="J32" s="90"/>
      <c r="K32" s="91"/>
      <c r="L32" s="109" t="s">
        <v>34</v>
      </c>
      <c r="M32" s="110"/>
      <c r="N32" s="111"/>
      <c r="O32" s="37">
        <f>SUM(O31)</f>
        <v>0</v>
      </c>
    </row>
    <row r="33" spans="1:17" s="9" customFormat="1" ht="32.25" customHeight="1" thickBot="1" x14ac:dyDescent="0.4">
      <c r="A33" s="92"/>
      <c r="B33" s="93"/>
      <c r="C33" s="93"/>
      <c r="D33" s="93"/>
      <c r="E33" s="93"/>
      <c r="F33" s="93"/>
      <c r="G33" s="93"/>
      <c r="H33" s="93"/>
      <c r="I33" s="93"/>
      <c r="J33" s="93"/>
      <c r="K33" s="94"/>
      <c r="L33" s="106" t="s">
        <v>35</v>
      </c>
      <c r="M33" s="107"/>
      <c r="N33" s="108"/>
      <c r="O33" s="39">
        <f>+O27+O30+O32</f>
        <v>0</v>
      </c>
    </row>
    <row r="35" spans="1:17" ht="50.15" customHeight="1" thickBot="1" x14ac:dyDescent="0.4">
      <c r="B35" s="95"/>
      <c r="C35" s="95"/>
    </row>
    <row r="36" spans="1:17" x14ac:dyDescent="0.35">
      <c r="B36" s="62" t="s">
        <v>36</v>
      </c>
      <c r="C36" s="62"/>
    </row>
    <row r="37" spans="1:17" ht="15" customHeight="1" x14ac:dyDescent="0.35">
      <c r="M37" s="41"/>
      <c r="N37" s="42"/>
      <c r="O37" s="43"/>
    </row>
    <row r="38" spans="1:17" ht="15.75" customHeight="1" x14ac:dyDescent="0.35">
      <c r="M38" s="41"/>
      <c r="N38" s="42"/>
      <c r="O38" s="43"/>
    </row>
    <row r="39" spans="1:17" ht="15" customHeight="1" x14ac:dyDescent="0.35">
      <c r="A39" s="10" t="s">
        <v>37</v>
      </c>
      <c r="M39" s="41"/>
      <c r="N39" s="42"/>
      <c r="O39" s="43"/>
    </row>
    <row r="40" spans="1:17" x14ac:dyDescent="0.35">
      <c r="A40" s="61" t="s">
        <v>38</v>
      </c>
      <c r="B40" s="61"/>
      <c r="C40" s="61"/>
      <c r="D40" s="61"/>
      <c r="E40" s="61"/>
      <c r="F40" s="61"/>
      <c r="G40" s="61"/>
      <c r="H40" s="61"/>
      <c r="I40" s="61"/>
      <c r="J40" s="61"/>
      <c r="K40" s="61"/>
      <c r="L40" s="61"/>
      <c r="M40" s="61"/>
      <c r="N40" s="61"/>
      <c r="O40" s="61"/>
      <c r="P40" s="2"/>
      <c r="Q40" s="2"/>
    </row>
    <row r="41" spans="1:17" ht="15" customHeight="1" x14ac:dyDescent="0.35">
      <c r="A41" s="60" t="s">
        <v>39</v>
      </c>
      <c r="B41" s="60"/>
      <c r="C41" s="60"/>
      <c r="D41" s="60"/>
      <c r="E41" s="60"/>
      <c r="F41" s="60"/>
      <c r="G41" s="60"/>
      <c r="H41" s="60"/>
      <c r="I41" s="60"/>
      <c r="J41" s="60"/>
      <c r="K41" s="60"/>
      <c r="L41" s="60"/>
      <c r="M41" s="60"/>
      <c r="N41" s="60"/>
      <c r="O41" s="60"/>
      <c r="P41" s="40"/>
      <c r="Q41" s="40"/>
    </row>
    <row r="42" spans="1:17" x14ac:dyDescent="0.35">
      <c r="A42" s="59" t="s">
        <v>40</v>
      </c>
      <c r="B42" s="59"/>
      <c r="C42" s="59"/>
      <c r="D42" s="59"/>
      <c r="E42" s="59"/>
      <c r="F42" s="59"/>
      <c r="G42" s="59"/>
      <c r="H42" s="59"/>
      <c r="I42" s="59"/>
      <c r="J42" s="59"/>
      <c r="K42" s="59"/>
      <c r="L42" s="59"/>
      <c r="M42" s="59"/>
      <c r="N42" s="59"/>
      <c r="O42" s="59"/>
      <c r="P42" s="5"/>
      <c r="Q42" s="5"/>
    </row>
    <row r="43" spans="1:17" x14ac:dyDescent="0.35">
      <c r="A43" s="59" t="s">
        <v>41</v>
      </c>
      <c r="B43" s="59"/>
      <c r="C43" s="59"/>
      <c r="D43" s="59"/>
      <c r="E43" s="59"/>
      <c r="F43" s="59"/>
      <c r="G43" s="59"/>
      <c r="H43" s="59"/>
      <c r="I43" s="59"/>
      <c r="J43" s="59"/>
      <c r="K43" s="59"/>
      <c r="L43" s="59"/>
      <c r="M43" s="59"/>
      <c r="N43" s="59"/>
      <c r="O43" s="59"/>
      <c r="P43" s="5"/>
      <c r="Q43" s="5"/>
    </row>
    <row r="44" spans="1:17" x14ac:dyDescent="0.35">
      <c r="K44" s="2"/>
      <c r="L44" s="2"/>
      <c r="M44" s="2"/>
      <c r="N44" s="2"/>
    </row>
    <row r="86" spans="11:15" s="2" customFormat="1" ht="15" customHeight="1" x14ac:dyDescent="0.35">
      <c r="K86" s="4"/>
      <c r="L86" s="4"/>
      <c r="M86" s="4"/>
      <c r="N86" s="4"/>
      <c r="O86" s="4"/>
    </row>
    <row r="87" spans="11:15" s="2" customFormat="1" ht="15" customHeight="1" x14ac:dyDescent="0.35">
      <c r="K87" s="4"/>
      <c r="L87" s="4"/>
      <c r="M87" s="4"/>
      <c r="N87" s="4"/>
      <c r="O87" s="4"/>
    </row>
    <row r="88" spans="11:15" s="2" customFormat="1" ht="15" customHeight="1" x14ac:dyDescent="0.35">
      <c r="K88" s="4"/>
      <c r="L88" s="4"/>
      <c r="M88" s="4"/>
      <c r="N88" s="4"/>
      <c r="O88" s="4"/>
    </row>
    <row r="89" spans="11:15" s="2" customFormat="1" ht="15" customHeight="1" x14ac:dyDescent="0.35">
      <c r="K89" s="4"/>
      <c r="L89" s="4"/>
      <c r="M89" s="4"/>
      <c r="N89" s="4"/>
      <c r="O89" s="4"/>
    </row>
  </sheetData>
  <sheetProtection algorithmName="SHA-512" hashValue="eIBp/2d38psfeoQwiuY34gKyxtdz17HGN9Ss1IHfY+V2NDvo64Lfon6xwXGLVoKDf5H1QRkje2OlsOrCartn9g==" saltValue="xYZAb5PzkUwxqQAySSHGB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3"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G14:G23</xm:sqref>
        </x14:dataValidation>
        <x14:dataValidation type="list" allowBlank="1" showInputMessage="1" showErrorMessage="1" xr:uid="{00000000-0002-0000-0000-000007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44"/>
      <c r="C2" s="144"/>
      <c r="D2" s="135" t="s">
        <v>0</v>
      </c>
      <c r="E2" s="137"/>
      <c r="F2" s="137"/>
      <c r="G2" s="137"/>
      <c r="H2" s="136"/>
      <c r="I2" s="135" t="s">
        <v>1</v>
      </c>
      <c r="J2" s="136"/>
      <c r="K2" s="55"/>
    </row>
    <row r="3" spans="2:11" ht="15" customHeight="1" x14ac:dyDescent="0.35">
      <c r="B3" s="144"/>
      <c r="C3" s="144"/>
      <c r="D3" s="135" t="s">
        <v>2</v>
      </c>
      <c r="E3" s="137"/>
      <c r="F3" s="137"/>
      <c r="G3" s="137"/>
      <c r="H3" s="136"/>
      <c r="I3" s="135" t="s">
        <v>77</v>
      </c>
      <c r="J3" s="136"/>
      <c r="K3" s="54"/>
    </row>
    <row r="4" spans="2:11" ht="15" customHeight="1" x14ac:dyDescent="0.35">
      <c r="B4" s="144"/>
      <c r="C4" s="144"/>
      <c r="D4" s="138" t="s">
        <v>3</v>
      </c>
      <c r="E4" s="139"/>
      <c r="F4" s="139"/>
      <c r="G4" s="139"/>
      <c r="H4" s="140"/>
      <c r="I4" s="135" t="s">
        <v>79</v>
      </c>
      <c r="J4" s="136"/>
      <c r="K4" s="54"/>
    </row>
    <row r="5" spans="2:11" ht="15" customHeight="1" x14ac:dyDescent="0.35">
      <c r="B5" s="144"/>
      <c r="C5" s="144"/>
      <c r="D5" s="141"/>
      <c r="E5" s="142"/>
      <c r="F5" s="142"/>
      <c r="G5" s="142"/>
      <c r="H5" s="143"/>
      <c r="I5" s="135" t="s">
        <v>47</v>
      </c>
      <c r="J5" s="136"/>
      <c r="K5" s="54"/>
    </row>
    <row r="6" spans="2:11" x14ac:dyDescent="0.35">
      <c r="K6" s="46"/>
    </row>
    <row r="7" spans="2:11" ht="15.75" customHeight="1" x14ac:dyDescent="0.35">
      <c r="B7" s="133" t="s">
        <v>48</v>
      </c>
      <c r="C7" s="133"/>
      <c r="D7" s="133"/>
      <c r="E7" s="133"/>
      <c r="F7" s="133"/>
      <c r="G7" s="133"/>
      <c r="H7" s="133"/>
      <c r="I7" s="133"/>
      <c r="J7" s="133"/>
      <c r="K7" s="51"/>
    </row>
    <row r="8" spans="2:11" ht="15.75" customHeight="1" x14ac:dyDescent="0.35">
      <c r="B8" s="130" t="s">
        <v>49</v>
      </c>
      <c r="C8" s="130" t="s">
        <v>50</v>
      </c>
      <c r="D8" s="130"/>
      <c r="E8" s="130"/>
      <c r="F8" s="130"/>
      <c r="G8" s="133" t="s">
        <v>51</v>
      </c>
      <c r="H8" s="133"/>
      <c r="I8" s="133"/>
      <c r="J8" s="133"/>
      <c r="K8" s="51"/>
    </row>
    <row r="9" spans="2:11" ht="15.75" customHeight="1" x14ac:dyDescent="0.35">
      <c r="B9" s="130"/>
      <c r="C9" s="50" t="s">
        <v>52</v>
      </c>
      <c r="D9" s="50" t="s">
        <v>53</v>
      </c>
      <c r="E9" s="130" t="s">
        <v>54</v>
      </c>
      <c r="F9" s="130"/>
      <c r="G9" s="133"/>
      <c r="H9" s="133"/>
      <c r="I9" s="133"/>
      <c r="J9" s="133"/>
      <c r="K9" s="51"/>
    </row>
    <row r="10" spans="2:11" ht="15.75" customHeight="1" x14ac:dyDescent="0.35">
      <c r="B10" s="48">
        <v>1</v>
      </c>
      <c r="C10" s="48">
        <v>2021</v>
      </c>
      <c r="D10" s="48">
        <v>5</v>
      </c>
      <c r="E10" s="131">
        <v>24</v>
      </c>
      <c r="F10" s="131"/>
      <c r="G10" s="145" t="s">
        <v>55</v>
      </c>
      <c r="H10" s="145"/>
      <c r="I10" s="145"/>
      <c r="J10" s="145"/>
      <c r="K10" s="53"/>
    </row>
    <row r="11" spans="2:11" ht="57.75" customHeight="1" x14ac:dyDescent="0.35">
      <c r="B11" s="48">
        <v>2</v>
      </c>
      <c r="C11" s="48">
        <v>2022</v>
      </c>
      <c r="D11" s="48">
        <v>5</v>
      </c>
      <c r="E11" s="124">
        <v>31</v>
      </c>
      <c r="F11" s="125"/>
      <c r="G11" s="126" t="s">
        <v>56</v>
      </c>
      <c r="H11" s="127"/>
      <c r="I11" s="127"/>
      <c r="J11" s="128"/>
      <c r="K11" s="53"/>
    </row>
    <row r="12" spans="2:11" ht="82.5" customHeight="1" x14ac:dyDescent="0.35">
      <c r="B12" s="48">
        <v>3</v>
      </c>
      <c r="C12" s="48">
        <v>2022</v>
      </c>
      <c r="D12" s="48">
        <v>7</v>
      </c>
      <c r="E12" s="124">
        <v>27</v>
      </c>
      <c r="F12" s="125"/>
      <c r="G12" s="126" t="s">
        <v>57</v>
      </c>
      <c r="H12" s="127"/>
      <c r="I12" s="127"/>
      <c r="J12" s="128"/>
      <c r="K12" s="53"/>
    </row>
    <row r="13" spans="2:11" ht="100.5" customHeight="1" x14ac:dyDescent="0.35">
      <c r="B13" s="48">
        <v>4</v>
      </c>
      <c r="C13" s="48">
        <v>2023</v>
      </c>
      <c r="D13" s="48">
        <v>11</v>
      </c>
      <c r="E13" s="124">
        <v>30</v>
      </c>
      <c r="F13" s="125"/>
      <c r="G13" s="126" t="s">
        <v>72</v>
      </c>
      <c r="H13" s="127"/>
      <c r="I13" s="127"/>
      <c r="J13" s="128"/>
      <c r="K13" s="53"/>
    </row>
    <row r="14" spans="2:11" ht="70.5" customHeight="1" x14ac:dyDescent="0.35">
      <c r="B14" s="48">
        <v>5</v>
      </c>
      <c r="C14" s="48">
        <v>2024</v>
      </c>
      <c r="D14" s="56" t="s">
        <v>71</v>
      </c>
      <c r="E14" s="124">
        <v>27</v>
      </c>
      <c r="F14" s="125"/>
      <c r="G14" s="126" t="s">
        <v>73</v>
      </c>
      <c r="H14" s="127"/>
      <c r="I14" s="127"/>
      <c r="J14" s="128"/>
      <c r="K14" s="53"/>
    </row>
    <row r="15" spans="2:11" ht="76.5" customHeight="1" x14ac:dyDescent="0.35">
      <c r="B15" s="48">
        <v>6</v>
      </c>
      <c r="C15" s="48">
        <v>2024</v>
      </c>
      <c r="D15" s="56" t="s">
        <v>74</v>
      </c>
      <c r="E15" s="124"/>
      <c r="F15" s="125"/>
      <c r="G15" s="126" t="s">
        <v>76</v>
      </c>
      <c r="H15" s="127"/>
      <c r="I15" s="127"/>
      <c r="J15" s="128"/>
      <c r="K15" s="53"/>
    </row>
    <row r="16" spans="2:11" ht="15.75" customHeight="1" x14ac:dyDescent="0.35">
      <c r="B16" s="130" t="s">
        <v>58</v>
      </c>
      <c r="C16" s="130"/>
      <c r="D16" s="130"/>
      <c r="E16" s="130"/>
      <c r="F16" s="130"/>
      <c r="G16" s="130"/>
      <c r="H16" s="130"/>
      <c r="I16" s="130"/>
      <c r="J16" s="130"/>
      <c r="K16" s="49"/>
    </row>
    <row r="17" spans="2:11" x14ac:dyDescent="0.35">
      <c r="B17" s="130" t="s">
        <v>59</v>
      </c>
      <c r="C17" s="130"/>
      <c r="D17" s="130"/>
      <c r="E17" s="130"/>
      <c r="F17" s="130" t="s">
        <v>60</v>
      </c>
      <c r="G17" s="130"/>
      <c r="H17" s="130"/>
      <c r="I17" s="130"/>
      <c r="J17" s="130"/>
      <c r="K17" s="49"/>
    </row>
    <row r="18" spans="2:11" ht="15.75" customHeight="1" x14ac:dyDescent="0.35">
      <c r="B18" s="131" t="s">
        <v>61</v>
      </c>
      <c r="C18" s="131"/>
      <c r="D18" s="131"/>
      <c r="E18" s="131"/>
      <c r="F18" s="131" t="s">
        <v>75</v>
      </c>
      <c r="G18" s="131"/>
      <c r="H18" s="131"/>
      <c r="I18" s="131"/>
      <c r="J18" s="131"/>
      <c r="K18" s="47"/>
    </row>
    <row r="19" spans="2:11" x14ac:dyDescent="0.35">
      <c r="B19" s="130" t="s">
        <v>62</v>
      </c>
      <c r="C19" s="130"/>
      <c r="D19" s="130"/>
      <c r="E19" s="130"/>
      <c r="F19" s="130"/>
      <c r="G19" s="130"/>
      <c r="H19" s="130"/>
      <c r="I19" s="130"/>
      <c r="J19" s="130"/>
      <c r="K19" s="49"/>
    </row>
    <row r="20" spans="2:11" x14ac:dyDescent="0.35">
      <c r="B20" s="130" t="s">
        <v>59</v>
      </c>
      <c r="C20" s="130"/>
      <c r="D20" s="130"/>
      <c r="E20" s="130"/>
      <c r="F20" s="130" t="s">
        <v>60</v>
      </c>
      <c r="G20" s="130"/>
      <c r="H20" s="130"/>
      <c r="I20" s="130"/>
      <c r="J20" s="130"/>
      <c r="K20" s="49"/>
    </row>
    <row r="21" spans="2:11" ht="15.75" customHeight="1" x14ac:dyDescent="0.35">
      <c r="B21" s="132" t="s">
        <v>63</v>
      </c>
      <c r="C21" s="132"/>
      <c r="D21" s="132"/>
      <c r="E21" s="132"/>
      <c r="F21" s="132" t="s">
        <v>64</v>
      </c>
      <c r="G21" s="132"/>
      <c r="H21" s="132"/>
      <c r="I21" s="132"/>
      <c r="J21" s="132"/>
      <c r="K21" s="52"/>
    </row>
    <row r="22" spans="2:11" ht="15.75" customHeight="1" x14ac:dyDescent="0.35">
      <c r="B22" s="133" t="s">
        <v>65</v>
      </c>
      <c r="C22" s="133"/>
      <c r="D22" s="133"/>
      <c r="E22" s="133"/>
      <c r="F22" s="133"/>
      <c r="G22" s="133"/>
      <c r="H22" s="133"/>
      <c r="I22" s="133"/>
      <c r="J22" s="133"/>
      <c r="K22" s="51"/>
    </row>
    <row r="23" spans="2:11" x14ac:dyDescent="0.35">
      <c r="B23" s="130" t="s">
        <v>59</v>
      </c>
      <c r="C23" s="130"/>
      <c r="D23" s="130"/>
      <c r="E23" s="130" t="s">
        <v>60</v>
      </c>
      <c r="F23" s="130"/>
      <c r="G23" s="130"/>
      <c r="H23" s="130" t="s">
        <v>66</v>
      </c>
      <c r="I23" s="130"/>
      <c r="J23" s="130"/>
      <c r="K23" s="49"/>
    </row>
    <row r="24" spans="2:11" x14ac:dyDescent="0.35">
      <c r="B24" s="130"/>
      <c r="C24" s="130"/>
      <c r="D24" s="130"/>
      <c r="E24" s="130"/>
      <c r="F24" s="130"/>
      <c r="G24" s="130"/>
      <c r="H24" s="50" t="s">
        <v>52</v>
      </c>
      <c r="I24" s="50" t="s">
        <v>53</v>
      </c>
      <c r="J24" s="50" t="s">
        <v>54</v>
      </c>
      <c r="K24" s="49"/>
    </row>
    <row r="25" spans="2:11" x14ac:dyDescent="0.35">
      <c r="B25" s="131" t="s">
        <v>67</v>
      </c>
      <c r="C25" s="131"/>
      <c r="D25" s="131"/>
      <c r="E25" s="132" t="s">
        <v>68</v>
      </c>
      <c r="F25" s="132"/>
      <c r="G25" s="132"/>
      <c r="H25" s="48">
        <v>2024</v>
      </c>
      <c r="I25" s="56" t="s">
        <v>74</v>
      </c>
      <c r="J25" s="48"/>
      <c r="K25" s="47"/>
    </row>
    <row r="26" spans="2:11" x14ac:dyDescent="0.35">
      <c r="K26" s="46"/>
    </row>
    <row r="27" spans="2:11" ht="56.25" customHeight="1" x14ac:dyDescent="0.35">
      <c r="B27" s="46"/>
      <c r="C27" s="129" t="s">
        <v>69</v>
      </c>
      <c r="D27" s="129"/>
      <c r="E27" s="129"/>
      <c r="F27" s="129"/>
      <c r="G27" s="129"/>
      <c r="H27" s="129"/>
      <c r="I27" s="129"/>
      <c r="K27" s="46"/>
    </row>
    <row r="28" spans="2:11" ht="16.5" customHeight="1" x14ac:dyDescent="0.35">
      <c r="E28" s="134" t="s">
        <v>70</v>
      </c>
      <c r="F28" s="134"/>
      <c r="G28" s="134"/>
      <c r="H28" s="134"/>
      <c r="I28" s="134"/>
      <c r="J28" s="134"/>
      <c r="K28" s="45"/>
    </row>
    <row r="29" spans="2:11" x14ac:dyDescent="0.35">
      <c r="B29" s="46"/>
      <c r="C29" s="46"/>
      <c r="D29" s="46"/>
      <c r="E29" s="134"/>
      <c r="F29" s="134"/>
      <c r="G29" s="134"/>
      <c r="H29" s="134"/>
      <c r="I29" s="134"/>
      <c r="J29" s="134"/>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hp</cp:lastModifiedBy>
  <cp:revision/>
  <cp:lastPrinted>2024-07-22T22:04:40Z</cp:lastPrinted>
  <dcterms:created xsi:type="dcterms:W3CDTF">2017-04-28T13:22:52Z</dcterms:created>
  <dcterms:modified xsi:type="dcterms:W3CDTF">2025-07-31T03:29:34Z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