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onik\CUNDINAMARCA\2025\INVITACIONES\INV 031 INSUMOS LABORATORIO ELECTRONICA Y AGROAMBIENTALES\ANEXOS PARA PUBLICAR\"/>
    </mc:Choice>
  </mc:AlternateContent>
  <xr:revisionPtr revIDLastSave="0" documentId="8_{43698242-B6C8-4478-9729-D7CC43C1004A}" xr6:coauthVersionLast="47" xr6:coauthVersionMax="47" xr10:uidLastSave="{00000000-0000-0000-0000-000000000000}"/>
  <bookViews>
    <workbookView xWindow="-110" yWindow="-110" windowWidth="19420" windowHeight="1030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1" i="7" l="1"/>
  <c r="N111" i="7"/>
  <c r="M111" i="7"/>
  <c r="L111" i="7"/>
  <c r="J111" i="7"/>
  <c r="K111" i="7" s="1"/>
  <c r="H111" i="7"/>
  <c r="N110" i="7"/>
  <c r="L110" i="7"/>
  <c r="M110" i="7" s="1"/>
  <c r="J110" i="7"/>
  <c r="H110" i="7"/>
  <c r="K110" i="7" s="1"/>
  <c r="N109" i="7"/>
  <c r="M109" i="7"/>
  <c r="L109" i="7"/>
  <c r="O109" i="7" s="1"/>
  <c r="K109" i="7"/>
  <c r="J109" i="7"/>
  <c r="H109" i="7"/>
  <c r="L108" i="7"/>
  <c r="J108" i="7"/>
  <c r="K108" i="7" s="1"/>
  <c r="H108" i="7"/>
  <c r="N107" i="7"/>
  <c r="L107" i="7"/>
  <c r="K107" i="7"/>
  <c r="J107" i="7"/>
  <c r="H107" i="7"/>
  <c r="N106" i="7"/>
  <c r="M106" i="7"/>
  <c r="L106" i="7"/>
  <c r="O106" i="7" s="1"/>
  <c r="J106" i="7"/>
  <c r="K106" i="7" s="1"/>
  <c r="H106" i="7"/>
  <c r="L105" i="7"/>
  <c r="J105" i="7"/>
  <c r="H105" i="7"/>
  <c r="K105" i="7" s="1"/>
  <c r="N104" i="7"/>
  <c r="L104" i="7"/>
  <c r="M104" i="7" s="1"/>
  <c r="K104" i="7"/>
  <c r="J104" i="7"/>
  <c r="H104" i="7"/>
  <c r="O103" i="7"/>
  <c r="N103" i="7"/>
  <c r="M103" i="7"/>
  <c r="L103" i="7"/>
  <c r="J103" i="7"/>
  <c r="K103" i="7" s="1"/>
  <c r="H103" i="7"/>
  <c r="N102" i="7"/>
  <c r="O102" i="7" s="1"/>
  <c r="L102" i="7"/>
  <c r="M102" i="7" s="1"/>
  <c r="J102" i="7"/>
  <c r="H102" i="7"/>
  <c r="K102" i="7" s="1"/>
  <c r="N101" i="7"/>
  <c r="M101" i="7"/>
  <c r="L101" i="7"/>
  <c r="O101" i="7" s="1"/>
  <c r="K101" i="7"/>
  <c r="J101" i="7"/>
  <c r="H101" i="7"/>
  <c r="L100" i="7"/>
  <c r="J100" i="7"/>
  <c r="K100" i="7" s="1"/>
  <c r="H100" i="7"/>
  <c r="N99" i="7"/>
  <c r="L99" i="7"/>
  <c r="K99" i="7"/>
  <c r="J99" i="7"/>
  <c r="H99" i="7"/>
  <c r="N98" i="7"/>
  <c r="M98" i="7"/>
  <c r="L98" i="7"/>
  <c r="O98" i="7" s="1"/>
  <c r="J98" i="7"/>
  <c r="K98" i="7" s="1"/>
  <c r="H98" i="7"/>
  <c r="L97" i="7"/>
  <c r="J97" i="7"/>
  <c r="H97" i="7"/>
  <c r="K97" i="7" s="1"/>
  <c r="N96" i="7"/>
  <c r="L96" i="7"/>
  <c r="M96" i="7" s="1"/>
  <c r="K96" i="7"/>
  <c r="J96" i="7"/>
  <c r="H96" i="7"/>
  <c r="O95" i="7"/>
  <c r="N95" i="7"/>
  <c r="M95" i="7"/>
  <c r="L95" i="7"/>
  <c r="J95" i="7"/>
  <c r="K95" i="7" s="1"/>
  <c r="H95" i="7"/>
  <c r="N94" i="7"/>
  <c r="L94" i="7"/>
  <c r="M94" i="7" s="1"/>
  <c r="J94" i="7"/>
  <c r="H94" i="7"/>
  <c r="K94" i="7" s="1"/>
  <c r="N93" i="7"/>
  <c r="M93" i="7"/>
  <c r="L93" i="7"/>
  <c r="O93" i="7" s="1"/>
  <c r="K93" i="7"/>
  <c r="J93" i="7"/>
  <c r="H93" i="7"/>
  <c r="L92" i="7"/>
  <c r="J92" i="7"/>
  <c r="K92" i="7" s="1"/>
  <c r="H92" i="7"/>
  <c r="N91" i="7"/>
  <c r="L91" i="7"/>
  <c r="K91" i="7"/>
  <c r="J91" i="7"/>
  <c r="H91" i="7"/>
  <c r="N90" i="7"/>
  <c r="M90" i="7"/>
  <c r="L90" i="7"/>
  <c r="O90" i="7" s="1"/>
  <c r="J90" i="7"/>
  <c r="K90" i="7" s="1"/>
  <c r="H90" i="7"/>
  <c r="L89" i="7"/>
  <c r="J89" i="7"/>
  <c r="H89" i="7"/>
  <c r="K89" i="7" s="1"/>
  <c r="N88" i="7"/>
  <c r="L88" i="7"/>
  <c r="M88" i="7" s="1"/>
  <c r="K88" i="7"/>
  <c r="J88" i="7"/>
  <c r="H88" i="7"/>
  <c r="O87" i="7"/>
  <c r="N87" i="7"/>
  <c r="M87" i="7"/>
  <c r="L87" i="7"/>
  <c r="J87" i="7"/>
  <c r="K87" i="7" s="1"/>
  <c r="H87" i="7"/>
  <c r="N86" i="7"/>
  <c r="L86" i="7"/>
  <c r="M86" i="7" s="1"/>
  <c r="J86" i="7"/>
  <c r="H86" i="7"/>
  <c r="K86" i="7" s="1"/>
  <c r="N85" i="7"/>
  <c r="M85" i="7"/>
  <c r="L85" i="7"/>
  <c r="O85" i="7" s="1"/>
  <c r="K85" i="7"/>
  <c r="J85" i="7"/>
  <c r="H85" i="7"/>
  <c r="L84" i="7"/>
  <c r="J84" i="7"/>
  <c r="K84" i="7" s="1"/>
  <c r="H84" i="7"/>
  <c r="N83" i="7"/>
  <c r="L83" i="7"/>
  <c r="K83" i="7"/>
  <c r="J83" i="7"/>
  <c r="H83" i="7"/>
  <c r="N82" i="7"/>
  <c r="M82" i="7"/>
  <c r="L82" i="7"/>
  <c r="O82" i="7" s="1"/>
  <c r="J82" i="7"/>
  <c r="K82" i="7" s="1"/>
  <c r="H82" i="7"/>
  <c r="L81" i="7"/>
  <c r="J81" i="7"/>
  <c r="H81" i="7"/>
  <c r="K81" i="7" s="1"/>
  <c r="N80" i="7"/>
  <c r="O80" i="7" s="1"/>
  <c r="L80" i="7"/>
  <c r="M80" i="7" s="1"/>
  <c r="K80" i="7"/>
  <c r="J80" i="7"/>
  <c r="H80" i="7"/>
  <c r="O79" i="7"/>
  <c r="N79" i="7"/>
  <c r="M79" i="7"/>
  <c r="L79" i="7"/>
  <c r="J79" i="7"/>
  <c r="K79" i="7" s="1"/>
  <c r="H79" i="7"/>
  <c r="N78" i="7"/>
  <c r="L78" i="7"/>
  <c r="M78" i="7" s="1"/>
  <c r="J78" i="7"/>
  <c r="H78" i="7"/>
  <c r="K78" i="7" s="1"/>
  <c r="N77" i="7"/>
  <c r="M77" i="7"/>
  <c r="L77" i="7"/>
  <c r="O77" i="7" s="1"/>
  <c r="K77" i="7"/>
  <c r="J77" i="7"/>
  <c r="H77" i="7"/>
  <c r="L76" i="7"/>
  <c r="J76" i="7"/>
  <c r="K76" i="7" s="1"/>
  <c r="H76" i="7"/>
  <c r="N75" i="7"/>
  <c r="L75" i="7"/>
  <c r="K75" i="7"/>
  <c r="J75" i="7"/>
  <c r="H75" i="7"/>
  <c r="N74" i="7"/>
  <c r="O74" i="7" s="1"/>
  <c r="M74" i="7"/>
  <c r="L74" i="7"/>
  <c r="J74" i="7"/>
  <c r="K74" i="7" s="1"/>
  <c r="H74" i="7"/>
  <c r="L73" i="7"/>
  <c r="J73" i="7"/>
  <c r="H73" i="7"/>
  <c r="K73" i="7" s="1"/>
  <c r="N72" i="7"/>
  <c r="L72" i="7"/>
  <c r="K72" i="7"/>
  <c r="J72" i="7"/>
  <c r="H72" i="7"/>
  <c r="O71" i="7"/>
  <c r="N71" i="7"/>
  <c r="M71" i="7"/>
  <c r="L71" i="7"/>
  <c r="J71" i="7"/>
  <c r="K71" i="7" s="1"/>
  <c r="H71" i="7"/>
  <c r="N70" i="7"/>
  <c r="O70" i="7" s="1"/>
  <c r="L70" i="7"/>
  <c r="M70" i="7" s="1"/>
  <c r="J70" i="7"/>
  <c r="H70" i="7"/>
  <c r="K70" i="7" s="1"/>
  <c r="N69" i="7"/>
  <c r="M69" i="7"/>
  <c r="L69" i="7"/>
  <c r="O69" i="7" s="1"/>
  <c r="K69" i="7"/>
  <c r="J69" i="7"/>
  <c r="H69" i="7"/>
  <c r="L68" i="7"/>
  <c r="J68" i="7"/>
  <c r="K68" i="7" s="1"/>
  <c r="H68" i="7"/>
  <c r="N67" i="7"/>
  <c r="L67" i="7"/>
  <c r="K67" i="7"/>
  <c r="J67" i="7"/>
  <c r="H67" i="7"/>
  <c r="N66" i="7"/>
  <c r="M66" i="7"/>
  <c r="L66" i="7"/>
  <c r="O66" i="7" s="1"/>
  <c r="J66" i="7"/>
  <c r="K66" i="7" s="1"/>
  <c r="H66" i="7"/>
  <c r="L65" i="7"/>
  <c r="J65" i="7"/>
  <c r="H65" i="7"/>
  <c r="K65" i="7" s="1"/>
  <c r="N64" i="7"/>
  <c r="L64" i="7"/>
  <c r="K64" i="7"/>
  <c r="J64" i="7"/>
  <c r="H64" i="7"/>
  <c r="O63" i="7"/>
  <c r="N63" i="7"/>
  <c r="M63" i="7"/>
  <c r="L63" i="7"/>
  <c r="J63" i="7"/>
  <c r="K63" i="7" s="1"/>
  <c r="H63" i="7"/>
  <c r="N62" i="7"/>
  <c r="O62" i="7" s="1"/>
  <c r="L62" i="7"/>
  <c r="M62" i="7" s="1"/>
  <c r="J62" i="7"/>
  <c r="H62" i="7"/>
  <c r="K62" i="7" s="1"/>
  <c r="N61" i="7"/>
  <c r="M61" i="7"/>
  <c r="L61" i="7"/>
  <c r="O61" i="7" s="1"/>
  <c r="K61" i="7"/>
  <c r="J61" i="7"/>
  <c r="H61" i="7"/>
  <c r="L60" i="7"/>
  <c r="J60" i="7"/>
  <c r="K60" i="7" s="1"/>
  <c r="H60" i="7"/>
  <c r="N59" i="7"/>
  <c r="L59" i="7"/>
  <c r="K59" i="7"/>
  <c r="J59" i="7"/>
  <c r="H59" i="7"/>
  <c r="M58" i="7"/>
  <c r="L58" i="7"/>
  <c r="J58" i="7"/>
  <c r="K58" i="7" s="1"/>
  <c r="H58" i="7"/>
  <c r="L57" i="7"/>
  <c r="J57" i="7"/>
  <c r="H57" i="7"/>
  <c r="K57" i="7" s="1"/>
  <c r="N56" i="7"/>
  <c r="L56" i="7"/>
  <c r="K56" i="7"/>
  <c r="J56" i="7"/>
  <c r="H56" i="7"/>
  <c r="O55" i="7"/>
  <c r="N55" i="7"/>
  <c r="M55" i="7"/>
  <c r="L55" i="7"/>
  <c r="J55" i="7"/>
  <c r="H55" i="7"/>
  <c r="K55" i="7" s="1"/>
  <c r="N54" i="7"/>
  <c r="L54" i="7"/>
  <c r="M54" i="7" s="1"/>
  <c r="J54" i="7"/>
  <c r="H54" i="7"/>
  <c r="K54" i="7" s="1"/>
  <c r="N53" i="7"/>
  <c r="O53" i="7" s="1"/>
  <c r="M53" i="7"/>
  <c r="L53" i="7"/>
  <c r="K53" i="7"/>
  <c r="J53" i="7"/>
  <c r="H53" i="7"/>
  <c r="L52" i="7"/>
  <c r="J52" i="7"/>
  <c r="K52" i="7" s="1"/>
  <c r="H52" i="7"/>
  <c r="N51" i="7"/>
  <c r="L51" i="7"/>
  <c r="K51" i="7"/>
  <c r="J51" i="7"/>
  <c r="H51" i="7"/>
  <c r="M50" i="7"/>
  <c r="L50" i="7"/>
  <c r="J50" i="7"/>
  <c r="K50" i="7" s="1"/>
  <c r="H50" i="7"/>
  <c r="L49" i="7"/>
  <c r="J49" i="7"/>
  <c r="H49" i="7"/>
  <c r="K49" i="7" s="1"/>
  <c r="N48" i="7"/>
  <c r="L48" i="7"/>
  <c r="K48" i="7"/>
  <c r="J48" i="7"/>
  <c r="H48" i="7"/>
  <c r="O47" i="7"/>
  <c r="N47" i="7"/>
  <c r="M47" i="7"/>
  <c r="L47" i="7"/>
  <c r="J47" i="7"/>
  <c r="H47" i="7"/>
  <c r="K47" i="7" s="1"/>
  <c r="N46" i="7"/>
  <c r="O46" i="7" s="1"/>
  <c r="L46" i="7"/>
  <c r="M46" i="7" s="1"/>
  <c r="J46" i="7"/>
  <c r="H46" i="7"/>
  <c r="K46" i="7" s="1"/>
  <c r="N45" i="7"/>
  <c r="O45" i="7" s="1"/>
  <c r="M45" i="7"/>
  <c r="L45" i="7"/>
  <c r="K45" i="7"/>
  <c r="J45" i="7"/>
  <c r="H45" i="7"/>
  <c r="L44" i="7"/>
  <c r="J44" i="7"/>
  <c r="K44" i="7" s="1"/>
  <c r="H44" i="7"/>
  <c r="N43" i="7"/>
  <c r="L43" i="7"/>
  <c r="K43" i="7"/>
  <c r="J43" i="7"/>
  <c r="H43" i="7"/>
  <c r="L42" i="7"/>
  <c r="M42" i="7" s="1"/>
  <c r="J42" i="7"/>
  <c r="H42" i="7"/>
  <c r="L41" i="7"/>
  <c r="J41" i="7"/>
  <c r="H41" i="7"/>
  <c r="K41" i="7" s="1"/>
  <c r="N40" i="7"/>
  <c r="L40" i="7"/>
  <c r="K40" i="7"/>
  <c r="J40" i="7"/>
  <c r="H40" i="7"/>
  <c r="O39" i="7"/>
  <c r="N39" i="7"/>
  <c r="M39" i="7"/>
  <c r="L39" i="7"/>
  <c r="J39" i="7"/>
  <c r="H39" i="7"/>
  <c r="K39" i="7" s="1"/>
  <c r="N38" i="7"/>
  <c r="L38" i="7"/>
  <c r="M38" i="7" s="1"/>
  <c r="J38" i="7"/>
  <c r="H38" i="7"/>
  <c r="K38" i="7" s="1"/>
  <c r="N37" i="7"/>
  <c r="O37" i="7" s="1"/>
  <c r="M37" i="7"/>
  <c r="L37" i="7"/>
  <c r="K37" i="7"/>
  <c r="J37" i="7"/>
  <c r="H37" i="7"/>
  <c r="L36" i="7"/>
  <c r="J36" i="7"/>
  <c r="K36" i="7" s="1"/>
  <c r="H36" i="7"/>
  <c r="N35" i="7"/>
  <c r="L35" i="7"/>
  <c r="K35" i="7"/>
  <c r="J35" i="7"/>
  <c r="H35" i="7"/>
  <c r="M34" i="7"/>
  <c r="L34" i="7"/>
  <c r="J34" i="7"/>
  <c r="K34" i="7" s="1"/>
  <c r="H34" i="7"/>
  <c r="L33" i="7"/>
  <c r="J33" i="7"/>
  <c r="H33" i="7"/>
  <c r="K33" i="7" s="1"/>
  <c r="N32" i="7"/>
  <c r="L32" i="7"/>
  <c r="M32" i="7" s="1"/>
  <c r="K32" i="7"/>
  <c r="J32" i="7"/>
  <c r="H32" i="7"/>
  <c r="O31" i="7"/>
  <c r="N31" i="7"/>
  <c r="M31" i="7"/>
  <c r="L31" i="7"/>
  <c r="J31" i="7"/>
  <c r="H31" i="7"/>
  <c r="K31" i="7" s="1"/>
  <c r="N30" i="7"/>
  <c r="O30" i="7" s="1"/>
  <c r="L30" i="7"/>
  <c r="M30" i="7" s="1"/>
  <c r="J30" i="7"/>
  <c r="H30" i="7"/>
  <c r="K30" i="7" s="1"/>
  <c r="N29" i="7"/>
  <c r="O29" i="7" s="1"/>
  <c r="M29" i="7"/>
  <c r="L29" i="7"/>
  <c r="K29" i="7"/>
  <c r="J29" i="7"/>
  <c r="H29" i="7"/>
  <c r="L28" i="7"/>
  <c r="K28" i="7"/>
  <c r="J28" i="7"/>
  <c r="H28" i="7"/>
  <c r="L27" i="7"/>
  <c r="N27" i="7" s="1"/>
  <c r="K27" i="7"/>
  <c r="J27" i="7"/>
  <c r="H27" i="7"/>
  <c r="M26" i="7"/>
  <c r="L26" i="7"/>
  <c r="J26" i="7"/>
  <c r="K26" i="7" s="1"/>
  <c r="H26" i="7"/>
  <c r="L25" i="7"/>
  <c r="J25" i="7"/>
  <c r="H25" i="7"/>
  <c r="K25" i="7" s="1"/>
  <c r="N24" i="7"/>
  <c r="L24" i="7"/>
  <c r="M24" i="7" s="1"/>
  <c r="O24" i="7" s="1"/>
  <c r="J24" i="7"/>
  <c r="H24" i="7"/>
  <c r="K24" i="7" s="1"/>
  <c r="O23" i="7"/>
  <c r="N23" i="7"/>
  <c r="M23" i="7"/>
  <c r="L23" i="7"/>
  <c r="J23" i="7"/>
  <c r="H23" i="7"/>
  <c r="K23" i="7" s="1"/>
  <c r="N22" i="7"/>
  <c r="O22" i="7" s="1"/>
  <c r="M22" i="7"/>
  <c r="L22" i="7"/>
  <c r="J22" i="7"/>
  <c r="H22" i="7"/>
  <c r="K22" i="7" s="1"/>
  <c r="N21" i="7"/>
  <c r="O21" i="7" s="1"/>
  <c r="M21" i="7"/>
  <c r="L21" i="7"/>
  <c r="K21" i="7"/>
  <c r="J21" i="7"/>
  <c r="H21" i="7"/>
  <c r="L20" i="7"/>
  <c r="K20" i="7"/>
  <c r="J20" i="7"/>
  <c r="H20" i="7"/>
  <c r="L19" i="7"/>
  <c r="N19" i="7" s="1"/>
  <c r="K19" i="7"/>
  <c r="J19" i="7"/>
  <c r="H19" i="7"/>
  <c r="M18" i="7"/>
  <c r="L18" i="7"/>
  <c r="J18" i="7"/>
  <c r="K18" i="7" s="1"/>
  <c r="H18" i="7"/>
  <c r="L17" i="7"/>
  <c r="J17" i="7"/>
  <c r="H17" i="7"/>
  <c r="K17" i="7" s="1"/>
  <c r="N16" i="7"/>
  <c r="L16" i="7"/>
  <c r="M16" i="7" s="1"/>
  <c r="O16" i="7" s="1"/>
  <c r="J16" i="7"/>
  <c r="H16" i="7"/>
  <c r="K16" i="7" s="1"/>
  <c r="O15" i="7"/>
  <c r="N15" i="7"/>
  <c r="M15" i="7"/>
  <c r="L15" i="7"/>
  <c r="J15" i="7"/>
  <c r="H15" i="7"/>
  <c r="K15" i="7" s="1"/>
  <c r="H14" i="7"/>
  <c r="J14" i="7"/>
  <c r="L14" i="7"/>
  <c r="M14" i="7" s="1"/>
  <c r="O113" i="7"/>
  <c r="O114" i="7"/>
  <c r="O116" i="7"/>
  <c r="O117" i="7"/>
  <c r="O119" i="7"/>
  <c r="O120" i="7" s="1"/>
  <c r="K42" i="7" l="1"/>
  <c r="O26" i="7"/>
  <c r="O44" i="7"/>
  <c r="O51" i="7"/>
  <c r="O60" i="7"/>
  <c r="O72" i="7"/>
  <c r="O86" i="7"/>
  <c r="O96" i="7"/>
  <c r="O107" i="7"/>
  <c r="O34" i="7"/>
  <c r="O50" i="7"/>
  <c r="O43" i="7"/>
  <c r="O52" i="7"/>
  <c r="O78" i="7"/>
  <c r="O88" i="7"/>
  <c r="O17" i="7"/>
  <c r="O33" i="7"/>
  <c r="O25" i="7"/>
  <c r="O32" i="7"/>
  <c r="O38" i="7"/>
  <c r="O54" i="7"/>
  <c r="O94" i="7"/>
  <c r="O104" i="7"/>
  <c r="O108" i="7"/>
  <c r="M28" i="7"/>
  <c r="M36" i="7"/>
  <c r="M44" i="7"/>
  <c r="M52" i="7"/>
  <c r="M60" i="7"/>
  <c r="M68" i="7"/>
  <c r="M76" i="7"/>
  <c r="O76" i="7" s="1"/>
  <c r="M84" i="7"/>
  <c r="M92" i="7"/>
  <c r="M100" i="7"/>
  <c r="M108" i="7"/>
  <c r="O110" i="7"/>
  <c r="M20" i="7"/>
  <c r="M19" i="7"/>
  <c r="N20" i="7"/>
  <c r="O20" i="7" s="1"/>
  <c r="M27" i="7"/>
  <c r="O27" i="7" s="1"/>
  <c r="N28" i="7"/>
  <c r="O28" i="7" s="1"/>
  <c r="M35" i="7"/>
  <c r="O35" i="7" s="1"/>
  <c r="N36" i="7"/>
  <c r="O36" i="7" s="1"/>
  <c r="M43" i="7"/>
  <c r="N44" i="7"/>
  <c r="M51" i="7"/>
  <c r="N52" i="7"/>
  <c r="M59" i="7"/>
  <c r="O59" i="7" s="1"/>
  <c r="N60" i="7"/>
  <c r="M67" i="7"/>
  <c r="O67" i="7" s="1"/>
  <c r="N68" i="7"/>
  <c r="O68" i="7" s="1"/>
  <c r="M75" i="7"/>
  <c r="O75" i="7" s="1"/>
  <c r="N76" i="7"/>
  <c r="M83" i="7"/>
  <c r="O83" i="7" s="1"/>
  <c r="N84" i="7"/>
  <c r="O84" i="7" s="1"/>
  <c r="M91" i="7"/>
  <c r="O91" i="7" s="1"/>
  <c r="N92" i="7"/>
  <c r="O92" i="7" s="1"/>
  <c r="M99" i="7"/>
  <c r="O99" i="7" s="1"/>
  <c r="N100" i="7"/>
  <c r="O100" i="7" s="1"/>
  <c r="M107" i="7"/>
  <c r="N108" i="7"/>
  <c r="M17" i="7"/>
  <c r="N18" i="7"/>
  <c r="O18" i="7" s="1"/>
  <c r="O19" i="7"/>
  <c r="M25" i="7"/>
  <c r="N26" i="7"/>
  <c r="M33" i="7"/>
  <c r="N34" i="7"/>
  <c r="M41" i="7"/>
  <c r="N42" i="7"/>
  <c r="O42" i="7" s="1"/>
  <c r="M49" i="7"/>
  <c r="N50" i="7"/>
  <c r="M57" i="7"/>
  <c r="N58" i="7"/>
  <c r="O58" i="7" s="1"/>
  <c r="M65" i="7"/>
  <c r="M73" i="7"/>
  <c r="M81" i="7"/>
  <c r="M89" i="7"/>
  <c r="M97" i="7"/>
  <c r="O97" i="7" s="1"/>
  <c r="M105" i="7"/>
  <c r="N17" i="7"/>
  <c r="N25" i="7"/>
  <c r="N33" i="7"/>
  <c r="M40" i="7"/>
  <c r="O40" i="7" s="1"/>
  <c r="N41" i="7"/>
  <c r="O41" i="7" s="1"/>
  <c r="M48" i="7"/>
  <c r="O48" i="7" s="1"/>
  <c r="N49" i="7"/>
  <c r="O49" i="7" s="1"/>
  <c r="M56" i="7"/>
  <c r="O56" i="7" s="1"/>
  <c r="N57" i="7"/>
  <c r="O57" i="7" s="1"/>
  <c r="M64" i="7"/>
  <c r="O64" i="7" s="1"/>
  <c r="N65" i="7"/>
  <c r="O65" i="7" s="1"/>
  <c r="M72" i="7"/>
  <c r="N73" i="7"/>
  <c r="O73" i="7" s="1"/>
  <c r="N81" i="7"/>
  <c r="O81" i="7" s="1"/>
  <c r="N89" i="7"/>
  <c r="O89" i="7" s="1"/>
  <c r="N97" i="7"/>
  <c r="N105" i="7"/>
  <c r="O105" i="7" s="1"/>
  <c r="K14" i="7"/>
  <c r="O118" i="7"/>
  <c r="O112" i="7"/>
  <c r="O115" i="7" s="1"/>
  <c r="N14" i="7"/>
  <c r="O14" i="7" s="1"/>
  <c r="O121" i="7" l="1"/>
</calcChain>
</file>

<file path=xl/sharedStrings.xml><?xml version="1.0" encoding="utf-8"?>
<sst xmlns="http://schemas.openxmlformats.org/spreadsheetml/2006/main" count="292" uniqueCount="181">
  <si>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</si>
  <si>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</si>
  <si>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</si>
  <si>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</si>
  <si>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</si>
  <si>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</si>
  <si>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</si>
  <si>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</si>
  <si>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</si>
  <si>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</si>
  <si>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</si>
  <si>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</si>
  <si>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</si>
  <si>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</si>
  <si>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</si>
  <si>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</si>
  <si>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</si>
  <si>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</si>
  <si>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</si>
  <si>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</si>
  <si>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</si>
  <si>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</si>
  <si>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</si>
  <si>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</si>
  <si>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</si>
  <si>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</si>
  <si>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</si>
  <si>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</si>
  <si>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</si>
  <si>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</si>
  <si>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</si>
  <si>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</si>
  <si>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</si>
  <si>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</si>
  <si>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</si>
  <si>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</si>
  <si>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</si>
  <si>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</si>
  <si>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</si>
  <si>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</si>
  <si>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</si>
  <si>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</si>
  <si>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</si>
  <si>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</si>
  <si>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</si>
  <si>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</si>
  <si>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</si>
  <si>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</si>
  <si>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</si>
  <si>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</si>
  <si>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</si>
  <si>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</si>
  <si>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</si>
  <si>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</si>
  <si>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</si>
  <si>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</si>
  <si>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</si>
  <si>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</si>
  <si>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</si>
  <si>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</si>
  <si>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</si>
  <si>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</si>
  <si>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</si>
  <si>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</si>
  <si>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</si>
  <si>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</si>
  <si>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</si>
  <si>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</si>
  <si>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</si>
  <si>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</si>
  <si>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</si>
  <si>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</si>
  <si>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</si>
  <si>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</si>
  <si>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</si>
  <si>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</si>
  <si>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</si>
  <si>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</si>
  <si>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</si>
  <si>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</si>
  <si>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</si>
  <si>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</si>
  <si>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Sensor Infrarrojo: Emisor y un receptor fotoeléctrico (infrarrojo),  Características: Cable Cafe: Positivo Cable Azul: Negativo Cable Negro: Señal Modelo E18-D80NK Voltaje de operacion 5V Corriente de operacion 100mA Tamaño · Diámetro: 18mm · Sensor Longitud: 45mm · Longitud del cable: variable Tiempo de respuesta</t>
  </si>
  <si>
    <t>Mini Tacometro Laser Digital Sin Contacto Rpm. Medición: 10 a 99,999 RPM, Display 100000 peso 84 gramos, distancia de prueba 50mm - 200mm, auto rango, medidas en RPM/revoluciones y conteo de revoluciones.</t>
  </si>
  <si>
    <t>THERMOHIGROMETRO - DATALOGER - ET 175 temperatura y humedad.  </t>
  </si>
  <si>
    <t>Medidor Distancias Laser 100 Metros, Area, Volumen Cp-100s  Color principal: Negro Modelo: CP-100s Laser metro de distancia Rango de medicion: 0,05 a 100m Precision: + o - 1 mm Tipo de laser: Clase 2 635mm Prueba de Polvo y chapoteo del agua: IP 54 Almacenamiento: 20 Medidas Unidades: m, pies, pulgadas Bateria: 1.5V AAA * 2 piezas Indicador de timbre: Si Tamano: 120 * 55 * 30mm Peso neto: 110 g El embalaje incluye: 1 x medidor laser de distancia 1 x estuche para guardarlo.</t>
  </si>
  <si>
    <t>Variador de Velocidad para motor hasta 1HP 220 VAC y alimentacion trifasica.</t>
  </si>
  <si>
    <t>WHO291 medidor de humedad del suelo para plantas con pantalla LCD digital, en su respectiva caja.</t>
  </si>
  <si>
    <t>Termometro digital con interruptor Fahrenheit/Celsius y funcion de apagado automatico. Sonda de acero inoxidable; alarmas de alta y baja temperatura. medidcion entre -40° C hasta 300° C, emisividad fija 0.95, relación distancia punto 8.1 usa pila tipo AAA x 2, profundidad minima para la medida 12.7 mm.conversion entre grados fahrenheit y ceslius, max/Min/</t>
  </si>
  <si>
    <t>Termo higrometro digital Temperatura y humedad con sonda -10 a 50 grados centígrados, Humedad 10% - 99% humedad relativa, muestra la temperatura en el ambiente interno y externo.</t>
  </si>
  <si>
    <t>Termocuplas tipo K de (50 ¿ 204° C) Grados centigrados - Rango de temperaturas: -50 ~ 204 ° C - Longitud del cable: los 92cm - Tipo de interfaz: plug-in plano - Longitud del interfaz: 12.5mm</t>
  </si>
  <si>
    <t>Sondas para multimetro 10A - Tester Tipo Aguja o punta fina.  </t>
  </si>
  <si>
    <t>Transportador de madera para uso en el tablero y practicas de laboratorio: - Total grados: 360° - Material: madera MDF - Cuenta con mango de agarre</t>
  </si>
  <si>
    <t>Multimetro digital mano comprobador de resistencias, capacitancias, inductancias, diodos y transistores. Compacto Rangos: Volts DC: 400.0mV - 1000V. Volts AC: 4mV - 750V.Corriente DC: 40.00uA - 10.00A, AC: 40.00mA - 10.00A Resistencia: 400.0Ω - 200.0MΩ, Capacitancia: 4.000nano Faradios 10.00 mili Faradios, Medidor de diodos, continuidad con buzzer, Medidor de Transistores, Data Hold, Sleep mode, Indicador de Batería baja, Impedancia de entrada DC: 10MΩ, Max Display: 4000</t>
  </si>
  <si>
    <t>Contactor 3 ac dc 24 voltios con contactor auxiliar. AC-3e/AC-3, 32 A, 15 kW/400 V, tripolar, 230 V AC, 50 Hz, contactos auxiliares: 1 NA + 1 NC, borne de tornillo.</t>
  </si>
  <si>
    <t>Puntas o Sondas Pasivas para osciloscopios de 25 MHz, con conector tipo BNC.</t>
  </si>
  <si>
    <t>Registrador de datos de 16000 puntos, para refrigeracion de la cadena de frio.  Especificacion: Tipo: registrador de temperatura Y HUMEDAD Modelo: RC-4HC Especificacion: Rango de medicion de temperatura: + 60 °C ~-30; sensor externo (longitud del cable 1,1 m),-40 ~ + 85 °C; Precision de temperatura:-20 ~ + 50 °C, ± 0,6 °C; otros, ± 1,0 °C Rango de medicion de humedad: 0 ~ 99% RH Precision de humedad: ± 3% RH (25,20 ~ 90% RH)</t>
  </si>
  <si>
    <t>Transductor LINEAL RECTAL para ecográfo CHISON REF ECO 2VET</t>
  </si>
  <si>
    <t>Sensor de temperatura en hilo fixxing de protección de tubo de acero inoxidable (parte de la sonda), de alambre de plomo, permite el aislamiento (teflon con protección electromagnética). Características Longitud de la sonda: 50 mm Diámetro de la sonda: 5 mm Rosca fijacion de sonda: M8 Rango de medición: 0º C a 400º C Longitud del cable: 100 cm Contenido del paquete 1x Sensor De Temperatura PT100 50 mm.</t>
  </si>
  <si>
    <t>Sensor de flujo, características Voltaje de funcionamiento: 5 VDC Corriente maxima: 10 mA Temperatura de operación: ≤80 ¿, Presión máxima de operación: 1.75Mpa Diametro de rosca 1/2 pulgada Material: Cobre</t>
  </si>
  <si>
    <t>Sensor de Fuerza FSR: sensor para detectar la presión física y peso con resistencia sensible a la fuerza, Caracteristicas: Longitud total 88 mm Ancho total 43 mm Área de detección 38 X 38 mm Rango temperatura de funcionamiento -30 ~70C.</t>
  </si>
  <si>
    <t>Sensor capacitivo LJC18A3-BZ/BX mide 18 mm de diametro y posee una distancia de deteccion de 10 mm. Caracteristicas BK 300 mA BU 6-36 VDC Distancia de deteccion 10 mm Diametro 18 mm Longitud del cable 190 Cm Peso 108 g</t>
  </si>
  <si>
    <t>Modulo multi sensor 10 DOF GY-801 con giroscopio de 3 ejes L3G4200D, acelerometro de 3 ejes ADXL345; un magnetometro de 3 ejes HMC5883L y un sensor de presion atmosferica Bosch BMP180.  Voltaje de alimentación: 3.0 a 5.5 VDC Protocolo de comunicación: I2C. Tamaño del módulo: 26x17x3 mm. Agujeros de montaje: 3 mm Acelerometro: Rango de medicion totalmente programable: ±2g, ±4g, ±8g y ±16g ADC: 16 bits Magnetometro: Campo magnetico del rango de medicion: ±8 Gauss ADC: 12 bits Barometro (Bosch) Rango de medicion: 300-1100 hPa (desde -500m a 9000m sobre el nivel del mar)</t>
  </si>
  <si>
    <t>SENSOR DE HUMEDAD DE SUELO SHT30 CON PROTECTOR  Caracteristicas Humedad, rango de medicion: 0 ~100 % HR Temperatura, rango de medicion: - 40~ +125 °C Exactitud de medicion de la humedad: ± 2% Precision de medicion de temperatura: ± 0,2 ¿ Resolucion: 0.01 Voltaje de funcionamiento: 2.4V -5.5V DC AMARILLO: SCK NEGRO O VERDE: GND AZUL: DATOS ROJO: VCC</t>
  </si>
  <si>
    <t>SENSOR DE TEMPERATURA IMPERMEABLE DFROBOT DS18B20 PARA ARDUINO  Caracteristicas Voltaje de alimentacion: 3.0 a 5.5 VDC Precision: ±0.5º C (-10º C a 85º C) Rango de temperatura: -55º C a 125º C Resolucion: 9 a 12 bits Tiempo de respuesta: 750 ms Pinout: Rojo: VCC Negro: GND Amarillo: DATOS Dimensiones sonda: Diametro de 6 mm X 35 mm de largo Diametro del cable: 4 mm Largo: 95 cm</t>
  </si>
  <si>
    <t>Cables bnc a caiman 1.8m Sondas puntas para Generador.  </t>
  </si>
  <si>
    <t>Datalogger Rc-5 Usb Temperatura Termometro, Digital PDF USB Registrador de Datos de Temperatura Reutilizable Grabador Termómetro Refrigerador 32000 Puntos Alta Precisión.</t>
  </si>
  <si>
    <t>Data logger Temperatura Y Humedad Ut330th, Tipo Usb: Medidor registrador de Temperatura y humedad rangos: -30°C - 70°C exactitud +/- 0,4° C 64.000 resolución +/- 0.1° C/° F, muestreo ajustable entre 10 segundos y 24 horas MAX/MIN/MKT, PC sofware Humedad 0%- 100% RH Resolución 0.1%RH con aplicación para teléfono.</t>
  </si>
  <si>
    <t>Anemómetro Digital, Intervalo de mediciones de la velocidad del viento: 2 -10m/s, 10 - 30m/s, CMM: 0,001 - 9999 X 10, CFM: 0,001 - 9999 X 10, Retención de datos: VEL / FLOW, MAX/MIN, Data Hold, Iluminación de pantalla, Indicador de batería baja, Conexión USB Bluetooth.</t>
  </si>
  <si>
    <t>Luxometro Digital, UT383 Medicion en LUX: 0 hasta 199.999 Lux, Medicion en CD: 0 hasta 19.999 FC, con Bluetooth Data Hold, Modo MAX/MIN, Auto Rango, Auto apagado,Indicador de bateria baja.</t>
  </si>
  <si>
    <t>Sonometro Medidor Ruido Decibeles Digital Ut353. Rango Total: 30db - 130db, Maximo nivel: 130db, Precision: +/- 1,5db, Frecuencia: 31,5Hz -8000Hz,, Modo  MAX/MIN,pantalla de 32 x 26 mm Iluminación de pantalla, data hold peso 116 g. Luz de fondo blanca,pantalla LCD clara, condensador de microfono de 1/2", Ajustable rápido/lento</t>
  </si>
  <si>
    <t>Refractometro Rbh 0-90 Brix. Atc. Modelo: RHB-90 Rango de medición: 58-90% brix 12-27% agua 38-43 baume' Exactitud: ± 0,5% brix ± 0,5% agua ± 0,5 baume' Mín. división: 0,5% brix 0,5% agua 0,5 baume</t>
  </si>
  <si>
    <t>Termometro veterinario digital. Apagado automático: Conserva la batería al apagarse de manera automática tras un período de inactividad Señal de alarma: Indica el final de la medición y alerta en caso de temperatura elevada.  </t>
  </si>
  <si>
    <t>Adaptador De Alta Resolucion De 1M compatible Con HDMI A VGA</t>
  </si>
  <si>
    <t>Conector prepulido SC/UPC para ensamblaje en campo.</t>
  </si>
  <si>
    <t>Bandeja de distribucion de fibra optica con 12 conectores duplex LC, incluye 24 pigtails, bandejas internas de fusion y demas accesorios para realizar el la organizacion y empalme optico, ancho 19 pulgadas, 1U. 2 puntos de entrada para cables.</t>
  </si>
  <si>
    <t>Cable de Fibra Optica Multimodo OM4 50/125, 12 hilos, para Interior, Tight Buffer 900µm, OFNR Riser, Dielectrica, Marcas de longitud de incremento cada 2 pies, Codigo de colores: TIA-598-C, Fibra Optica no Conductiva (Dielectrica)</t>
  </si>
  <si>
    <t>Patch cord de 3 metros, conectores RJ45, soporta Categoria 6A, 4 pares 8 hilos, estandar de transmision IEEE 802.3bt Type 4, T568B, 24 AWG, material de la chaqueta Low Smoke Zero Halogen (LSZH).</t>
  </si>
  <si>
    <t>Botas modulares LSZH para conectar RJ45. Bolsa de 100 unidades</t>
  </si>
  <si>
    <t>Jack RJ-45 sin blindaje, ANSI/TIA Category 6, para cable UTP sin blindaje</t>
  </si>
  <si>
    <t>Panel de conexiones, 24 puertos, Categoria 6, con 24 acopladores RJ45 categoria 6 preinstalados. Soporta patch cords RJ45 UTP con normas T568A y T568B. Debe soportar los requerimientos minimos ANSI/TIA-568-C.2 para Categoria 6 e ISO 11801 Clase E con estandares de frecuencia entre 1 y 250 MHz .</t>
  </si>
  <si>
    <t>Conector Plug RJ45 Cat 6A blindado paquete x 100 unidades</t>
  </si>
  <si>
    <t>PLC controladores lógicos programables SIMATIC S7-1200, CPU 1214C, compact CPU, DC/DC/relay, onboard I/O: 14 DI 24 V DC; 10 DO relay 2 A; 2 AI 0-10 V DC, power supply: DC 20.4-28.8 V DC, program/data memory 150 KB</t>
  </si>
  <si>
    <t>ANTENA PTMP 5GHz 120° Sector Cercano 2X2, RPSMA</t>
  </si>
  <si>
    <t>Cable Xlr A Xlr /bulk 250 Lu6 6mts. Modelo Bulk250 Lu6 Tipo de cable y adaptador conectores Proel XLR3FVPRO XLR3MVPRO y cable HPC225. Cantidad de conectores de entrada 1 Cantidad de conectores de salida 1 Conector de entrada XLR Conector de salida XLR Material de revestimiento del conector: Metalico</t>
  </si>
  <si>
    <t>Memoria Micro SD De 1tb Con Adaptador •A2 / UHS-I / V30 / U3 / Clase 10 •Velocidad máxima de lectura: 190 MB/s •Velocidad máxima de escritura: 130 MB/s •Velocidad mínima de escritura: 30 MB/s •Graba video Full HD, 3D y 4K •A prueba de agua, golpes y rayos</t>
  </si>
  <si>
    <t>Palo Selfie En Aluminio Con Tripode Control Bluetooth + Luz Led -  material Aluminio.</t>
  </si>
  <si>
    <t>Disco duro Interno SSD 512Gb sata mz</t>
  </si>
  <si>
    <t>Convertidor- Adaptador Rj45 a USB</t>
  </si>
  <si>
    <t>Adaptador Antena Rompe Muros USB. USBADAPTADOR WIFI USB ECLECTIC ANTENA 150mbps 6DBI Antena: 6dBi Omnidireccional en cobre desoxigenadoColor: NegroChip: Realtek RTL8188GU de última generaciónPuerto: USB 2.0Cumple estándares: IEEE802.11b/g/nRango de frecuencia: 2.412GHz ~ 2.48GHzTasa de transmisión inalámbrica de hasta 150MbpsConsumo de energía: DC 5V 290mASistemas operativos: Windows 2000, XP, Vista, 7, 8, 8.1, 10 (32 y 64 bits)Soporta 64/128/152 bit de encriptación WEP y WPA / WPA2WPA-PSK / WPA-PSKDimensiones: 245 x 19 x 13,5mm</t>
  </si>
  <si>
    <t>Cable HDMI 3 Metros Compatible 4K y 8K</t>
  </si>
  <si>
    <t>Microfono de Solapa Inalambricos Para Celular, con entrada tipo audifonos y tipo C - lightning Con Antipop Tipos de microfono: Condensador, Unidireccional. Formato:microfonos deslizantes</t>
  </si>
  <si>
    <t>Protoboard 830 Puntos: Para realizar laboratorios de circuitos en serie y paralelo en fisica III</t>
  </si>
  <si>
    <t>Manilla brazalete pulsera antiestatica ajustable</t>
  </si>
  <si>
    <t>Temporizador Electronico Frontal TEF4-OFF 1SBN020114R1000 I2-250221  </t>
  </si>
  <si>
    <t>AntenaLITEBEAM AC LBE 5AC GENERACIÓN 2, con un alcance de trasmisión de 15km, una frecuencia de 5 Ghz, y una velocidad de trasmisión de 300MB</t>
  </si>
  <si>
    <t>Analizador De Red Vectorial Nanovna-h4 Con Tarjeta De 32 Gb. Especificaciones: PCB: 2.126 in x 3.366 in x 0.433 in (sin conectores, interruptores) Frecuencia de medicion: 50 KHz ~ 300 MHz (10 KHz-1.5 GHz, permite firmware extendido). Salida RF: -13 dbm (maximo -9 dbm) Rango de medicion: 70 dB (50 kHz-300 MHz), 60 dB (300 M-600 MHz), 50 dB (600 M-900 MHz)</t>
  </si>
  <si>
    <t>NANOSTATION LOCO M2 2.4GHZ Dimensiones: 161 x 31 x 80 mm (6,31 x 1,22 x 3,15") Peso: 180 g (6,35 onzas) Fuente de alimentación (PoE): 24 V, 0,5 A Consumo máximo de energía: 5.5W Método de potencia: PoE Pasivo (Pares 4, 5+; 7, 8 Retorno) Frecuencia de operación: 2412-2462 MHz Ganancia: 8,5 dBi Interfaz de red: (1) Puerto Ethernet 10/100</t>
  </si>
  <si>
    <t>ARDUINO UNO R4 Wifi: Microprocesador de 32 bits.Tensión de funcionamiento: 5V, Memoria: 256 KB Flash / 32 KB SRAM, Tensión de entrada: 6-24V, Velocidad de reloj: 48 MHz, Puerto de programación: USB-C MCU: RA41M1 de Renesas Cortex M4 WiFi/BLE: ESP32-S3-MINI, Dispositivo HID emula un ratón o un teclado Sección de alimentación mejorada hasta 24V a través de VIN Bus CAN DAC 12 bits Op amplificador WiFi / Bluetooth de baja energía Matriz de LED totalmente direccionable con 96 LED rojos 12x8 Conector I2C Qwiic RTC con soporte para una bateria tampon, Diagnostico de errores en tiempo de ejecución.</t>
  </si>
  <si>
    <t>Amplificador de instrumentacion de precision de bajo ruido y baja potencia, INA821 IDGKT</t>
  </si>
  <si>
    <t>Conectores tipo banana con plug y caiman </t>
  </si>
  <si>
    <t>Multiplicador splitter HDMI 1 entrada X4 salidas 1018p</t>
  </si>
  <si>
    <t>Conector RF SMA hembra</t>
  </si>
  <si>
    <t>Microcontrolador esp32.</t>
  </si>
  <si>
    <t>Modulo lora: SX1278, Ra-01 433 MHz</t>
  </si>
  <si>
    <t>Amplificador operacional 741  </t>
  </si>
  <si>
    <t>Empalmador mecanico. Empalme mecánico para fibra óptica sin herramientas. Aplicable para fibra monomodo y multimodo. Diámetro de la fibra con revestimiento de 0.25mm o 0,90mm. Diámetro de la fibra 125µm Pérdida por inserción &lt;0.25dB. Perdida de reflexión &lt;-5dB. Temperatura operativa -0°C hasta +5°C.</t>
  </si>
  <si>
    <t>Bombillo led filamento globo vintage golden</t>
  </si>
  <si>
    <t>Luz Lineal Ledl 50 Mts 500 Led Luces Calido Longitud luces: 50 metros de largo.  Cantidad de luces led: 500 luces. Tension de voltaje: 110V  Potencia: 0.05 W / potencia max. 25 W</t>
  </si>
  <si>
    <t>Portafusible aereo de rosca para diferentes tipos de fusibles</t>
  </si>
  <si>
    <t>Bombillo infrarojo 250 WE voltios, garantia 2 años o más.</t>
  </si>
  <si>
    <t>Barras de grafito o varilla conductora de electrodo de grafito: para experimentos de Electricidad y magnetismo</t>
  </si>
  <si>
    <t>Tapete antiestatico magnetico, para manipulacion de dispositivos electricos</t>
  </si>
  <si>
    <t>Paquete de 100 unidades de luces led surtidos</t>
  </si>
  <si>
    <t>Interruptor industrial normalmente abierto 22mm YB-LA 38 verde</t>
  </si>
  <si>
    <t>Interruptor industrial normalmente cerrado 22mm rojo</t>
  </si>
  <si>
    <t>Boton de emergencia metalico tipo hongo.</t>
  </si>
  <si>
    <t>Conector para cable coaxial de semi-precision macho SMA (Ref: 2057-RF2-02BT-02-50-G-ND)</t>
  </si>
  <si>
    <t>Fusible Vidrio Largo Corriente: 500 mA Voltaje: 250 V Dimensiones: 6 mm x 30 mm</t>
  </si>
  <si>
    <t>Fusible Ceramico Largo Corriente: 10 A Voltaje: 250 V Dimensiones: 6 mm x 30 mm</t>
  </si>
  <si>
    <t>Baterias recargables tipo AA Paquete de 16 baterias recargables nimh aa de 3000 mah 1.2v cargador aa aaa lcd inteligente de 8 bahias 1.2v nimh/nicd (incluye estuche de bateria)</t>
  </si>
  <si>
    <t>Baterias recargables tipo AAA Forma Cilindrica Unidades por pack 4. Voltaje nominal 1.2V Es recargable Composicion Ni-MH Capacidad de la pila 900 mAh</t>
  </si>
  <si>
    <t>Modulo digital E/S digitales SB 1223, 2 DI/2 DO, 2 DI DC 24V/2 DO DC 24V ORIGINAL REFERENCIA 6ES7223-0BD30-0XB0</t>
  </si>
  <si>
    <t>Limpiador de Conector Fibra Universal  </t>
  </si>
  <si>
    <t>Estación de soldadura PROFESIONAL con control DIGITAL de temperatura entre 160°C - 520°C con potencia de 48 Watts. Viene con display indicador tipo barra</t>
  </si>
  <si>
    <t>Bascula Electronica 40kg Multifuncion Gramera Peso maximo soportado 40 kg 127V</t>
  </si>
  <si>
    <t>Ponchadora De Impacto jack RJ45</t>
  </si>
  <si>
    <t>Crimpadora para conectores RJ45 Cat5 y Cat 6-6A Pass-Through</t>
  </si>
  <si>
    <t>Fresa Para CNC De Punta Triangular 3.175X20X0.1</t>
  </si>
  <si>
    <t>Fresa En V De Tin Para Router PCB 3.175X30X0.1</t>
  </si>
  <si>
    <t>Fresa En V De Tin Para Router PCB 3.175X20X0.1</t>
  </si>
  <si>
    <t>FRESA DE PERFILADO SC/FT 1.4X10 MM ACERO DE TUNGSTENO</t>
  </si>
  <si>
    <t>PLACA DE COBRE fr4 10*10</t>
  </si>
  <si>
    <t>Tinta Conductiva para Reparacion y Diseño Electronico</t>
  </si>
  <si>
    <t>Torre de alimentacion multifuncional (multitoma) de 3 o 4 niveles, con puertos usb</t>
  </si>
  <si>
    <t>Disco duro Interno SSD 500Gb M2</t>
  </si>
  <si>
    <t>Memoria Ram AD4S26668G19-SGN x 8Gb Ddr4 2666mhz Memory</t>
  </si>
  <si>
    <t>Cable de consola serial color azul CISCO de puerto USB Cable de consola USB a RJ45</t>
  </si>
  <si>
    <t>Cable convertidor USB a serie (RS232)</t>
  </si>
  <si>
    <t>METRO LINEAL</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</si>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</sst>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0" borderId="42" xfId="3" applyNumberFormat="1" applyFont="1" applyBorder="1" applyAlignment="1" applyProtection="1">
      <alignment horizontal="center" vertical="center"/>
      <protection hidden="1"/>
    </xf>
    <xf numFmtId="0" fontId="3" fillId="0" borderId="3" xfId="3" applyNumberFormat="1" applyFont="1" applyBorder="1" applyAlignment="1" applyProtection="1">
      <alignment horizontal="center" vertical="center"/>
      <protection hidden="1"/>
    </xf>
    <xf numFmtId="0" fontId="3" fillId="0" borderId="4" xfId="3" applyNumberFormat="1" applyFont="1" applyBorder="1" applyAlignment="1" applyProtection="1">
      <alignment horizontal="center" vertical="center"/>
      <protection hidden="1"/>
    </xf>
    <xf numFmtId="0" fontId="6" fillId="0" borderId="42" xfId="3" applyNumberFormat="1" applyFont="1" applyBorder="1" applyAlignment="1" applyProtection="1">
      <alignment horizontal="center" vertical="center"/>
      <protection hidden="1"/>
    </xf>
    <xf numFmtId="0" fontId="6" fillId="0" borderId="3" xfId="3" applyNumberFormat="1" applyFont="1" applyBorder="1" applyAlignment="1" applyProtection="1">
      <alignment horizontal="center" vertical="center"/>
      <protection hidden="1"/>
    </xf>
    <xf numFmtId="0" fontId="6" fillId="0" borderId="4" xfId="3" applyNumberFormat="1" applyFont="1" applyBorder="1" applyAlignment="1" applyProtection="1">
      <alignment horizontal="center" vertical="center"/>
      <protection hidden="1"/>
    </xf>
    <xf numFmtId="0" fontId="3" fillId="0" borderId="42"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6" fillId="0" borderId="43" xfId="3" applyNumberFormat="1" applyFont="1" applyBorder="1" applyAlignment="1" applyProtection="1">
      <alignment horizontal="center" vertical="center" wrapText="1"/>
      <protection hidden="1"/>
    </xf>
    <xf numFmtId="0" fontId="6" fillId="0" borderId="44" xfId="3" applyNumberFormat="1" applyFont="1" applyBorder="1" applyAlignment="1" applyProtection="1">
      <alignment horizontal="center" vertical="center" wrapText="1"/>
      <protection hidden="1"/>
    </xf>
    <xf numFmtId="0" fontId="6" fillId="0" borderId="45"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wrapText="1"/>
      <protection hidden="1"/>
    </xf>
    <xf numFmtId="0" fontId="6" fillId="0" borderId="3"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47" xfId="0" applyFont="1" applyBorder="1" applyAlignment="1" applyProtection="1">
      <alignment vertical="top" wrapText="1"/>
      <protection hidden="1"/>
    </xf>
    <xf numFmtId="0" fontId="2" fillId="0" borderId="48" xfId="0" applyFont="1" applyBorder="1" applyAlignment="1" applyProtection="1">
      <alignment vertical="top" wrapText="1"/>
      <protection hidden="1"/>
    </xf>
    <xf numFmtId="0" fontId="2" fillId="0" borderId="49" xfId="0" applyFont="1" applyBorder="1" applyAlignment="1" applyProtection="1">
      <alignment vertical="top"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7"/>
  <sheetViews>
    <sheetView showGridLines="0" tabSelected="1" view="pageBreakPreview" topLeftCell="C40" zoomScale="70" zoomScaleNormal="70" zoomScaleSheetLayoutView="70" zoomScalePageLayoutView="55" workbookViewId="0">
      <selection activeCell="F42" sqref="F42"/>
    </sheetView>
  </sheetViews>
  <sheetFormatPr baseColWidth="10" defaultColWidth="11.453125" defaultRowHeight="14.5" x14ac:dyDescent="0.35"/>
  <cols>
    <col min="1" max="1" width="10.453125" style="2" customWidth="1"/>
    <col min="2" max="2" width="66.1796875" style="2" customWidth="1"/>
    <col min="3" max="3" width="23" style="2" customWidth="1"/>
    <col min="4" max="4" width="13.54296875" style="2" bestFit="1" customWidth="1"/>
    <col min="5" max="5" width="14" style="2" bestFit="1" customWidth="1"/>
    <col min="6" max="6" width="13.54296875" style="2" customWidth="1"/>
    <col min="7" max="7" width="17.7265625" style="2" customWidth="1"/>
    <col min="8" max="8" width="15" style="2" customWidth="1"/>
    <col min="9" max="9" width="17.7265625" style="2" customWidth="1"/>
    <col min="10" max="10" width="15" style="2" customWidth="1"/>
    <col min="11" max="11" width="17.81640625" style="4" customWidth="1"/>
    <col min="12" max="13" width="16.7265625" style="4" customWidth="1"/>
    <col min="14" max="14" width="14.7265625" style="4" customWidth="1"/>
    <col min="15" max="15" width="20.26953125" style="4" customWidth="1"/>
    <col min="16" max="16384" width="11.453125" style="4"/>
  </cols>
  <sheetData>
    <row r="1" spans="1:15" ht="51" customHeight="1" x14ac:dyDescent="0.35">
      <c r="F1" s="3"/>
    </row>
    <row r="2" spans="1:15" ht="15.75" customHeight="1" x14ac:dyDescent="0.35">
      <c r="A2" s="104"/>
      <c r="B2" s="107" t="s">
        <v>0</v>
      </c>
      <c r="C2" s="108"/>
      <c r="D2" s="108"/>
      <c r="E2" s="108"/>
      <c r="F2" s="108"/>
      <c r="G2" s="108"/>
      <c r="H2" s="108"/>
      <c r="I2" s="108"/>
      <c r="J2" s="108"/>
      <c r="K2" s="108"/>
      <c r="L2" s="108"/>
      <c r="M2" s="109"/>
      <c r="N2" s="110" t="s">
        <v>80</v>
      </c>
      <c r="O2" s="111"/>
    </row>
    <row r="3" spans="1:15" ht="15.75" customHeight="1" x14ac:dyDescent="0.35">
      <c r="A3" s="105"/>
      <c r="B3" s="107" t="s">
        <v>2</v>
      </c>
      <c r="C3" s="108"/>
      <c r="D3" s="108"/>
      <c r="E3" s="108"/>
      <c r="F3" s="108"/>
      <c r="G3" s="108"/>
      <c r="H3" s="108"/>
      <c r="I3" s="108"/>
      <c r="J3" s="108"/>
      <c r="K3" s="108"/>
      <c r="L3" s="108"/>
      <c r="M3" s="109"/>
      <c r="N3" s="110" t="s">
        <v>77</v>
      </c>
      <c r="O3" s="111"/>
    </row>
    <row r="4" spans="1:15" ht="16.5" customHeight="1" x14ac:dyDescent="0.35">
      <c r="A4" s="105"/>
      <c r="B4" s="112" t="s">
        <v>3</v>
      </c>
      <c r="C4" s="113"/>
      <c r="D4" s="113"/>
      <c r="E4" s="113"/>
      <c r="F4" s="113"/>
      <c r="G4" s="113"/>
      <c r="H4" s="113"/>
      <c r="I4" s="113"/>
      <c r="J4" s="113"/>
      <c r="K4" s="113"/>
      <c r="L4" s="113"/>
      <c r="M4" s="114"/>
      <c r="N4" s="110" t="s">
        <v>79</v>
      </c>
      <c r="O4" s="111"/>
    </row>
    <row r="5" spans="1:15" ht="15" customHeight="1" x14ac:dyDescent="0.35">
      <c r="A5" s="106"/>
      <c r="B5" s="115"/>
      <c r="C5" s="116"/>
      <c r="D5" s="116"/>
      <c r="E5" s="116"/>
      <c r="F5" s="116"/>
      <c r="G5" s="116"/>
      <c r="H5" s="116"/>
      <c r="I5" s="116"/>
      <c r="J5" s="116"/>
      <c r="K5" s="116"/>
      <c r="L5" s="116"/>
      <c r="M5" s="117"/>
      <c r="N5" s="110" t="s">
        <v>4</v>
      </c>
      <c r="O5" s="111"/>
    </row>
    <row r="7" spans="1:15" x14ac:dyDescent="0.35">
      <c r="A7" s="5" t="s">
        <v>5</v>
      </c>
    </row>
    <row r="8" spans="1:15" ht="10" customHeight="1" x14ac:dyDescent="0.35">
      <c r="A8" s="6"/>
    </row>
    <row r="9" spans="1:15" ht="30" customHeight="1" x14ac:dyDescent="0.35">
      <c r="A9" s="89" t="s">
        <v>6</v>
      </c>
      <c r="B9" s="90"/>
      <c r="D9" s="95" t="s">
        <v>7</v>
      </c>
      <c r="E9" s="96"/>
      <c r="F9" s="85"/>
      <c r="G9" s="86"/>
      <c r="H9" s="86"/>
      <c r="I9" s="87"/>
      <c r="K9" s="95" t="s">
        <v>8</v>
      </c>
      <c r="L9" s="96"/>
      <c r="M9" s="102"/>
      <c r="N9" s="103"/>
    </row>
    <row r="10" spans="1:15" ht="8.25" customHeight="1" x14ac:dyDescent="0.35">
      <c r="A10" s="91"/>
      <c r="B10" s="92"/>
      <c r="C10" s="7"/>
      <c r="E10" s="8"/>
      <c r="F10" s="8"/>
      <c r="M10" s="8"/>
      <c r="N10" s="2"/>
    </row>
    <row r="11" spans="1:15" ht="30" customHeight="1" x14ac:dyDescent="0.35">
      <c r="A11" s="93"/>
      <c r="B11" s="94"/>
      <c r="D11" s="95" t="s">
        <v>9</v>
      </c>
      <c r="E11" s="96"/>
      <c r="F11" s="85"/>
      <c r="G11" s="86"/>
      <c r="H11" s="86"/>
      <c r="I11" s="87"/>
      <c r="K11" s="95" t="s">
        <v>10</v>
      </c>
      <c r="L11" s="96"/>
      <c r="M11" s="100"/>
      <c r="N11" s="101"/>
      <c r="O11" s="18"/>
    </row>
    <row r="12" spans="1:15" ht="10" customHeight="1" thickBot="1" x14ac:dyDescent="0.4">
      <c r="A12" s="17"/>
      <c r="B12" s="19"/>
      <c r="C12" s="15"/>
      <c r="D12" s="17"/>
      <c r="E12" s="19"/>
      <c r="F12" s="19"/>
      <c r="G12" s="19"/>
      <c r="H12" s="17"/>
      <c r="I12" s="20"/>
      <c r="J12" s="16"/>
      <c r="K12" s="16"/>
      <c r="L12" s="16"/>
      <c r="N12" s="21"/>
      <c r="O12" s="21"/>
    </row>
    <row r="13" spans="1:15" s="9" customFormat="1" ht="111.75" customHeight="1" x14ac:dyDescent="0.3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05.75" customHeight="1" x14ac:dyDescent="0.35">
      <c r="A14" s="26">
        <v>1</v>
      </c>
      <c r="B14" s="144" t="s">
        <v>82</v>
      </c>
      <c r="C14" s="12"/>
      <c r="D14" s="57">
        <v>5</v>
      </c>
      <c r="E14" s="57"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05.75" customHeight="1" x14ac:dyDescent="0.35">
      <c r="A15" s="26">
        <v>2</v>
      </c>
      <c r="B15" s="144" t="s">
        <v>83</v>
      </c>
      <c r="C15" s="12"/>
      <c r="D15" s="57">
        <v>5</v>
      </c>
      <c r="E15" s="57" t="s">
        <v>81</v>
      </c>
      <c r="F15" s="13"/>
      <c r="G15" s="11"/>
      <c r="H15" s="1">
        <f t="shared" ref="H15:H78" si="6">+ROUND(F15*G15,0)</f>
        <v>0</v>
      </c>
      <c r="I15" s="11"/>
      <c r="J15" s="1">
        <f t="shared" ref="J15:J78" si="7">ROUND(F15*I15,0)</f>
        <v>0</v>
      </c>
      <c r="K15" s="1">
        <f t="shared" ref="K15:K78" si="8">ROUND(F15+H15+J15,0)</f>
        <v>0</v>
      </c>
      <c r="L15" s="1">
        <f t="shared" ref="L15:L78" si="9">ROUND(F15*D15,0)</f>
        <v>0</v>
      </c>
      <c r="M15" s="1">
        <f t="shared" ref="M15:M78" si="10">ROUND(L15*G15,0)</f>
        <v>0</v>
      </c>
      <c r="N15" s="1">
        <f t="shared" ref="N15:N78" si="11">ROUND(L15*I15,0)</f>
        <v>0</v>
      </c>
      <c r="O15" s="27">
        <f t="shared" ref="O15:O78" si="12">ROUND(L15+N15+M15,0)</f>
        <v>0</v>
      </c>
    </row>
    <row r="16" spans="1:15" s="9" customFormat="1" ht="105.75" customHeight="1" x14ac:dyDescent="0.35">
      <c r="A16" s="26">
        <v>3</v>
      </c>
      <c r="B16" s="144" t="s">
        <v>84</v>
      </c>
      <c r="C16" s="12"/>
      <c r="D16" s="57">
        <v>1</v>
      </c>
      <c r="E16" s="57" t="s">
        <v>81</v>
      </c>
      <c r="F16" s="13"/>
      <c r="G16" s="11"/>
      <c r="H16" s="1">
        <f t="shared" si="6"/>
        <v>0</v>
      </c>
      <c r="I16" s="11"/>
      <c r="J16" s="1">
        <f t="shared" si="7"/>
        <v>0</v>
      </c>
      <c r="K16" s="1">
        <f t="shared" si="8"/>
        <v>0</v>
      </c>
      <c r="L16" s="1">
        <f t="shared" si="9"/>
        <v>0</v>
      </c>
      <c r="M16" s="1">
        <f t="shared" si="10"/>
        <v>0</v>
      </c>
      <c r="N16" s="1">
        <f t="shared" si="11"/>
        <v>0</v>
      </c>
      <c r="O16" s="27">
        <f t="shared" si="12"/>
        <v>0</v>
      </c>
    </row>
    <row r="17" spans="1:15" s="9" customFormat="1" ht="105.75" customHeight="1" x14ac:dyDescent="0.35">
      <c r="A17" s="26">
        <v>4</v>
      </c>
      <c r="B17" s="144" t="s">
        <v>85</v>
      </c>
      <c r="C17" s="12"/>
      <c r="D17" s="57">
        <v>1</v>
      </c>
      <c r="E17" s="57" t="s">
        <v>81</v>
      </c>
      <c r="F17" s="13"/>
      <c r="G17" s="11"/>
      <c r="H17" s="1">
        <f t="shared" si="6"/>
        <v>0</v>
      </c>
      <c r="I17" s="11"/>
      <c r="J17" s="1">
        <f t="shared" si="7"/>
        <v>0</v>
      </c>
      <c r="K17" s="1">
        <f t="shared" si="8"/>
        <v>0</v>
      </c>
      <c r="L17" s="1">
        <f t="shared" si="9"/>
        <v>0</v>
      </c>
      <c r="M17" s="1">
        <f t="shared" si="10"/>
        <v>0</v>
      </c>
      <c r="N17" s="1">
        <f t="shared" si="11"/>
        <v>0</v>
      </c>
      <c r="O17" s="27">
        <f t="shared" si="12"/>
        <v>0</v>
      </c>
    </row>
    <row r="18" spans="1:15" s="9" customFormat="1" ht="105.75" customHeight="1" x14ac:dyDescent="0.35">
      <c r="A18" s="26">
        <v>5</v>
      </c>
      <c r="B18" s="144" t="s">
        <v>86</v>
      </c>
      <c r="C18" s="12"/>
      <c r="D18" s="57">
        <v>1</v>
      </c>
      <c r="E18" s="57" t="s">
        <v>81</v>
      </c>
      <c r="F18" s="13"/>
      <c r="G18" s="11"/>
      <c r="H18" s="1">
        <f t="shared" si="6"/>
        <v>0</v>
      </c>
      <c r="I18" s="11"/>
      <c r="J18" s="1">
        <f t="shared" si="7"/>
        <v>0</v>
      </c>
      <c r="K18" s="1">
        <f t="shared" si="8"/>
        <v>0</v>
      </c>
      <c r="L18" s="1">
        <f t="shared" si="9"/>
        <v>0</v>
      </c>
      <c r="M18" s="1">
        <f t="shared" si="10"/>
        <v>0</v>
      </c>
      <c r="N18" s="1">
        <f t="shared" si="11"/>
        <v>0</v>
      </c>
      <c r="O18" s="27">
        <f t="shared" si="12"/>
        <v>0</v>
      </c>
    </row>
    <row r="19" spans="1:15" s="9" customFormat="1" ht="105.75" customHeight="1" x14ac:dyDescent="0.35">
      <c r="A19" s="26">
        <v>6</v>
      </c>
      <c r="B19" s="144" t="s">
        <v>87</v>
      </c>
      <c r="C19" s="12"/>
      <c r="D19" s="57">
        <v>1</v>
      </c>
      <c r="E19" s="57" t="s">
        <v>81</v>
      </c>
      <c r="F19" s="13"/>
      <c r="G19" s="11"/>
      <c r="H19" s="1">
        <f t="shared" si="6"/>
        <v>0</v>
      </c>
      <c r="I19" s="11"/>
      <c r="J19" s="1">
        <f t="shared" si="7"/>
        <v>0</v>
      </c>
      <c r="K19" s="1">
        <f t="shared" si="8"/>
        <v>0</v>
      </c>
      <c r="L19" s="1">
        <f t="shared" si="9"/>
        <v>0</v>
      </c>
      <c r="M19" s="1">
        <f t="shared" si="10"/>
        <v>0</v>
      </c>
      <c r="N19" s="1">
        <f t="shared" si="11"/>
        <v>0</v>
      </c>
      <c r="O19" s="27">
        <f t="shared" si="12"/>
        <v>0</v>
      </c>
    </row>
    <row r="20" spans="1:15" s="9" customFormat="1" ht="105.75" customHeight="1" x14ac:dyDescent="0.35">
      <c r="A20" s="26">
        <v>7</v>
      </c>
      <c r="B20" s="144" t="s">
        <v>88</v>
      </c>
      <c r="C20" s="12"/>
      <c r="D20" s="57">
        <v>1</v>
      </c>
      <c r="E20" s="57" t="s">
        <v>81</v>
      </c>
      <c r="F20" s="13"/>
      <c r="G20" s="11"/>
      <c r="H20" s="1">
        <f t="shared" si="6"/>
        <v>0</v>
      </c>
      <c r="I20" s="11"/>
      <c r="J20" s="1">
        <f t="shared" si="7"/>
        <v>0</v>
      </c>
      <c r="K20" s="1">
        <f t="shared" si="8"/>
        <v>0</v>
      </c>
      <c r="L20" s="1">
        <f t="shared" si="9"/>
        <v>0</v>
      </c>
      <c r="M20" s="1">
        <f t="shared" si="10"/>
        <v>0</v>
      </c>
      <c r="N20" s="1">
        <f t="shared" si="11"/>
        <v>0</v>
      </c>
      <c r="O20" s="27">
        <f t="shared" si="12"/>
        <v>0</v>
      </c>
    </row>
    <row r="21" spans="1:15" s="9" customFormat="1" ht="105.75" customHeight="1" x14ac:dyDescent="0.35">
      <c r="A21" s="26">
        <v>8</v>
      </c>
      <c r="B21" s="144" t="s">
        <v>89</v>
      </c>
      <c r="C21" s="12"/>
      <c r="D21" s="57">
        <v>3</v>
      </c>
      <c r="E21" s="57" t="s">
        <v>81</v>
      </c>
      <c r="F21" s="13"/>
      <c r="G21" s="11"/>
      <c r="H21" s="1">
        <f t="shared" si="6"/>
        <v>0</v>
      </c>
      <c r="I21" s="11"/>
      <c r="J21" s="1">
        <f t="shared" si="7"/>
        <v>0</v>
      </c>
      <c r="K21" s="1">
        <f t="shared" si="8"/>
        <v>0</v>
      </c>
      <c r="L21" s="1">
        <f t="shared" si="9"/>
        <v>0</v>
      </c>
      <c r="M21" s="1">
        <f t="shared" si="10"/>
        <v>0</v>
      </c>
      <c r="N21" s="1">
        <f t="shared" si="11"/>
        <v>0</v>
      </c>
      <c r="O21" s="27">
        <f t="shared" si="12"/>
        <v>0</v>
      </c>
    </row>
    <row r="22" spans="1:15" s="9" customFormat="1" ht="105.75" customHeight="1" x14ac:dyDescent="0.35">
      <c r="A22" s="26">
        <v>9</v>
      </c>
      <c r="B22" s="144" t="s">
        <v>90</v>
      </c>
      <c r="C22" s="12"/>
      <c r="D22" s="57">
        <v>7</v>
      </c>
      <c r="E22" s="57" t="s">
        <v>81</v>
      </c>
      <c r="F22" s="13"/>
      <c r="G22" s="11"/>
      <c r="H22" s="1">
        <f t="shared" si="6"/>
        <v>0</v>
      </c>
      <c r="I22" s="11"/>
      <c r="J22" s="1">
        <f t="shared" si="7"/>
        <v>0</v>
      </c>
      <c r="K22" s="1">
        <f t="shared" si="8"/>
        <v>0</v>
      </c>
      <c r="L22" s="1">
        <f t="shared" si="9"/>
        <v>0</v>
      </c>
      <c r="M22" s="1">
        <f t="shared" si="10"/>
        <v>0</v>
      </c>
      <c r="N22" s="1">
        <f t="shared" si="11"/>
        <v>0</v>
      </c>
      <c r="O22" s="27">
        <f t="shared" si="12"/>
        <v>0</v>
      </c>
    </row>
    <row r="23" spans="1:15" s="9" customFormat="1" ht="105.75" customHeight="1" x14ac:dyDescent="0.35">
      <c r="A23" s="26">
        <v>10</v>
      </c>
      <c r="B23" s="144" t="s">
        <v>91</v>
      </c>
      <c r="C23" s="12"/>
      <c r="D23" s="57">
        <v>30</v>
      </c>
      <c r="E23" s="57" t="s">
        <v>81</v>
      </c>
      <c r="F23" s="13"/>
      <c r="G23" s="11"/>
      <c r="H23" s="1">
        <f t="shared" si="6"/>
        <v>0</v>
      </c>
      <c r="I23" s="11"/>
      <c r="J23" s="1">
        <f t="shared" si="7"/>
        <v>0</v>
      </c>
      <c r="K23" s="1">
        <f t="shared" si="8"/>
        <v>0</v>
      </c>
      <c r="L23" s="1">
        <f t="shared" si="9"/>
        <v>0</v>
      </c>
      <c r="M23" s="1">
        <f t="shared" si="10"/>
        <v>0</v>
      </c>
      <c r="N23" s="1">
        <f t="shared" si="11"/>
        <v>0</v>
      </c>
      <c r="O23" s="27">
        <f t="shared" si="12"/>
        <v>0</v>
      </c>
    </row>
    <row r="24" spans="1:15" s="9" customFormat="1" ht="105.75" customHeight="1" x14ac:dyDescent="0.35">
      <c r="A24" s="26">
        <v>11</v>
      </c>
      <c r="B24" s="144" t="s">
        <v>92</v>
      </c>
      <c r="C24" s="12"/>
      <c r="D24" s="57">
        <v>3</v>
      </c>
      <c r="E24" s="57" t="s">
        <v>81</v>
      </c>
      <c r="F24" s="13"/>
      <c r="G24" s="11"/>
      <c r="H24" s="1">
        <f t="shared" si="6"/>
        <v>0</v>
      </c>
      <c r="I24" s="11"/>
      <c r="J24" s="1">
        <f t="shared" si="7"/>
        <v>0</v>
      </c>
      <c r="K24" s="1">
        <f t="shared" si="8"/>
        <v>0</v>
      </c>
      <c r="L24" s="1">
        <f t="shared" si="9"/>
        <v>0</v>
      </c>
      <c r="M24" s="1">
        <f t="shared" si="10"/>
        <v>0</v>
      </c>
      <c r="N24" s="1">
        <f t="shared" si="11"/>
        <v>0</v>
      </c>
      <c r="O24" s="27">
        <f t="shared" si="12"/>
        <v>0</v>
      </c>
    </row>
    <row r="25" spans="1:15" s="9" customFormat="1" ht="105.75" customHeight="1" x14ac:dyDescent="0.35">
      <c r="A25" s="26">
        <v>12</v>
      </c>
      <c r="B25" s="144" t="s">
        <v>93</v>
      </c>
      <c r="C25" s="12"/>
      <c r="D25" s="57">
        <v>5</v>
      </c>
      <c r="E25" s="57" t="s">
        <v>81</v>
      </c>
      <c r="F25" s="13"/>
      <c r="G25" s="11"/>
      <c r="H25" s="1">
        <f t="shared" si="6"/>
        <v>0</v>
      </c>
      <c r="I25" s="11"/>
      <c r="J25" s="1">
        <f t="shared" si="7"/>
        <v>0</v>
      </c>
      <c r="K25" s="1">
        <f t="shared" si="8"/>
        <v>0</v>
      </c>
      <c r="L25" s="1">
        <f t="shared" si="9"/>
        <v>0</v>
      </c>
      <c r="M25" s="1">
        <f t="shared" si="10"/>
        <v>0</v>
      </c>
      <c r="N25" s="1">
        <f t="shared" si="11"/>
        <v>0</v>
      </c>
      <c r="O25" s="27">
        <f t="shared" si="12"/>
        <v>0</v>
      </c>
    </row>
    <row r="26" spans="1:15" s="9" customFormat="1" ht="105.75" customHeight="1" x14ac:dyDescent="0.35">
      <c r="A26" s="26">
        <v>13</v>
      </c>
      <c r="B26" s="144" t="s">
        <v>94</v>
      </c>
      <c r="C26" s="12"/>
      <c r="D26" s="57">
        <v>3</v>
      </c>
      <c r="E26" s="57" t="s">
        <v>81</v>
      </c>
      <c r="F26" s="13"/>
      <c r="G26" s="11"/>
      <c r="H26" s="1">
        <f t="shared" si="6"/>
        <v>0</v>
      </c>
      <c r="I26" s="11"/>
      <c r="J26" s="1">
        <f t="shared" si="7"/>
        <v>0</v>
      </c>
      <c r="K26" s="1">
        <f t="shared" si="8"/>
        <v>0</v>
      </c>
      <c r="L26" s="1">
        <f t="shared" si="9"/>
        <v>0</v>
      </c>
      <c r="M26" s="1">
        <f t="shared" si="10"/>
        <v>0</v>
      </c>
      <c r="N26" s="1">
        <f t="shared" si="11"/>
        <v>0</v>
      </c>
      <c r="O26" s="27">
        <f t="shared" si="12"/>
        <v>0</v>
      </c>
    </row>
    <row r="27" spans="1:15" s="9" customFormat="1" ht="105.75" customHeight="1" x14ac:dyDescent="0.35">
      <c r="A27" s="26">
        <v>14</v>
      </c>
      <c r="B27" s="144" t="s">
        <v>95</v>
      </c>
      <c r="C27" s="12"/>
      <c r="D27" s="57">
        <v>5</v>
      </c>
      <c r="E27" s="57" t="s">
        <v>81</v>
      </c>
      <c r="F27" s="13"/>
      <c r="G27" s="11"/>
      <c r="H27" s="1">
        <f t="shared" si="6"/>
        <v>0</v>
      </c>
      <c r="I27" s="11"/>
      <c r="J27" s="1">
        <f t="shared" si="7"/>
        <v>0</v>
      </c>
      <c r="K27" s="1">
        <f t="shared" si="8"/>
        <v>0</v>
      </c>
      <c r="L27" s="1">
        <f t="shared" si="9"/>
        <v>0</v>
      </c>
      <c r="M27" s="1">
        <f t="shared" si="10"/>
        <v>0</v>
      </c>
      <c r="N27" s="1">
        <f t="shared" si="11"/>
        <v>0</v>
      </c>
      <c r="O27" s="27">
        <f t="shared" si="12"/>
        <v>0</v>
      </c>
    </row>
    <row r="28" spans="1:15" s="9" customFormat="1" ht="105.75" customHeight="1" x14ac:dyDescent="0.35">
      <c r="A28" s="26">
        <v>15</v>
      </c>
      <c r="B28" s="144" t="s">
        <v>96</v>
      </c>
      <c r="C28" s="12"/>
      <c r="D28" s="57">
        <v>5</v>
      </c>
      <c r="E28" s="57" t="s">
        <v>81</v>
      </c>
      <c r="F28" s="13"/>
      <c r="G28" s="11"/>
      <c r="H28" s="1">
        <f t="shared" si="6"/>
        <v>0</v>
      </c>
      <c r="I28" s="11"/>
      <c r="J28" s="1">
        <f t="shared" si="7"/>
        <v>0</v>
      </c>
      <c r="K28" s="1">
        <f t="shared" si="8"/>
        <v>0</v>
      </c>
      <c r="L28" s="1">
        <f t="shared" si="9"/>
        <v>0</v>
      </c>
      <c r="M28" s="1">
        <f t="shared" si="10"/>
        <v>0</v>
      </c>
      <c r="N28" s="1">
        <f t="shared" si="11"/>
        <v>0</v>
      </c>
      <c r="O28" s="27">
        <f t="shared" si="12"/>
        <v>0</v>
      </c>
    </row>
    <row r="29" spans="1:15" s="9" customFormat="1" ht="105.75" customHeight="1" x14ac:dyDescent="0.35">
      <c r="A29" s="26">
        <v>16</v>
      </c>
      <c r="B29" s="144" t="s">
        <v>97</v>
      </c>
      <c r="C29" s="12"/>
      <c r="D29" s="57">
        <v>1</v>
      </c>
      <c r="E29" s="57" t="s">
        <v>81</v>
      </c>
      <c r="F29" s="13"/>
      <c r="G29" s="11"/>
      <c r="H29" s="1">
        <f t="shared" si="6"/>
        <v>0</v>
      </c>
      <c r="I29" s="11"/>
      <c r="J29" s="1">
        <f t="shared" si="7"/>
        <v>0</v>
      </c>
      <c r="K29" s="1">
        <f t="shared" si="8"/>
        <v>0</v>
      </c>
      <c r="L29" s="1">
        <f t="shared" si="9"/>
        <v>0</v>
      </c>
      <c r="M29" s="1">
        <f t="shared" si="10"/>
        <v>0</v>
      </c>
      <c r="N29" s="1">
        <f t="shared" si="11"/>
        <v>0</v>
      </c>
      <c r="O29" s="27">
        <f t="shared" si="12"/>
        <v>0</v>
      </c>
    </row>
    <row r="30" spans="1:15" s="9" customFormat="1" ht="105.75" customHeight="1" x14ac:dyDescent="0.35">
      <c r="A30" s="26">
        <v>17</v>
      </c>
      <c r="B30" s="144" t="s">
        <v>84</v>
      </c>
      <c r="C30" s="12"/>
      <c r="D30" s="57">
        <v>5</v>
      </c>
      <c r="E30" s="57" t="s">
        <v>81</v>
      </c>
      <c r="F30" s="13"/>
      <c r="G30" s="11"/>
      <c r="H30" s="1">
        <f t="shared" si="6"/>
        <v>0</v>
      </c>
      <c r="I30" s="11"/>
      <c r="J30" s="1">
        <f t="shared" si="7"/>
        <v>0</v>
      </c>
      <c r="K30" s="1">
        <f t="shared" si="8"/>
        <v>0</v>
      </c>
      <c r="L30" s="1">
        <f t="shared" si="9"/>
        <v>0</v>
      </c>
      <c r="M30" s="1">
        <f t="shared" si="10"/>
        <v>0</v>
      </c>
      <c r="N30" s="1">
        <f t="shared" si="11"/>
        <v>0</v>
      </c>
      <c r="O30" s="27">
        <f t="shared" si="12"/>
        <v>0</v>
      </c>
    </row>
    <row r="31" spans="1:15" s="9" customFormat="1" ht="105.75" customHeight="1" x14ac:dyDescent="0.35">
      <c r="A31" s="26">
        <v>18</v>
      </c>
      <c r="B31" s="144" t="s">
        <v>98</v>
      </c>
      <c r="C31" s="12"/>
      <c r="D31" s="57">
        <v>5</v>
      </c>
      <c r="E31" s="57" t="s">
        <v>81</v>
      </c>
      <c r="F31" s="13"/>
      <c r="G31" s="11"/>
      <c r="H31" s="1">
        <f t="shared" si="6"/>
        <v>0</v>
      </c>
      <c r="I31" s="11"/>
      <c r="J31" s="1">
        <f t="shared" si="7"/>
        <v>0</v>
      </c>
      <c r="K31" s="1">
        <f t="shared" si="8"/>
        <v>0</v>
      </c>
      <c r="L31" s="1">
        <f t="shared" si="9"/>
        <v>0</v>
      </c>
      <c r="M31" s="1">
        <f t="shared" si="10"/>
        <v>0</v>
      </c>
      <c r="N31" s="1">
        <f t="shared" si="11"/>
        <v>0</v>
      </c>
      <c r="O31" s="27">
        <f t="shared" si="12"/>
        <v>0</v>
      </c>
    </row>
    <row r="32" spans="1:15" s="9" customFormat="1" ht="105.75" customHeight="1" x14ac:dyDescent="0.35">
      <c r="A32" s="26">
        <v>19</v>
      </c>
      <c r="B32" s="144" t="s">
        <v>99</v>
      </c>
      <c r="C32" s="12"/>
      <c r="D32" s="57">
        <v>4</v>
      </c>
      <c r="E32" s="57" t="s">
        <v>81</v>
      </c>
      <c r="F32" s="13"/>
      <c r="G32" s="11"/>
      <c r="H32" s="1">
        <f t="shared" si="6"/>
        <v>0</v>
      </c>
      <c r="I32" s="11"/>
      <c r="J32" s="1">
        <f t="shared" si="7"/>
        <v>0</v>
      </c>
      <c r="K32" s="1">
        <f t="shared" si="8"/>
        <v>0</v>
      </c>
      <c r="L32" s="1">
        <f t="shared" si="9"/>
        <v>0</v>
      </c>
      <c r="M32" s="1">
        <f t="shared" si="10"/>
        <v>0</v>
      </c>
      <c r="N32" s="1">
        <f t="shared" si="11"/>
        <v>0</v>
      </c>
      <c r="O32" s="27">
        <f t="shared" si="12"/>
        <v>0</v>
      </c>
    </row>
    <row r="33" spans="1:15" s="9" customFormat="1" ht="105.75" customHeight="1" x14ac:dyDescent="0.35">
      <c r="A33" s="26">
        <v>20</v>
      </c>
      <c r="B33" s="144" t="s">
        <v>100</v>
      </c>
      <c r="C33" s="12"/>
      <c r="D33" s="57">
        <v>5</v>
      </c>
      <c r="E33" s="57" t="s">
        <v>81</v>
      </c>
      <c r="F33" s="13"/>
      <c r="G33" s="11"/>
      <c r="H33" s="1">
        <f t="shared" si="6"/>
        <v>0</v>
      </c>
      <c r="I33" s="11"/>
      <c r="J33" s="1">
        <f t="shared" si="7"/>
        <v>0</v>
      </c>
      <c r="K33" s="1">
        <f t="shared" si="8"/>
        <v>0</v>
      </c>
      <c r="L33" s="1">
        <f t="shared" si="9"/>
        <v>0</v>
      </c>
      <c r="M33" s="1">
        <f t="shared" si="10"/>
        <v>0</v>
      </c>
      <c r="N33" s="1">
        <f t="shared" si="11"/>
        <v>0</v>
      </c>
      <c r="O33" s="27">
        <f t="shared" si="12"/>
        <v>0</v>
      </c>
    </row>
    <row r="34" spans="1:15" s="9" customFormat="1" ht="105.75" customHeight="1" x14ac:dyDescent="0.35">
      <c r="A34" s="26">
        <v>21</v>
      </c>
      <c r="B34" s="144" t="s">
        <v>101</v>
      </c>
      <c r="C34" s="12"/>
      <c r="D34" s="57">
        <v>5</v>
      </c>
      <c r="E34" s="57" t="s">
        <v>81</v>
      </c>
      <c r="F34" s="13"/>
      <c r="G34" s="11"/>
      <c r="H34" s="1">
        <f t="shared" si="6"/>
        <v>0</v>
      </c>
      <c r="I34" s="11"/>
      <c r="J34" s="1">
        <f t="shared" si="7"/>
        <v>0</v>
      </c>
      <c r="K34" s="1">
        <f t="shared" si="8"/>
        <v>0</v>
      </c>
      <c r="L34" s="1">
        <f t="shared" si="9"/>
        <v>0</v>
      </c>
      <c r="M34" s="1">
        <f t="shared" si="10"/>
        <v>0</v>
      </c>
      <c r="N34" s="1">
        <f t="shared" si="11"/>
        <v>0</v>
      </c>
      <c r="O34" s="27">
        <f t="shared" si="12"/>
        <v>0</v>
      </c>
    </row>
    <row r="35" spans="1:15" s="9" customFormat="1" ht="167.5" customHeight="1" x14ac:dyDescent="0.35">
      <c r="A35" s="26">
        <v>22</v>
      </c>
      <c r="B35" s="144" t="s">
        <v>102</v>
      </c>
      <c r="C35" s="12"/>
      <c r="D35" s="57">
        <v>4</v>
      </c>
      <c r="E35" s="57" t="s">
        <v>81</v>
      </c>
      <c r="F35" s="13"/>
      <c r="G35" s="11"/>
      <c r="H35" s="1">
        <f t="shared" si="6"/>
        <v>0</v>
      </c>
      <c r="I35" s="11"/>
      <c r="J35" s="1">
        <f t="shared" si="7"/>
        <v>0</v>
      </c>
      <c r="K35" s="1">
        <f t="shared" si="8"/>
        <v>0</v>
      </c>
      <c r="L35" s="1">
        <f t="shared" si="9"/>
        <v>0</v>
      </c>
      <c r="M35" s="1">
        <f t="shared" si="10"/>
        <v>0</v>
      </c>
      <c r="N35" s="1">
        <f t="shared" si="11"/>
        <v>0</v>
      </c>
      <c r="O35" s="27">
        <f t="shared" si="12"/>
        <v>0</v>
      </c>
    </row>
    <row r="36" spans="1:15" s="9" customFormat="1" ht="105.75" customHeight="1" x14ac:dyDescent="0.35">
      <c r="A36" s="26">
        <v>23</v>
      </c>
      <c r="B36" s="144" t="s">
        <v>103</v>
      </c>
      <c r="C36" s="12"/>
      <c r="D36" s="57">
        <v>3</v>
      </c>
      <c r="E36" s="57" t="s">
        <v>81</v>
      </c>
      <c r="F36" s="13"/>
      <c r="G36" s="11"/>
      <c r="H36" s="1">
        <f t="shared" si="6"/>
        <v>0</v>
      </c>
      <c r="I36" s="11"/>
      <c r="J36" s="1">
        <f t="shared" si="7"/>
        <v>0</v>
      </c>
      <c r="K36" s="1">
        <f t="shared" si="8"/>
        <v>0</v>
      </c>
      <c r="L36" s="1">
        <f t="shared" si="9"/>
        <v>0</v>
      </c>
      <c r="M36" s="1">
        <f t="shared" si="10"/>
        <v>0</v>
      </c>
      <c r="N36" s="1">
        <f t="shared" si="11"/>
        <v>0</v>
      </c>
      <c r="O36" s="27">
        <f t="shared" si="12"/>
        <v>0</v>
      </c>
    </row>
    <row r="37" spans="1:15" s="9" customFormat="1" ht="105.75" customHeight="1" x14ac:dyDescent="0.35">
      <c r="A37" s="26">
        <v>24</v>
      </c>
      <c r="B37" s="144" t="s">
        <v>104</v>
      </c>
      <c r="C37" s="12"/>
      <c r="D37" s="57">
        <v>5</v>
      </c>
      <c r="E37" s="57" t="s">
        <v>81</v>
      </c>
      <c r="F37" s="13"/>
      <c r="G37" s="11"/>
      <c r="H37" s="1">
        <f t="shared" si="6"/>
        <v>0</v>
      </c>
      <c r="I37" s="11"/>
      <c r="J37" s="1">
        <f t="shared" si="7"/>
        <v>0</v>
      </c>
      <c r="K37" s="1">
        <f t="shared" si="8"/>
        <v>0</v>
      </c>
      <c r="L37" s="1">
        <f t="shared" si="9"/>
        <v>0</v>
      </c>
      <c r="M37" s="1">
        <f t="shared" si="10"/>
        <v>0</v>
      </c>
      <c r="N37" s="1">
        <f t="shared" si="11"/>
        <v>0</v>
      </c>
      <c r="O37" s="27">
        <f t="shared" si="12"/>
        <v>0</v>
      </c>
    </row>
    <row r="38" spans="1:15" s="9" customFormat="1" ht="105.75" customHeight="1" x14ac:dyDescent="0.35">
      <c r="A38" s="26">
        <v>25</v>
      </c>
      <c r="B38" s="144" t="s">
        <v>105</v>
      </c>
      <c r="C38" s="12"/>
      <c r="D38" s="57">
        <v>5</v>
      </c>
      <c r="E38" s="57" t="s">
        <v>81</v>
      </c>
      <c r="F38" s="13"/>
      <c r="G38" s="11"/>
      <c r="H38" s="1">
        <f t="shared" si="6"/>
        <v>0</v>
      </c>
      <c r="I38" s="11"/>
      <c r="J38" s="1">
        <f t="shared" si="7"/>
        <v>0</v>
      </c>
      <c r="K38" s="1">
        <f t="shared" si="8"/>
        <v>0</v>
      </c>
      <c r="L38" s="1">
        <f t="shared" si="9"/>
        <v>0</v>
      </c>
      <c r="M38" s="1">
        <f t="shared" si="10"/>
        <v>0</v>
      </c>
      <c r="N38" s="1">
        <f t="shared" si="11"/>
        <v>0</v>
      </c>
      <c r="O38" s="27">
        <f t="shared" si="12"/>
        <v>0</v>
      </c>
    </row>
    <row r="39" spans="1:15" s="9" customFormat="1" ht="105.75" customHeight="1" x14ac:dyDescent="0.35">
      <c r="A39" s="26">
        <v>26</v>
      </c>
      <c r="B39" s="144" t="s">
        <v>106</v>
      </c>
      <c r="C39" s="12"/>
      <c r="D39" s="57">
        <v>3</v>
      </c>
      <c r="E39" s="57" t="s">
        <v>81</v>
      </c>
      <c r="F39" s="13"/>
      <c r="G39" s="11"/>
      <c r="H39" s="1">
        <f t="shared" si="6"/>
        <v>0</v>
      </c>
      <c r="I39" s="11"/>
      <c r="J39" s="1">
        <f t="shared" si="7"/>
        <v>0</v>
      </c>
      <c r="K39" s="1">
        <f t="shared" si="8"/>
        <v>0</v>
      </c>
      <c r="L39" s="1">
        <f t="shared" si="9"/>
        <v>0</v>
      </c>
      <c r="M39" s="1">
        <f t="shared" si="10"/>
        <v>0</v>
      </c>
      <c r="N39" s="1">
        <f t="shared" si="11"/>
        <v>0</v>
      </c>
      <c r="O39" s="27">
        <f t="shared" si="12"/>
        <v>0</v>
      </c>
    </row>
    <row r="40" spans="1:15" s="9" customFormat="1" ht="105.75" customHeight="1" x14ac:dyDescent="0.35">
      <c r="A40" s="26">
        <v>27</v>
      </c>
      <c r="B40" s="144" t="s">
        <v>107</v>
      </c>
      <c r="C40" s="12"/>
      <c r="D40" s="57">
        <v>2</v>
      </c>
      <c r="E40" s="57" t="s">
        <v>81</v>
      </c>
      <c r="F40" s="13"/>
      <c r="G40" s="11"/>
      <c r="H40" s="1">
        <f t="shared" si="6"/>
        <v>0</v>
      </c>
      <c r="I40" s="11"/>
      <c r="J40" s="1">
        <f t="shared" si="7"/>
        <v>0</v>
      </c>
      <c r="K40" s="1">
        <f t="shared" si="8"/>
        <v>0</v>
      </c>
      <c r="L40" s="1">
        <f t="shared" si="9"/>
        <v>0</v>
      </c>
      <c r="M40" s="1">
        <f t="shared" si="10"/>
        <v>0</v>
      </c>
      <c r="N40" s="1">
        <f t="shared" si="11"/>
        <v>0</v>
      </c>
      <c r="O40" s="27">
        <f t="shared" si="12"/>
        <v>0</v>
      </c>
    </row>
    <row r="41" spans="1:15" s="9" customFormat="1" ht="105.75" customHeight="1" x14ac:dyDescent="0.35">
      <c r="A41" s="26">
        <v>28</v>
      </c>
      <c r="B41" s="144" t="s">
        <v>108</v>
      </c>
      <c r="C41" s="12"/>
      <c r="D41" s="57">
        <v>3</v>
      </c>
      <c r="E41" s="57" t="s">
        <v>81</v>
      </c>
      <c r="F41" s="13"/>
      <c r="G41" s="11"/>
      <c r="H41" s="1">
        <f t="shared" si="6"/>
        <v>0</v>
      </c>
      <c r="I41" s="11"/>
      <c r="J41" s="1">
        <f t="shared" si="7"/>
        <v>0</v>
      </c>
      <c r="K41" s="1">
        <f t="shared" si="8"/>
        <v>0</v>
      </c>
      <c r="L41" s="1">
        <f t="shared" si="9"/>
        <v>0</v>
      </c>
      <c r="M41" s="1">
        <f t="shared" si="10"/>
        <v>0</v>
      </c>
      <c r="N41" s="1">
        <f t="shared" si="11"/>
        <v>0</v>
      </c>
      <c r="O41" s="27">
        <f t="shared" si="12"/>
        <v>0</v>
      </c>
    </row>
    <row r="42" spans="1:15" s="9" customFormat="1" ht="105.75" customHeight="1" x14ac:dyDescent="0.35">
      <c r="A42" s="26">
        <v>29</v>
      </c>
      <c r="B42" s="144" t="s">
        <v>109</v>
      </c>
      <c r="C42" s="12"/>
      <c r="D42" s="57">
        <v>3</v>
      </c>
      <c r="E42" s="57" t="s">
        <v>81</v>
      </c>
      <c r="F42" s="13"/>
      <c r="G42" s="11"/>
      <c r="H42" s="1">
        <f t="shared" si="6"/>
        <v>0</v>
      </c>
      <c r="I42" s="11"/>
      <c r="J42" s="1">
        <f t="shared" si="7"/>
        <v>0</v>
      </c>
      <c r="K42" s="1">
        <f t="shared" si="8"/>
        <v>0</v>
      </c>
      <c r="L42" s="1">
        <f t="shared" si="9"/>
        <v>0</v>
      </c>
      <c r="M42" s="1">
        <f t="shared" si="10"/>
        <v>0</v>
      </c>
      <c r="N42" s="1">
        <f t="shared" si="11"/>
        <v>0</v>
      </c>
      <c r="O42" s="27">
        <f t="shared" si="12"/>
        <v>0</v>
      </c>
    </row>
    <row r="43" spans="1:15" s="9" customFormat="1" ht="105.75" customHeight="1" x14ac:dyDescent="0.35">
      <c r="A43" s="26">
        <v>30</v>
      </c>
      <c r="B43" s="144" t="s">
        <v>110</v>
      </c>
      <c r="C43" s="12"/>
      <c r="D43" s="57">
        <v>3</v>
      </c>
      <c r="E43" s="57" t="s">
        <v>81</v>
      </c>
      <c r="F43" s="13"/>
      <c r="G43" s="11"/>
      <c r="H43" s="1">
        <f t="shared" si="6"/>
        <v>0</v>
      </c>
      <c r="I43" s="11"/>
      <c r="J43" s="1">
        <f t="shared" si="7"/>
        <v>0</v>
      </c>
      <c r="K43" s="1">
        <f t="shared" si="8"/>
        <v>0</v>
      </c>
      <c r="L43" s="1">
        <f t="shared" si="9"/>
        <v>0</v>
      </c>
      <c r="M43" s="1">
        <f t="shared" si="10"/>
        <v>0</v>
      </c>
      <c r="N43" s="1">
        <f t="shared" si="11"/>
        <v>0</v>
      </c>
      <c r="O43" s="27">
        <f t="shared" si="12"/>
        <v>0</v>
      </c>
    </row>
    <row r="44" spans="1:15" s="9" customFormat="1" ht="105.75" customHeight="1" x14ac:dyDescent="0.35">
      <c r="A44" s="26">
        <v>31</v>
      </c>
      <c r="B44" s="144" t="s">
        <v>111</v>
      </c>
      <c r="C44" s="12"/>
      <c r="D44" s="57">
        <v>1</v>
      </c>
      <c r="E44" s="57" t="s">
        <v>81</v>
      </c>
      <c r="F44" s="13"/>
      <c r="G44" s="11"/>
      <c r="H44" s="1">
        <f t="shared" si="6"/>
        <v>0</v>
      </c>
      <c r="I44" s="11"/>
      <c r="J44" s="1">
        <f t="shared" si="7"/>
        <v>0</v>
      </c>
      <c r="K44" s="1">
        <f t="shared" si="8"/>
        <v>0</v>
      </c>
      <c r="L44" s="1">
        <f t="shared" si="9"/>
        <v>0</v>
      </c>
      <c r="M44" s="1">
        <f t="shared" si="10"/>
        <v>0</v>
      </c>
      <c r="N44" s="1">
        <f t="shared" si="11"/>
        <v>0</v>
      </c>
      <c r="O44" s="27">
        <f t="shared" si="12"/>
        <v>0</v>
      </c>
    </row>
    <row r="45" spans="1:15" s="9" customFormat="1" ht="105.75" customHeight="1" x14ac:dyDescent="0.35">
      <c r="A45" s="26">
        <v>32</v>
      </c>
      <c r="B45" s="144" t="s">
        <v>112</v>
      </c>
      <c r="C45" s="12"/>
      <c r="D45" s="57">
        <v>10</v>
      </c>
      <c r="E45" s="57" t="s">
        <v>81</v>
      </c>
      <c r="F45" s="13"/>
      <c r="G45" s="11"/>
      <c r="H45" s="1">
        <f t="shared" si="6"/>
        <v>0</v>
      </c>
      <c r="I45" s="11"/>
      <c r="J45" s="1">
        <f t="shared" si="7"/>
        <v>0</v>
      </c>
      <c r="K45" s="1">
        <f t="shared" si="8"/>
        <v>0</v>
      </c>
      <c r="L45" s="1">
        <f t="shared" si="9"/>
        <v>0</v>
      </c>
      <c r="M45" s="1">
        <f t="shared" si="10"/>
        <v>0</v>
      </c>
      <c r="N45" s="1">
        <f t="shared" si="11"/>
        <v>0</v>
      </c>
      <c r="O45" s="27">
        <f t="shared" si="12"/>
        <v>0</v>
      </c>
    </row>
    <row r="46" spans="1:15" s="9" customFormat="1" ht="105.75" customHeight="1" x14ac:dyDescent="0.35">
      <c r="A46" s="26">
        <v>33</v>
      </c>
      <c r="B46" s="144" t="s">
        <v>113</v>
      </c>
      <c r="C46" s="12"/>
      <c r="D46" s="57">
        <v>75</v>
      </c>
      <c r="E46" s="57" t="s">
        <v>81</v>
      </c>
      <c r="F46" s="13"/>
      <c r="G46" s="11"/>
      <c r="H46" s="1">
        <f t="shared" si="6"/>
        <v>0</v>
      </c>
      <c r="I46" s="11"/>
      <c r="J46" s="1">
        <f t="shared" si="7"/>
        <v>0</v>
      </c>
      <c r="K46" s="1">
        <f t="shared" si="8"/>
        <v>0</v>
      </c>
      <c r="L46" s="1">
        <f t="shared" si="9"/>
        <v>0</v>
      </c>
      <c r="M46" s="1">
        <f t="shared" si="10"/>
        <v>0</v>
      </c>
      <c r="N46" s="1">
        <f t="shared" si="11"/>
        <v>0</v>
      </c>
      <c r="O46" s="27">
        <f t="shared" si="12"/>
        <v>0</v>
      </c>
    </row>
    <row r="47" spans="1:15" s="9" customFormat="1" ht="105.75" customHeight="1" x14ac:dyDescent="0.35">
      <c r="A47" s="26">
        <v>34</v>
      </c>
      <c r="B47" s="144" t="s">
        <v>114</v>
      </c>
      <c r="C47" s="12"/>
      <c r="D47" s="57">
        <v>50</v>
      </c>
      <c r="E47" s="57" t="s">
        <v>81</v>
      </c>
      <c r="F47" s="13"/>
      <c r="G47" s="11"/>
      <c r="H47" s="1">
        <f t="shared" si="6"/>
        <v>0</v>
      </c>
      <c r="I47" s="11"/>
      <c r="J47" s="1">
        <f t="shared" si="7"/>
        <v>0</v>
      </c>
      <c r="K47" s="1">
        <f t="shared" si="8"/>
        <v>0</v>
      </c>
      <c r="L47" s="1">
        <f t="shared" si="9"/>
        <v>0</v>
      </c>
      <c r="M47" s="1">
        <f t="shared" si="10"/>
        <v>0</v>
      </c>
      <c r="N47" s="1">
        <f t="shared" si="11"/>
        <v>0</v>
      </c>
      <c r="O47" s="27">
        <f t="shared" si="12"/>
        <v>0</v>
      </c>
    </row>
    <row r="48" spans="1:15" s="9" customFormat="1" ht="105.75" customHeight="1" x14ac:dyDescent="0.35">
      <c r="A48" s="26">
        <v>35</v>
      </c>
      <c r="B48" s="144" t="s">
        <v>115</v>
      </c>
      <c r="C48" s="12"/>
      <c r="D48" s="57">
        <v>3</v>
      </c>
      <c r="E48" s="57" t="s">
        <v>81</v>
      </c>
      <c r="F48" s="13"/>
      <c r="G48" s="11"/>
      <c r="H48" s="1">
        <f t="shared" si="6"/>
        <v>0</v>
      </c>
      <c r="I48" s="11"/>
      <c r="J48" s="1">
        <f t="shared" si="7"/>
        <v>0</v>
      </c>
      <c r="K48" s="1">
        <f t="shared" si="8"/>
        <v>0</v>
      </c>
      <c r="L48" s="1">
        <f t="shared" si="9"/>
        <v>0</v>
      </c>
      <c r="M48" s="1">
        <f t="shared" si="10"/>
        <v>0</v>
      </c>
      <c r="N48" s="1">
        <f t="shared" si="11"/>
        <v>0</v>
      </c>
      <c r="O48" s="27">
        <f t="shared" si="12"/>
        <v>0</v>
      </c>
    </row>
    <row r="49" spans="1:15" s="9" customFormat="1" ht="105.75" customHeight="1" x14ac:dyDescent="0.35">
      <c r="A49" s="26">
        <v>36</v>
      </c>
      <c r="B49" s="144" t="s">
        <v>116</v>
      </c>
      <c r="C49" s="12"/>
      <c r="D49" s="57">
        <v>30</v>
      </c>
      <c r="E49" s="57" t="s">
        <v>179</v>
      </c>
      <c r="F49" s="13"/>
      <c r="G49" s="11"/>
      <c r="H49" s="1">
        <f t="shared" si="6"/>
        <v>0</v>
      </c>
      <c r="I49" s="11"/>
      <c r="J49" s="1">
        <f t="shared" si="7"/>
        <v>0</v>
      </c>
      <c r="K49" s="1">
        <f t="shared" si="8"/>
        <v>0</v>
      </c>
      <c r="L49" s="1">
        <f t="shared" si="9"/>
        <v>0</v>
      </c>
      <c r="M49" s="1">
        <f t="shared" si="10"/>
        <v>0</v>
      </c>
      <c r="N49" s="1">
        <f t="shared" si="11"/>
        <v>0</v>
      </c>
      <c r="O49" s="27">
        <f t="shared" si="12"/>
        <v>0</v>
      </c>
    </row>
    <row r="50" spans="1:15" s="9" customFormat="1" ht="105.75" customHeight="1" x14ac:dyDescent="0.35">
      <c r="A50" s="26">
        <v>37</v>
      </c>
      <c r="B50" s="144" t="s">
        <v>117</v>
      </c>
      <c r="C50" s="12"/>
      <c r="D50" s="57">
        <v>200</v>
      </c>
      <c r="E50" s="57" t="s">
        <v>81</v>
      </c>
      <c r="F50" s="13"/>
      <c r="G50" s="11"/>
      <c r="H50" s="1">
        <f t="shared" si="6"/>
        <v>0</v>
      </c>
      <c r="I50" s="11"/>
      <c r="J50" s="1">
        <f t="shared" si="7"/>
        <v>0</v>
      </c>
      <c r="K50" s="1">
        <f t="shared" si="8"/>
        <v>0</v>
      </c>
      <c r="L50" s="1">
        <f t="shared" si="9"/>
        <v>0</v>
      </c>
      <c r="M50" s="1">
        <f t="shared" si="10"/>
        <v>0</v>
      </c>
      <c r="N50" s="1">
        <f t="shared" si="11"/>
        <v>0</v>
      </c>
      <c r="O50" s="27">
        <f t="shared" si="12"/>
        <v>0</v>
      </c>
    </row>
    <row r="51" spans="1:15" s="9" customFormat="1" ht="105.75" customHeight="1" x14ac:dyDescent="0.35">
      <c r="A51" s="26">
        <v>38</v>
      </c>
      <c r="B51" s="144" t="s">
        <v>118</v>
      </c>
      <c r="C51" s="12"/>
      <c r="D51" s="57">
        <v>15</v>
      </c>
      <c r="E51" s="57" t="s">
        <v>180</v>
      </c>
      <c r="F51" s="13"/>
      <c r="G51" s="11"/>
      <c r="H51" s="1">
        <f t="shared" si="6"/>
        <v>0</v>
      </c>
      <c r="I51" s="11"/>
      <c r="J51" s="1">
        <f t="shared" si="7"/>
        <v>0</v>
      </c>
      <c r="K51" s="1">
        <f t="shared" si="8"/>
        <v>0</v>
      </c>
      <c r="L51" s="1">
        <f t="shared" si="9"/>
        <v>0</v>
      </c>
      <c r="M51" s="1">
        <f t="shared" si="10"/>
        <v>0</v>
      </c>
      <c r="N51" s="1">
        <f t="shared" si="11"/>
        <v>0</v>
      </c>
      <c r="O51" s="27">
        <f t="shared" si="12"/>
        <v>0</v>
      </c>
    </row>
    <row r="52" spans="1:15" s="9" customFormat="1" ht="105.75" customHeight="1" x14ac:dyDescent="0.35">
      <c r="A52" s="26">
        <v>39</v>
      </c>
      <c r="B52" s="144" t="s">
        <v>119</v>
      </c>
      <c r="C52" s="12"/>
      <c r="D52" s="57">
        <v>40</v>
      </c>
      <c r="E52" s="57" t="s">
        <v>81</v>
      </c>
      <c r="F52" s="13"/>
      <c r="G52" s="11"/>
      <c r="H52" s="1">
        <f t="shared" si="6"/>
        <v>0</v>
      </c>
      <c r="I52" s="11"/>
      <c r="J52" s="1">
        <f t="shared" si="7"/>
        <v>0</v>
      </c>
      <c r="K52" s="1">
        <f t="shared" si="8"/>
        <v>0</v>
      </c>
      <c r="L52" s="1">
        <f t="shared" si="9"/>
        <v>0</v>
      </c>
      <c r="M52" s="1">
        <f t="shared" si="10"/>
        <v>0</v>
      </c>
      <c r="N52" s="1">
        <f t="shared" si="11"/>
        <v>0</v>
      </c>
      <c r="O52" s="27">
        <f t="shared" si="12"/>
        <v>0</v>
      </c>
    </row>
    <row r="53" spans="1:15" s="9" customFormat="1" ht="105.75" customHeight="1" x14ac:dyDescent="0.35">
      <c r="A53" s="26">
        <v>40</v>
      </c>
      <c r="B53" s="144" t="s">
        <v>120</v>
      </c>
      <c r="C53" s="12"/>
      <c r="D53" s="57">
        <v>10</v>
      </c>
      <c r="E53" s="57" t="s">
        <v>81</v>
      </c>
      <c r="F53" s="13"/>
      <c r="G53" s="11"/>
      <c r="H53" s="1">
        <f t="shared" si="6"/>
        <v>0</v>
      </c>
      <c r="I53" s="11"/>
      <c r="J53" s="1">
        <f t="shared" si="7"/>
        <v>0</v>
      </c>
      <c r="K53" s="1">
        <f t="shared" si="8"/>
        <v>0</v>
      </c>
      <c r="L53" s="1">
        <f t="shared" si="9"/>
        <v>0</v>
      </c>
      <c r="M53" s="1">
        <f t="shared" si="10"/>
        <v>0</v>
      </c>
      <c r="N53" s="1">
        <f t="shared" si="11"/>
        <v>0</v>
      </c>
      <c r="O53" s="27">
        <f t="shared" si="12"/>
        <v>0</v>
      </c>
    </row>
    <row r="54" spans="1:15" s="9" customFormat="1" ht="105.75" customHeight="1" x14ac:dyDescent="0.35">
      <c r="A54" s="26">
        <v>41</v>
      </c>
      <c r="B54" s="144" t="s">
        <v>121</v>
      </c>
      <c r="C54" s="12"/>
      <c r="D54" s="57">
        <v>5</v>
      </c>
      <c r="E54" s="57" t="s">
        <v>180</v>
      </c>
      <c r="F54" s="13"/>
      <c r="G54" s="11"/>
      <c r="H54" s="1">
        <f t="shared" si="6"/>
        <v>0</v>
      </c>
      <c r="I54" s="11"/>
      <c r="J54" s="1">
        <f t="shared" si="7"/>
        <v>0</v>
      </c>
      <c r="K54" s="1">
        <f t="shared" si="8"/>
        <v>0</v>
      </c>
      <c r="L54" s="1">
        <f t="shared" si="9"/>
        <v>0</v>
      </c>
      <c r="M54" s="1">
        <f t="shared" si="10"/>
        <v>0</v>
      </c>
      <c r="N54" s="1">
        <f t="shared" si="11"/>
        <v>0</v>
      </c>
      <c r="O54" s="27">
        <f t="shared" si="12"/>
        <v>0</v>
      </c>
    </row>
    <row r="55" spans="1:15" s="9" customFormat="1" ht="105.75" customHeight="1" x14ac:dyDescent="0.35">
      <c r="A55" s="26">
        <v>42</v>
      </c>
      <c r="B55" s="144" t="s">
        <v>122</v>
      </c>
      <c r="C55" s="12"/>
      <c r="D55" s="57">
        <v>4</v>
      </c>
      <c r="E55" s="57" t="s">
        <v>81</v>
      </c>
      <c r="F55" s="13"/>
      <c r="G55" s="11"/>
      <c r="H55" s="1">
        <f t="shared" si="6"/>
        <v>0</v>
      </c>
      <c r="I55" s="11"/>
      <c r="J55" s="1">
        <f t="shared" si="7"/>
        <v>0</v>
      </c>
      <c r="K55" s="1">
        <f t="shared" si="8"/>
        <v>0</v>
      </c>
      <c r="L55" s="1">
        <f t="shared" si="9"/>
        <v>0</v>
      </c>
      <c r="M55" s="1">
        <f t="shared" si="10"/>
        <v>0</v>
      </c>
      <c r="N55" s="1">
        <f t="shared" si="11"/>
        <v>0</v>
      </c>
      <c r="O55" s="27">
        <f t="shared" si="12"/>
        <v>0</v>
      </c>
    </row>
    <row r="56" spans="1:15" s="9" customFormat="1" ht="105.75" customHeight="1" x14ac:dyDescent="0.35">
      <c r="A56" s="26">
        <v>43</v>
      </c>
      <c r="B56" s="144" t="s">
        <v>123</v>
      </c>
      <c r="C56" s="12"/>
      <c r="D56" s="57">
        <v>6</v>
      </c>
      <c r="E56" s="57" t="s">
        <v>81</v>
      </c>
      <c r="F56" s="13"/>
      <c r="G56" s="11"/>
      <c r="H56" s="1">
        <f t="shared" si="6"/>
        <v>0</v>
      </c>
      <c r="I56" s="11"/>
      <c r="J56" s="1">
        <f t="shared" si="7"/>
        <v>0</v>
      </c>
      <c r="K56" s="1">
        <f t="shared" si="8"/>
        <v>0</v>
      </c>
      <c r="L56" s="1">
        <f t="shared" si="9"/>
        <v>0</v>
      </c>
      <c r="M56" s="1">
        <f t="shared" si="10"/>
        <v>0</v>
      </c>
      <c r="N56" s="1">
        <f t="shared" si="11"/>
        <v>0</v>
      </c>
      <c r="O56" s="27">
        <f t="shared" si="12"/>
        <v>0</v>
      </c>
    </row>
    <row r="57" spans="1:15" s="9" customFormat="1" ht="105.75" customHeight="1" x14ac:dyDescent="0.35">
      <c r="A57" s="26">
        <v>44</v>
      </c>
      <c r="B57" s="144" t="s">
        <v>124</v>
      </c>
      <c r="C57" s="12"/>
      <c r="D57" s="57">
        <v>4</v>
      </c>
      <c r="E57" s="57" t="s">
        <v>81</v>
      </c>
      <c r="F57" s="13"/>
      <c r="G57" s="11"/>
      <c r="H57" s="1">
        <f t="shared" si="6"/>
        <v>0</v>
      </c>
      <c r="I57" s="11"/>
      <c r="J57" s="1">
        <f t="shared" si="7"/>
        <v>0</v>
      </c>
      <c r="K57" s="1">
        <f t="shared" si="8"/>
        <v>0</v>
      </c>
      <c r="L57" s="1">
        <f t="shared" si="9"/>
        <v>0</v>
      </c>
      <c r="M57" s="1">
        <f t="shared" si="10"/>
        <v>0</v>
      </c>
      <c r="N57" s="1">
        <f t="shared" si="11"/>
        <v>0</v>
      </c>
      <c r="O57" s="27">
        <f t="shared" si="12"/>
        <v>0</v>
      </c>
    </row>
    <row r="58" spans="1:15" s="9" customFormat="1" ht="105.75" customHeight="1" x14ac:dyDescent="0.35">
      <c r="A58" s="26">
        <v>45</v>
      </c>
      <c r="B58" s="144" t="s">
        <v>125</v>
      </c>
      <c r="C58" s="12"/>
      <c r="D58" s="57">
        <v>1</v>
      </c>
      <c r="E58" s="57" t="s">
        <v>81</v>
      </c>
      <c r="F58" s="13"/>
      <c r="G58" s="11"/>
      <c r="H58" s="1">
        <f t="shared" si="6"/>
        <v>0</v>
      </c>
      <c r="I58" s="11"/>
      <c r="J58" s="1">
        <f t="shared" si="7"/>
        <v>0</v>
      </c>
      <c r="K58" s="1">
        <f t="shared" si="8"/>
        <v>0</v>
      </c>
      <c r="L58" s="1">
        <f t="shared" si="9"/>
        <v>0</v>
      </c>
      <c r="M58" s="1">
        <f t="shared" si="10"/>
        <v>0</v>
      </c>
      <c r="N58" s="1">
        <f t="shared" si="11"/>
        <v>0</v>
      </c>
      <c r="O58" s="27">
        <f t="shared" si="12"/>
        <v>0</v>
      </c>
    </row>
    <row r="59" spans="1:15" s="9" customFormat="1" ht="105.75" customHeight="1" x14ac:dyDescent="0.35">
      <c r="A59" s="26">
        <v>46</v>
      </c>
      <c r="B59" s="144" t="s">
        <v>126</v>
      </c>
      <c r="C59" s="12"/>
      <c r="D59" s="57">
        <v>2</v>
      </c>
      <c r="E59" s="57" t="s">
        <v>81</v>
      </c>
      <c r="F59" s="13"/>
      <c r="G59" s="11"/>
      <c r="H59" s="1">
        <f t="shared" si="6"/>
        <v>0</v>
      </c>
      <c r="I59" s="11"/>
      <c r="J59" s="1">
        <f t="shared" si="7"/>
        <v>0</v>
      </c>
      <c r="K59" s="1">
        <f t="shared" si="8"/>
        <v>0</v>
      </c>
      <c r="L59" s="1">
        <f t="shared" si="9"/>
        <v>0</v>
      </c>
      <c r="M59" s="1">
        <f t="shared" si="10"/>
        <v>0</v>
      </c>
      <c r="N59" s="1">
        <f t="shared" si="11"/>
        <v>0</v>
      </c>
      <c r="O59" s="27">
        <f t="shared" si="12"/>
        <v>0</v>
      </c>
    </row>
    <row r="60" spans="1:15" s="9" customFormat="1" ht="105.75" customHeight="1" x14ac:dyDescent="0.35">
      <c r="A60" s="26">
        <v>47</v>
      </c>
      <c r="B60" s="144" t="s">
        <v>127</v>
      </c>
      <c r="C60" s="12"/>
      <c r="D60" s="57">
        <v>34</v>
      </c>
      <c r="E60" s="57" t="s">
        <v>81</v>
      </c>
      <c r="F60" s="13"/>
      <c r="G60" s="11"/>
      <c r="H60" s="1">
        <f t="shared" si="6"/>
        <v>0</v>
      </c>
      <c r="I60" s="11"/>
      <c r="J60" s="1">
        <f t="shared" si="7"/>
        <v>0</v>
      </c>
      <c r="K60" s="1">
        <f t="shared" si="8"/>
        <v>0</v>
      </c>
      <c r="L60" s="1">
        <f t="shared" si="9"/>
        <v>0</v>
      </c>
      <c r="M60" s="1">
        <f t="shared" si="10"/>
        <v>0</v>
      </c>
      <c r="N60" s="1">
        <f t="shared" si="11"/>
        <v>0</v>
      </c>
      <c r="O60" s="27">
        <f t="shared" si="12"/>
        <v>0</v>
      </c>
    </row>
    <row r="61" spans="1:15" s="9" customFormat="1" ht="105.75" customHeight="1" x14ac:dyDescent="0.35">
      <c r="A61" s="26">
        <v>48</v>
      </c>
      <c r="B61" s="144" t="s">
        <v>128</v>
      </c>
      <c r="C61" s="12"/>
      <c r="D61" s="57">
        <v>20</v>
      </c>
      <c r="E61" s="57" t="s">
        <v>81</v>
      </c>
      <c r="F61" s="13"/>
      <c r="G61" s="11"/>
      <c r="H61" s="1">
        <f t="shared" si="6"/>
        <v>0</v>
      </c>
      <c r="I61" s="11"/>
      <c r="J61" s="1">
        <f t="shared" si="7"/>
        <v>0</v>
      </c>
      <c r="K61" s="1">
        <f t="shared" si="8"/>
        <v>0</v>
      </c>
      <c r="L61" s="1">
        <f t="shared" si="9"/>
        <v>0</v>
      </c>
      <c r="M61" s="1">
        <f t="shared" si="10"/>
        <v>0</v>
      </c>
      <c r="N61" s="1">
        <f t="shared" si="11"/>
        <v>0</v>
      </c>
      <c r="O61" s="27">
        <f t="shared" si="12"/>
        <v>0</v>
      </c>
    </row>
    <row r="62" spans="1:15" s="9" customFormat="1" ht="143.5" customHeight="1" x14ac:dyDescent="0.35">
      <c r="A62" s="26">
        <v>49</v>
      </c>
      <c r="B62" s="144" t="s">
        <v>129</v>
      </c>
      <c r="C62" s="12"/>
      <c r="D62" s="57">
        <v>12</v>
      </c>
      <c r="E62" s="57" t="s">
        <v>81</v>
      </c>
      <c r="F62" s="13"/>
      <c r="G62" s="11"/>
      <c r="H62" s="1">
        <f t="shared" si="6"/>
        <v>0</v>
      </c>
      <c r="I62" s="11"/>
      <c r="J62" s="1">
        <f t="shared" si="7"/>
        <v>0</v>
      </c>
      <c r="K62" s="1">
        <f t="shared" si="8"/>
        <v>0</v>
      </c>
      <c r="L62" s="1">
        <f t="shared" si="9"/>
        <v>0</v>
      </c>
      <c r="M62" s="1">
        <f t="shared" si="10"/>
        <v>0</v>
      </c>
      <c r="N62" s="1">
        <f t="shared" si="11"/>
        <v>0</v>
      </c>
      <c r="O62" s="27">
        <f t="shared" si="12"/>
        <v>0</v>
      </c>
    </row>
    <row r="63" spans="1:15" s="9" customFormat="1" ht="105.75" customHeight="1" x14ac:dyDescent="0.35">
      <c r="A63" s="26">
        <v>50</v>
      </c>
      <c r="B63" s="144" t="s">
        <v>130</v>
      </c>
      <c r="C63" s="12"/>
      <c r="D63" s="57">
        <v>40</v>
      </c>
      <c r="E63" s="57" t="s">
        <v>81</v>
      </c>
      <c r="F63" s="13"/>
      <c r="G63" s="11"/>
      <c r="H63" s="1">
        <f t="shared" si="6"/>
        <v>0</v>
      </c>
      <c r="I63" s="11"/>
      <c r="J63" s="1">
        <f t="shared" si="7"/>
        <v>0</v>
      </c>
      <c r="K63" s="1">
        <f t="shared" si="8"/>
        <v>0</v>
      </c>
      <c r="L63" s="1">
        <f t="shared" si="9"/>
        <v>0</v>
      </c>
      <c r="M63" s="1">
        <f t="shared" si="10"/>
        <v>0</v>
      </c>
      <c r="N63" s="1">
        <f t="shared" si="11"/>
        <v>0</v>
      </c>
      <c r="O63" s="27">
        <f t="shared" si="12"/>
        <v>0</v>
      </c>
    </row>
    <row r="64" spans="1:15" s="9" customFormat="1" ht="105.75" customHeight="1" x14ac:dyDescent="0.35">
      <c r="A64" s="26">
        <v>51</v>
      </c>
      <c r="B64" s="144" t="s">
        <v>131</v>
      </c>
      <c r="C64" s="12"/>
      <c r="D64" s="57">
        <v>2</v>
      </c>
      <c r="E64" s="57" t="s">
        <v>81</v>
      </c>
      <c r="F64" s="13"/>
      <c r="G64" s="11"/>
      <c r="H64" s="1">
        <f t="shared" si="6"/>
        <v>0</v>
      </c>
      <c r="I64" s="11"/>
      <c r="J64" s="1">
        <f t="shared" si="7"/>
        <v>0</v>
      </c>
      <c r="K64" s="1">
        <f t="shared" si="8"/>
        <v>0</v>
      </c>
      <c r="L64" s="1">
        <f t="shared" si="9"/>
        <v>0</v>
      </c>
      <c r="M64" s="1">
        <f t="shared" si="10"/>
        <v>0</v>
      </c>
      <c r="N64" s="1">
        <f t="shared" si="11"/>
        <v>0</v>
      </c>
      <c r="O64" s="27">
        <f t="shared" si="12"/>
        <v>0</v>
      </c>
    </row>
    <row r="65" spans="1:15" s="9" customFormat="1" ht="105.75" customHeight="1" x14ac:dyDescent="0.35">
      <c r="A65" s="26">
        <v>52</v>
      </c>
      <c r="B65" s="144" t="s">
        <v>132</v>
      </c>
      <c r="C65" s="12"/>
      <c r="D65" s="57">
        <v>28</v>
      </c>
      <c r="E65" s="57" t="s">
        <v>81</v>
      </c>
      <c r="F65" s="13"/>
      <c r="G65" s="11"/>
      <c r="H65" s="1">
        <f t="shared" si="6"/>
        <v>0</v>
      </c>
      <c r="I65" s="11"/>
      <c r="J65" s="1">
        <f t="shared" si="7"/>
        <v>0</v>
      </c>
      <c r="K65" s="1">
        <f t="shared" si="8"/>
        <v>0</v>
      </c>
      <c r="L65" s="1">
        <f t="shared" si="9"/>
        <v>0</v>
      </c>
      <c r="M65" s="1">
        <f t="shared" si="10"/>
        <v>0</v>
      </c>
      <c r="N65" s="1">
        <f t="shared" si="11"/>
        <v>0</v>
      </c>
      <c r="O65" s="27">
        <f t="shared" si="12"/>
        <v>0</v>
      </c>
    </row>
    <row r="66" spans="1:15" s="9" customFormat="1" ht="105.75" customHeight="1" x14ac:dyDescent="0.35">
      <c r="A66" s="26">
        <v>53</v>
      </c>
      <c r="B66" s="144" t="s">
        <v>133</v>
      </c>
      <c r="C66" s="12"/>
      <c r="D66" s="57">
        <v>10</v>
      </c>
      <c r="E66" s="57" t="s">
        <v>81</v>
      </c>
      <c r="F66" s="13"/>
      <c r="G66" s="11"/>
      <c r="H66" s="1">
        <f t="shared" si="6"/>
        <v>0</v>
      </c>
      <c r="I66" s="11"/>
      <c r="J66" s="1">
        <f t="shared" si="7"/>
        <v>0</v>
      </c>
      <c r="K66" s="1">
        <f t="shared" si="8"/>
        <v>0</v>
      </c>
      <c r="L66" s="1">
        <f t="shared" si="9"/>
        <v>0</v>
      </c>
      <c r="M66" s="1">
        <f t="shared" si="10"/>
        <v>0</v>
      </c>
      <c r="N66" s="1">
        <f t="shared" si="11"/>
        <v>0</v>
      </c>
      <c r="O66" s="27">
        <f t="shared" si="12"/>
        <v>0</v>
      </c>
    </row>
    <row r="67" spans="1:15" s="9" customFormat="1" ht="105.75" customHeight="1" x14ac:dyDescent="0.35">
      <c r="A67" s="26">
        <v>54</v>
      </c>
      <c r="B67" s="144" t="s">
        <v>134</v>
      </c>
      <c r="C67" s="12"/>
      <c r="D67" s="57">
        <v>3</v>
      </c>
      <c r="E67" s="57" t="s">
        <v>81</v>
      </c>
      <c r="F67" s="13"/>
      <c r="G67" s="11"/>
      <c r="H67" s="1">
        <f t="shared" si="6"/>
        <v>0</v>
      </c>
      <c r="I67" s="11"/>
      <c r="J67" s="1">
        <f t="shared" si="7"/>
        <v>0</v>
      </c>
      <c r="K67" s="1">
        <f t="shared" si="8"/>
        <v>0</v>
      </c>
      <c r="L67" s="1">
        <f t="shared" si="9"/>
        <v>0</v>
      </c>
      <c r="M67" s="1">
        <f t="shared" si="10"/>
        <v>0</v>
      </c>
      <c r="N67" s="1">
        <f t="shared" si="11"/>
        <v>0</v>
      </c>
      <c r="O67" s="27">
        <f t="shared" si="12"/>
        <v>0</v>
      </c>
    </row>
    <row r="68" spans="1:15" s="9" customFormat="1" ht="105.75" customHeight="1" x14ac:dyDescent="0.35">
      <c r="A68" s="26">
        <v>55</v>
      </c>
      <c r="B68" s="144" t="s">
        <v>135</v>
      </c>
      <c r="C68" s="12"/>
      <c r="D68" s="57">
        <v>2</v>
      </c>
      <c r="E68" s="57" t="s">
        <v>81</v>
      </c>
      <c r="F68" s="13"/>
      <c r="G68" s="11"/>
      <c r="H68" s="1">
        <f t="shared" si="6"/>
        <v>0</v>
      </c>
      <c r="I68" s="11"/>
      <c r="J68" s="1">
        <f t="shared" si="7"/>
        <v>0</v>
      </c>
      <c r="K68" s="1">
        <f t="shared" si="8"/>
        <v>0</v>
      </c>
      <c r="L68" s="1">
        <f t="shared" si="9"/>
        <v>0</v>
      </c>
      <c r="M68" s="1">
        <f t="shared" si="10"/>
        <v>0</v>
      </c>
      <c r="N68" s="1">
        <f t="shared" si="11"/>
        <v>0</v>
      </c>
      <c r="O68" s="27">
        <f t="shared" si="12"/>
        <v>0</v>
      </c>
    </row>
    <row r="69" spans="1:15" s="9" customFormat="1" ht="105.75" customHeight="1" x14ac:dyDescent="0.35">
      <c r="A69" s="26">
        <v>56</v>
      </c>
      <c r="B69" s="144" t="s">
        <v>136</v>
      </c>
      <c r="C69" s="12"/>
      <c r="D69" s="57">
        <v>1</v>
      </c>
      <c r="E69" s="57" t="s">
        <v>81</v>
      </c>
      <c r="F69" s="13"/>
      <c r="G69" s="11"/>
      <c r="H69" s="1">
        <f t="shared" si="6"/>
        <v>0</v>
      </c>
      <c r="I69" s="11"/>
      <c r="J69" s="1">
        <f t="shared" si="7"/>
        <v>0</v>
      </c>
      <c r="K69" s="1">
        <f t="shared" si="8"/>
        <v>0</v>
      </c>
      <c r="L69" s="1">
        <f t="shared" si="9"/>
        <v>0</v>
      </c>
      <c r="M69" s="1">
        <f t="shared" si="10"/>
        <v>0</v>
      </c>
      <c r="N69" s="1">
        <f t="shared" si="11"/>
        <v>0</v>
      </c>
      <c r="O69" s="27">
        <f t="shared" si="12"/>
        <v>0</v>
      </c>
    </row>
    <row r="70" spans="1:15" s="9" customFormat="1" ht="105.75" customHeight="1" x14ac:dyDescent="0.35">
      <c r="A70" s="26">
        <v>57</v>
      </c>
      <c r="B70" s="144" t="s">
        <v>137</v>
      </c>
      <c r="C70" s="12"/>
      <c r="D70" s="57">
        <v>2</v>
      </c>
      <c r="E70" s="57" t="s">
        <v>81</v>
      </c>
      <c r="F70" s="13"/>
      <c r="G70" s="11"/>
      <c r="H70" s="1">
        <f t="shared" si="6"/>
        <v>0</v>
      </c>
      <c r="I70" s="11"/>
      <c r="J70" s="1">
        <f t="shared" si="7"/>
        <v>0</v>
      </c>
      <c r="K70" s="1">
        <f t="shared" si="8"/>
        <v>0</v>
      </c>
      <c r="L70" s="1">
        <f t="shared" si="9"/>
        <v>0</v>
      </c>
      <c r="M70" s="1">
        <f t="shared" si="10"/>
        <v>0</v>
      </c>
      <c r="N70" s="1">
        <f t="shared" si="11"/>
        <v>0</v>
      </c>
      <c r="O70" s="27">
        <f t="shared" si="12"/>
        <v>0</v>
      </c>
    </row>
    <row r="71" spans="1:15" s="9" customFormat="1" ht="105.75" customHeight="1" x14ac:dyDescent="0.35">
      <c r="A71" s="26">
        <v>58</v>
      </c>
      <c r="B71" s="144" t="s">
        <v>138</v>
      </c>
      <c r="C71" s="12"/>
      <c r="D71" s="57">
        <v>5</v>
      </c>
      <c r="E71" s="57" t="s">
        <v>81</v>
      </c>
      <c r="F71" s="13"/>
      <c r="G71" s="11"/>
      <c r="H71" s="1">
        <f t="shared" si="6"/>
        <v>0</v>
      </c>
      <c r="I71" s="11"/>
      <c r="J71" s="1">
        <f t="shared" si="7"/>
        <v>0</v>
      </c>
      <c r="K71" s="1">
        <f t="shared" si="8"/>
        <v>0</v>
      </c>
      <c r="L71" s="1">
        <f t="shared" si="9"/>
        <v>0</v>
      </c>
      <c r="M71" s="1">
        <f t="shared" si="10"/>
        <v>0</v>
      </c>
      <c r="N71" s="1">
        <f t="shared" si="11"/>
        <v>0</v>
      </c>
      <c r="O71" s="27">
        <f t="shared" si="12"/>
        <v>0</v>
      </c>
    </row>
    <row r="72" spans="1:15" s="9" customFormat="1" ht="105.75" customHeight="1" x14ac:dyDescent="0.35">
      <c r="A72" s="26">
        <v>59</v>
      </c>
      <c r="B72" s="144" t="s">
        <v>139</v>
      </c>
      <c r="C72" s="12"/>
      <c r="D72" s="57">
        <v>5</v>
      </c>
      <c r="E72" s="57" t="s">
        <v>81</v>
      </c>
      <c r="F72" s="13"/>
      <c r="G72" s="11"/>
      <c r="H72" s="1">
        <f t="shared" si="6"/>
        <v>0</v>
      </c>
      <c r="I72" s="11"/>
      <c r="J72" s="1">
        <f t="shared" si="7"/>
        <v>0</v>
      </c>
      <c r="K72" s="1">
        <f t="shared" si="8"/>
        <v>0</v>
      </c>
      <c r="L72" s="1">
        <f t="shared" si="9"/>
        <v>0</v>
      </c>
      <c r="M72" s="1">
        <f t="shared" si="10"/>
        <v>0</v>
      </c>
      <c r="N72" s="1">
        <f t="shared" si="11"/>
        <v>0</v>
      </c>
      <c r="O72" s="27">
        <f t="shared" si="12"/>
        <v>0</v>
      </c>
    </row>
    <row r="73" spans="1:15" s="9" customFormat="1" ht="105.75" customHeight="1" x14ac:dyDescent="0.35">
      <c r="A73" s="26">
        <v>60</v>
      </c>
      <c r="B73" s="144" t="s">
        <v>140</v>
      </c>
      <c r="C73" s="12"/>
      <c r="D73" s="57">
        <v>10</v>
      </c>
      <c r="E73" s="57" t="s">
        <v>81</v>
      </c>
      <c r="F73" s="13"/>
      <c r="G73" s="11"/>
      <c r="H73" s="1">
        <f t="shared" si="6"/>
        <v>0</v>
      </c>
      <c r="I73" s="11"/>
      <c r="J73" s="1">
        <f t="shared" si="7"/>
        <v>0</v>
      </c>
      <c r="K73" s="1">
        <f t="shared" si="8"/>
        <v>0</v>
      </c>
      <c r="L73" s="1">
        <f t="shared" si="9"/>
        <v>0</v>
      </c>
      <c r="M73" s="1">
        <f t="shared" si="10"/>
        <v>0</v>
      </c>
      <c r="N73" s="1">
        <f t="shared" si="11"/>
        <v>0</v>
      </c>
      <c r="O73" s="27">
        <f t="shared" si="12"/>
        <v>0</v>
      </c>
    </row>
    <row r="74" spans="1:15" s="9" customFormat="1" ht="105.75" customHeight="1" x14ac:dyDescent="0.35">
      <c r="A74" s="26">
        <v>61</v>
      </c>
      <c r="B74" s="144" t="s">
        <v>141</v>
      </c>
      <c r="C74" s="12"/>
      <c r="D74" s="57">
        <v>5</v>
      </c>
      <c r="E74" s="57" t="s">
        <v>81</v>
      </c>
      <c r="F74" s="13"/>
      <c r="G74" s="11"/>
      <c r="H74" s="1">
        <f t="shared" si="6"/>
        <v>0</v>
      </c>
      <c r="I74" s="11"/>
      <c r="J74" s="1">
        <f t="shared" si="7"/>
        <v>0</v>
      </c>
      <c r="K74" s="1">
        <f t="shared" si="8"/>
        <v>0</v>
      </c>
      <c r="L74" s="1">
        <f t="shared" si="9"/>
        <v>0</v>
      </c>
      <c r="M74" s="1">
        <f t="shared" si="10"/>
        <v>0</v>
      </c>
      <c r="N74" s="1">
        <f t="shared" si="11"/>
        <v>0</v>
      </c>
      <c r="O74" s="27">
        <f t="shared" si="12"/>
        <v>0</v>
      </c>
    </row>
    <row r="75" spans="1:15" s="9" customFormat="1" ht="105.75" customHeight="1" x14ac:dyDescent="0.35">
      <c r="A75" s="26">
        <v>62</v>
      </c>
      <c r="B75" s="144" t="s">
        <v>142</v>
      </c>
      <c r="C75" s="12"/>
      <c r="D75" s="57">
        <v>50</v>
      </c>
      <c r="E75" s="57" t="s">
        <v>81</v>
      </c>
      <c r="F75" s="13"/>
      <c r="G75" s="11"/>
      <c r="H75" s="1">
        <f t="shared" si="6"/>
        <v>0</v>
      </c>
      <c r="I75" s="11"/>
      <c r="J75" s="1">
        <f t="shared" si="7"/>
        <v>0</v>
      </c>
      <c r="K75" s="1">
        <f t="shared" si="8"/>
        <v>0</v>
      </c>
      <c r="L75" s="1">
        <f t="shared" si="9"/>
        <v>0</v>
      </c>
      <c r="M75" s="1">
        <f t="shared" si="10"/>
        <v>0</v>
      </c>
      <c r="N75" s="1">
        <f t="shared" si="11"/>
        <v>0</v>
      </c>
      <c r="O75" s="27">
        <f t="shared" si="12"/>
        <v>0</v>
      </c>
    </row>
    <row r="76" spans="1:15" s="9" customFormat="1" ht="105.75" customHeight="1" x14ac:dyDescent="0.35">
      <c r="A76" s="26">
        <v>63</v>
      </c>
      <c r="B76" s="144" t="s">
        <v>143</v>
      </c>
      <c r="C76" s="12"/>
      <c r="D76" s="57">
        <v>10</v>
      </c>
      <c r="E76" s="57" t="s">
        <v>81</v>
      </c>
      <c r="F76" s="13"/>
      <c r="G76" s="11"/>
      <c r="H76" s="1">
        <f t="shared" si="6"/>
        <v>0</v>
      </c>
      <c r="I76" s="11"/>
      <c r="J76" s="1">
        <f t="shared" si="7"/>
        <v>0</v>
      </c>
      <c r="K76" s="1">
        <f t="shared" si="8"/>
        <v>0</v>
      </c>
      <c r="L76" s="1">
        <f t="shared" si="9"/>
        <v>0</v>
      </c>
      <c r="M76" s="1">
        <f t="shared" si="10"/>
        <v>0</v>
      </c>
      <c r="N76" s="1">
        <f t="shared" si="11"/>
        <v>0</v>
      </c>
      <c r="O76" s="27">
        <f t="shared" si="12"/>
        <v>0</v>
      </c>
    </row>
    <row r="77" spans="1:15" s="9" customFormat="1" ht="105.75" customHeight="1" x14ac:dyDescent="0.35">
      <c r="A77" s="26">
        <v>64</v>
      </c>
      <c r="B77" s="144" t="s">
        <v>144</v>
      </c>
      <c r="C77" s="12"/>
      <c r="D77" s="57">
        <v>7</v>
      </c>
      <c r="E77" s="57" t="s">
        <v>81</v>
      </c>
      <c r="F77" s="13"/>
      <c r="G77" s="11"/>
      <c r="H77" s="1">
        <f t="shared" si="6"/>
        <v>0</v>
      </c>
      <c r="I77" s="11"/>
      <c r="J77" s="1">
        <f t="shared" si="7"/>
        <v>0</v>
      </c>
      <c r="K77" s="1">
        <f t="shared" si="8"/>
        <v>0</v>
      </c>
      <c r="L77" s="1">
        <f t="shared" si="9"/>
        <v>0</v>
      </c>
      <c r="M77" s="1">
        <f t="shared" si="10"/>
        <v>0</v>
      </c>
      <c r="N77" s="1">
        <f t="shared" si="11"/>
        <v>0</v>
      </c>
      <c r="O77" s="27">
        <f t="shared" si="12"/>
        <v>0</v>
      </c>
    </row>
    <row r="78" spans="1:15" s="9" customFormat="1" ht="105.75" customHeight="1" x14ac:dyDescent="0.35">
      <c r="A78" s="26">
        <v>65</v>
      </c>
      <c r="B78" s="144" t="s">
        <v>145</v>
      </c>
      <c r="C78" s="12"/>
      <c r="D78" s="57">
        <v>480</v>
      </c>
      <c r="E78" s="57" t="s">
        <v>81</v>
      </c>
      <c r="F78" s="13"/>
      <c r="G78" s="11"/>
      <c r="H78" s="1">
        <f t="shared" si="6"/>
        <v>0</v>
      </c>
      <c r="I78" s="11"/>
      <c r="J78" s="1">
        <f t="shared" si="7"/>
        <v>0</v>
      </c>
      <c r="K78" s="1">
        <f t="shared" si="8"/>
        <v>0</v>
      </c>
      <c r="L78" s="1">
        <f t="shared" si="9"/>
        <v>0</v>
      </c>
      <c r="M78" s="1">
        <f t="shared" si="10"/>
        <v>0</v>
      </c>
      <c r="N78" s="1">
        <f t="shared" si="11"/>
        <v>0</v>
      </c>
      <c r="O78" s="27">
        <f t="shared" si="12"/>
        <v>0</v>
      </c>
    </row>
    <row r="79" spans="1:15" s="9" customFormat="1" ht="106.5" customHeight="1" x14ac:dyDescent="0.35">
      <c r="A79" s="26">
        <v>66</v>
      </c>
      <c r="B79" s="144" t="s">
        <v>146</v>
      </c>
      <c r="C79" s="12"/>
      <c r="D79" s="57">
        <v>10</v>
      </c>
      <c r="E79" s="57" t="s">
        <v>81</v>
      </c>
      <c r="F79" s="13"/>
      <c r="G79" s="11"/>
      <c r="H79" s="1">
        <f t="shared" ref="H79:H111" si="13">+ROUND(F79*G79,0)</f>
        <v>0</v>
      </c>
      <c r="I79" s="11"/>
      <c r="J79" s="1">
        <f t="shared" ref="J79:J111" si="14">ROUND(F79*I79,0)</f>
        <v>0</v>
      </c>
      <c r="K79" s="1">
        <f t="shared" ref="K79:K111" si="15">ROUND(F79+H79+J79,0)</f>
        <v>0</v>
      </c>
      <c r="L79" s="1">
        <f t="shared" ref="L79:L111" si="16">ROUND(F79*D79,0)</f>
        <v>0</v>
      </c>
      <c r="M79" s="1">
        <f t="shared" ref="M79:M111" si="17">ROUND(L79*G79,0)</f>
        <v>0</v>
      </c>
      <c r="N79" s="1">
        <f t="shared" ref="N79:N111" si="18">ROUND(L79*I79,0)</f>
        <v>0</v>
      </c>
      <c r="O79" s="27">
        <f t="shared" ref="O79:O111" si="19">ROUND(L79+N79+M79,0)</f>
        <v>0</v>
      </c>
    </row>
    <row r="80" spans="1:15" s="9" customFormat="1" ht="99.75" customHeight="1" x14ac:dyDescent="0.35">
      <c r="A80" s="26">
        <v>67</v>
      </c>
      <c r="B80" s="144" t="s">
        <v>147</v>
      </c>
      <c r="C80" s="12"/>
      <c r="D80" s="57">
        <v>20</v>
      </c>
      <c r="E80" s="57" t="s">
        <v>81</v>
      </c>
      <c r="F80" s="13"/>
      <c r="G80" s="11"/>
      <c r="H80" s="1">
        <f t="shared" si="13"/>
        <v>0</v>
      </c>
      <c r="I80" s="11"/>
      <c r="J80" s="1">
        <f t="shared" si="14"/>
        <v>0</v>
      </c>
      <c r="K80" s="1">
        <f t="shared" si="15"/>
        <v>0</v>
      </c>
      <c r="L80" s="1">
        <f t="shared" si="16"/>
        <v>0</v>
      </c>
      <c r="M80" s="1">
        <f t="shared" si="17"/>
        <v>0</v>
      </c>
      <c r="N80" s="1">
        <f t="shared" si="18"/>
        <v>0</v>
      </c>
      <c r="O80" s="27">
        <f t="shared" si="19"/>
        <v>0</v>
      </c>
    </row>
    <row r="81" spans="1:15" s="9" customFormat="1" ht="109.5" customHeight="1" x14ac:dyDescent="0.35">
      <c r="A81" s="26">
        <v>68</v>
      </c>
      <c r="B81" s="144" t="s">
        <v>148</v>
      </c>
      <c r="C81" s="12"/>
      <c r="D81" s="57">
        <v>2</v>
      </c>
      <c r="E81" s="57" t="s">
        <v>81</v>
      </c>
      <c r="F81" s="13"/>
      <c r="G81" s="11"/>
      <c r="H81" s="1">
        <f t="shared" si="13"/>
        <v>0</v>
      </c>
      <c r="I81" s="11"/>
      <c r="J81" s="1">
        <f t="shared" si="14"/>
        <v>0</v>
      </c>
      <c r="K81" s="1">
        <f t="shared" si="15"/>
        <v>0</v>
      </c>
      <c r="L81" s="1">
        <f t="shared" si="16"/>
        <v>0</v>
      </c>
      <c r="M81" s="1">
        <f t="shared" si="17"/>
        <v>0</v>
      </c>
      <c r="N81" s="1">
        <f t="shared" si="18"/>
        <v>0</v>
      </c>
      <c r="O81" s="27">
        <f t="shared" si="19"/>
        <v>0</v>
      </c>
    </row>
    <row r="82" spans="1:15" s="9" customFormat="1" ht="96" customHeight="1" x14ac:dyDescent="0.35">
      <c r="A82" s="26">
        <v>69</v>
      </c>
      <c r="B82" s="144" t="s">
        <v>149</v>
      </c>
      <c r="C82" s="12"/>
      <c r="D82" s="57">
        <v>10</v>
      </c>
      <c r="E82" s="57" t="s">
        <v>81</v>
      </c>
      <c r="F82" s="13"/>
      <c r="G82" s="11"/>
      <c r="H82" s="1">
        <f t="shared" si="13"/>
        <v>0</v>
      </c>
      <c r="I82" s="11"/>
      <c r="J82" s="1">
        <f t="shared" si="14"/>
        <v>0</v>
      </c>
      <c r="K82" s="1">
        <f t="shared" si="15"/>
        <v>0</v>
      </c>
      <c r="L82" s="1">
        <f t="shared" si="16"/>
        <v>0</v>
      </c>
      <c r="M82" s="1">
        <f t="shared" si="17"/>
        <v>0</v>
      </c>
      <c r="N82" s="1">
        <f t="shared" si="18"/>
        <v>0</v>
      </c>
      <c r="O82" s="27">
        <f t="shared" si="19"/>
        <v>0</v>
      </c>
    </row>
    <row r="83" spans="1:15" s="9" customFormat="1" ht="100.5" customHeight="1" x14ac:dyDescent="0.35">
      <c r="A83" s="26">
        <v>70</v>
      </c>
      <c r="B83" s="144" t="s">
        <v>150</v>
      </c>
      <c r="C83" s="12"/>
      <c r="D83" s="57">
        <v>10</v>
      </c>
      <c r="E83" s="57" t="s">
        <v>81</v>
      </c>
      <c r="F83" s="13"/>
      <c r="G83" s="11"/>
      <c r="H83" s="1">
        <f t="shared" si="13"/>
        <v>0</v>
      </c>
      <c r="I83" s="11"/>
      <c r="J83" s="1">
        <f t="shared" si="14"/>
        <v>0</v>
      </c>
      <c r="K83" s="1">
        <f t="shared" si="15"/>
        <v>0</v>
      </c>
      <c r="L83" s="1">
        <f t="shared" si="16"/>
        <v>0</v>
      </c>
      <c r="M83" s="1">
        <f t="shared" si="17"/>
        <v>0</v>
      </c>
      <c r="N83" s="1">
        <f t="shared" si="18"/>
        <v>0</v>
      </c>
      <c r="O83" s="27">
        <f t="shared" si="19"/>
        <v>0</v>
      </c>
    </row>
    <row r="84" spans="1:15" s="9" customFormat="1" ht="110.25" customHeight="1" x14ac:dyDescent="0.35">
      <c r="A84" s="26">
        <v>71</v>
      </c>
      <c r="B84" s="144" t="s">
        <v>151</v>
      </c>
      <c r="C84" s="12"/>
      <c r="D84" s="57">
        <v>2</v>
      </c>
      <c r="E84" s="57" t="s">
        <v>81</v>
      </c>
      <c r="F84" s="13"/>
      <c r="G84" s="11"/>
      <c r="H84" s="1">
        <f t="shared" si="13"/>
        <v>0</v>
      </c>
      <c r="I84" s="11"/>
      <c r="J84" s="1">
        <f t="shared" si="14"/>
        <v>0</v>
      </c>
      <c r="K84" s="1">
        <f t="shared" si="15"/>
        <v>0</v>
      </c>
      <c r="L84" s="1">
        <f t="shared" si="16"/>
        <v>0</v>
      </c>
      <c r="M84" s="1">
        <f t="shared" si="17"/>
        <v>0</v>
      </c>
      <c r="N84" s="1">
        <f t="shared" si="18"/>
        <v>0</v>
      </c>
      <c r="O84" s="27">
        <f t="shared" si="19"/>
        <v>0</v>
      </c>
    </row>
    <row r="85" spans="1:15" s="9" customFormat="1" ht="90" customHeight="1" x14ac:dyDescent="0.35">
      <c r="A85" s="26">
        <v>72</v>
      </c>
      <c r="B85" s="144" t="s">
        <v>152</v>
      </c>
      <c r="C85" s="12"/>
      <c r="D85" s="57">
        <v>6</v>
      </c>
      <c r="E85" s="57" t="s">
        <v>81</v>
      </c>
      <c r="F85" s="13"/>
      <c r="G85" s="11"/>
      <c r="H85" s="1">
        <f t="shared" si="13"/>
        <v>0</v>
      </c>
      <c r="I85" s="11"/>
      <c r="J85" s="1">
        <f t="shared" si="14"/>
        <v>0</v>
      </c>
      <c r="K85" s="1">
        <f t="shared" si="15"/>
        <v>0</v>
      </c>
      <c r="L85" s="1">
        <f t="shared" si="16"/>
        <v>0</v>
      </c>
      <c r="M85" s="1">
        <f t="shared" si="17"/>
        <v>0</v>
      </c>
      <c r="N85" s="1">
        <f t="shared" si="18"/>
        <v>0</v>
      </c>
      <c r="O85" s="27">
        <f t="shared" si="19"/>
        <v>0</v>
      </c>
    </row>
    <row r="86" spans="1:15" s="9" customFormat="1" ht="90" customHeight="1" x14ac:dyDescent="0.35">
      <c r="A86" s="26">
        <v>73</v>
      </c>
      <c r="B86" s="144" t="s">
        <v>153</v>
      </c>
      <c r="C86" s="12"/>
      <c r="D86" s="57">
        <v>3</v>
      </c>
      <c r="E86" s="57" t="s">
        <v>81</v>
      </c>
      <c r="F86" s="13"/>
      <c r="G86" s="11"/>
      <c r="H86" s="1">
        <f t="shared" si="13"/>
        <v>0</v>
      </c>
      <c r="I86" s="11"/>
      <c r="J86" s="1">
        <f t="shared" si="14"/>
        <v>0</v>
      </c>
      <c r="K86" s="1">
        <f t="shared" si="15"/>
        <v>0</v>
      </c>
      <c r="L86" s="1">
        <f t="shared" si="16"/>
        <v>0</v>
      </c>
      <c r="M86" s="1">
        <f t="shared" si="17"/>
        <v>0</v>
      </c>
      <c r="N86" s="1">
        <f t="shared" si="18"/>
        <v>0</v>
      </c>
      <c r="O86" s="27">
        <f t="shared" si="19"/>
        <v>0</v>
      </c>
    </row>
    <row r="87" spans="1:15" s="9" customFormat="1" ht="76.5" customHeight="1" x14ac:dyDescent="0.35">
      <c r="A87" s="26">
        <v>74</v>
      </c>
      <c r="B87" s="144" t="s">
        <v>154</v>
      </c>
      <c r="C87" s="12"/>
      <c r="D87" s="57">
        <v>15</v>
      </c>
      <c r="E87" s="57" t="s">
        <v>81</v>
      </c>
      <c r="F87" s="13"/>
      <c r="G87" s="11"/>
      <c r="H87" s="1">
        <f t="shared" si="13"/>
        <v>0</v>
      </c>
      <c r="I87" s="11"/>
      <c r="J87" s="1">
        <f t="shared" si="14"/>
        <v>0</v>
      </c>
      <c r="K87" s="1">
        <f t="shared" si="15"/>
        <v>0</v>
      </c>
      <c r="L87" s="1">
        <f t="shared" si="16"/>
        <v>0</v>
      </c>
      <c r="M87" s="1">
        <f t="shared" si="17"/>
        <v>0</v>
      </c>
      <c r="N87" s="1">
        <f t="shared" si="18"/>
        <v>0</v>
      </c>
      <c r="O87" s="27">
        <f t="shared" si="19"/>
        <v>0</v>
      </c>
    </row>
    <row r="88" spans="1:15" s="9" customFormat="1" ht="80.25" customHeight="1" x14ac:dyDescent="0.35">
      <c r="A88" s="26">
        <v>75</v>
      </c>
      <c r="B88" s="144" t="s">
        <v>155</v>
      </c>
      <c r="C88" s="12"/>
      <c r="D88" s="57">
        <v>15</v>
      </c>
      <c r="E88" s="57" t="s">
        <v>81</v>
      </c>
      <c r="F88" s="13"/>
      <c r="G88" s="11"/>
      <c r="H88" s="1">
        <f t="shared" si="13"/>
        <v>0</v>
      </c>
      <c r="I88" s="11"/>
      <c r="J88" s="1">
        <f t="shared" si="14"/>
        <v>0</v>
      </c>
      <c r="K88" s="1">
        <f t="shared" si="15"/>
        <v>0</v>
      </c>
      <c r="L88" s="1">
        <f t="shared" si="16"/>
        <v>0</v>
      </c>
      <c r="M88" s="1">
        <f t="shared" si="17"/>
        <v>0</v>
      </c>
      <c r="N88" s="1">
        <f t="shared" si="18"/>
        <v>0</v>
      </c>
      <c r="O88" s="27">
        <f t="shared" si="19"/>
        <v>0</v>
      </c>
    </row>
    <row r="89" spans="1:15" s="9" customFormat="1" ht="84" customHeight="1" x14ac:dyDescent="0.35">
      <c r="A89" s="26">
        <v>76</v>
      </c>
      <c r="B89" s="144" t="s">
        <v>156</v>
      </c>
      <c r="C89" s="12"/>
      <c r="D89" s="57">
        <v>10</v>
      </c>
      <c r="E89" s="57" t="s">
        <v>81</v>
      </c>
      <c r="F89" s="13"/>
      <c r="G89" s="11"/>
      <c r="H89" s="1">
        <f t="shared" si="13"/>
        <v>0</v>
      </c>
      <c r="I89" s="11"/>
      <c r="J89" s="1">
        <f t="shared" si="14"/>
        <v>0</v>
      </c>
      <c r="K89" s="1">
        <f t="shared" si="15"/>
        <v>0</v>
      </c>
      <c r="L89" s="1">
        <f t="shared" si="16"/>
        <v>0</v>
      </c>
      <c r="M89" s="1">
        <f t="shared" si="17"/>
        <v>0</v>
      </c>
      <c r="N89" s="1">
        <f t="shared" si="18"/>
        <v>0</v>
      </c>
      <c r="O89" s="27">
        <f t="shared" si="19"/>
        <v>0</v>
      </c>
    </row>
    <row r="90" spans="1:15" s="9" customFormat="1" ht="87.75" customHeight="1" x14ac:dyDescent="0.35">
      <c r="A90" s="26">
        <v>77</v>
      </c>
      <c r="B90" s="144" t="s">
        <v>157</v>
      </c>
      <c r="C90" s="12"/>
      <c r="D90" s="57">
        <v>10</v>
      </c>
      <c r="E90" s="57" t="s">
        <v>81</v>
      </c>
      <c r="F90" s="13"/>
      <c r="G90" s="11"/>
      <c r="H90" s="1">
        <f t="shared" si="13"/>
        <v>0</v>
      </c>
      <c r="I90" s="11"/>
      <c r="J90" s="1">
        <f t="shared" si="14"/>
        <v>0</v>
      </c>
      <c r="K90" s="1">
        <f t="shared" si="15"/>
        <v>0</v>
      </c>
      <c r="L90" s="1">
        <f t="shared" si="16"/>
        <v>0</v>
      </c>
      <c r="M90" s="1">
        <f t="shared" si="17"/>
        <v>0</v>
      </c>
      <c r="N90" s="1">
        <f t="shared" si="18"/>
        <v>0</v>
      </c>
      <c r="O90" s="27">
        <f t="shared" si="19"/>
        <v>0</v>
      </c>
    </row>
    <row r="91" spans="1:15" s="9" customFormat="1" ht="113.25" customHeight="1" x14ac:dyDescent="0.35">
      <c r="A91" s="26">
        <v>78</v>
      </c>
      <c r="B91" s="144" t="s">
        <v>158</v>
      </c>
      <c r="C91" s="12"/>
      <c r="D91" s="57">
        <v>100</v>
      </c>
      <c r="E91" s="57" t="s">
        <v>81</v>
      </c>
      <c r="F91" s="13"/>
      <c r="G91" s="11"/>
      <c r="H91" s="1">
        <f t="shared" si="13"/>
        <v>0</v>
      </c>
      <c r="I91" s="11"/>
      <c r="J91" s="1">
        <f t="shared" si="14"/>
        <v>0</v>
      </c>
      <c r="K91" s="1">
        <f t="shared" si="15"/>
        <v>0</v>
      </c>
      <c r="L91" s="1">
        <f t="shared" si="16"/>
        <v>0</v>
      </c>
      <c r="M91" s="1">
        <f t="shared" si="17"/>
        <v>0</v>
      </c>
      <c r="N91" s="1">
        <f t="shared" si="18"/>
        <v>0</v>
      </c>
      <c r="O91" s="27">
        <f t="shared" si="19"/>
        <v>0</v>
      </c>
    </row>
    <row r="92" spans="1:15" s="9" customFormat="1" ht="107.25" customHeight="1" x14ac:dyDescent="0.35">
      <c r="A92" s="26">
        <v>79</v>
      </c>
      <c r="B92" s="144" t="s">
        <v>159</v>
      </c>
      <c r="C92" s="12"/>
      <c r="D92" s="57">
        <v>50</v>
      </c>
      <c r="E92" s="57" t="s">
        <v>81</v>
      </c>
      <c r="F92" s="13"/>
      <c r="G92" s="11"/>
      <c r="H92" s="1">
        <f t="shared" si="13"/>
        <v>0</v>
      </c>
      <c r="I92" s="11"/>
      <c r="J92" s="1">
        <f t="shared" si="14"/>
        <v>0</v>
      </c>
      <c r="K92" s="1">
        <f t="shared" si="15"/>
        <v>0</v>
      </c>
      <c r="L92" s="1">
        <f t="shared" si="16"/>
        <v>0</v>
      </c>
      <c r="M92" s="1">
        <f t="shared" si="17"/>
        <v>0</v>
      </c>
      <c r="N92" s="1">
        <f t="shared" si="18"/>
        <v>0</v>
      </c>
      <c r="O92" s="27">
        <f t="shared" si="19"/>
        <v>0</v>
      </c>
    </row>
    <row r="93" spans="1:15" s="9" customFormat="1" ht="51" customHeight="1" x14ac:dyDescent="0.35">
      <c r="A93" s="26">
        <v>80</v>
      </c>
      <c r="B93" s="144" t="s">
        <v>160</v>
      </c>
      <c r="C93" s="12"/>
      <c r="D93" s="57">
        <v>3</v>
      </c>
      <c r="E93" s="57" t="s">
        <v>81</v>
      </c>
      <c r="F93" s="13"/>
      <c r="G93" s="11"/>
      <c r="H93" s="1">
        <f t="shared" si="13"/>
        <v>0</v>
      </c>
      <c r="I93" s="11"/>
      <c r="J93" s="1">
        <f t="shared" si="14"/>
        <v>0</v>
      </c>
      <c r="K93" s="1">
        <f t="shared" si="15"/>
        <v>0</v>
      </c>
      <c r="L93" s="1">
        <f t="shared" si="16"/>
        <v>0</v>
      </c>
      <c r="M93" s="1">
        <f t="shared" si="17"/>
        <v>0</v>
      </c>
      <c r="N93" s="1">
        <f t="shared" si="18"/>
        <v>0</v>
      </c>
      <c r="O93" s="27">
        <f t="shared" si="19"/>
        <v>0</v>
      </c>
    </row>
    <row r="94" spans="1:15" s="9" customFormat="1" ht="75.75" customHeight="1" x14ac:dyDescent="0.35">
      <c r="A94" s="26">
        <v>81</v>
      </c>
      <c r="B94" s="144" t="s">
        <v>161</v>
      </c>
      <c r="C94" s="12"/>
      <c r="D94" s="57">
        <v>12</v>
      </c>
      <c r="E94" s="57" t="s">
        <v>81</v>
      </c>
      <c r="F94" s="13"/>
      <c r="G94" s="11"/>
      <c r="H94" s="1">
        <f t="shared" si="13"/>
        <v>0</v>
      </c>
      <c r="I94" s="11"/>
      <c r="J94" s="1">
        <f t="shared" si="14"/>
        <v>0</v>
      </c>
      <c r="K94" s="1">
        <f t="shared" si="15"/>
        <v>0</v>
      </c>
      <c r="L94" s="1">
        <f t="shared" si="16"/>
        <v>0</v>
      </c>
      <c r="M94" s="1">
        <f t="shared" si="17"/>
        <v>0</v>
      </c>
      <c r="N94" s="1">
        <f t="shared" si="18"/>
        <v>0</v>
      </c>
      <c r="O94" s="27">
        <f t="shared" si="19"/>
        <v>0</v>
      </c>
    </row>
    <row r="95" spans="1:15" s="9" customFormat="1" ht="80.25" customHeight="1" x14ac:dyDescent="0.35">
      <c r="A95" s="26">
        <v>82</v>
      </c>
      <c r="B95" s="144" t="s">
        <v>162</v>
      </c>
      <c r="C95" s="12"/>
      <c r="D95" s="57">
        <v>4</v>
      </c>
      <c r="E95" s="57" t="s">
        <v>81</v>
      </c>
      <c r="F95" s="13"/>
      <c r="G95" s="11"/>
      <c r="H95" s="1">
        <f t="shared" si="13"/>
        <v>0</v>
      </c>
      <c r="I95" s="11"/>
      <c r="J95" s="1">
        <f t="shared" si="14"/>
        <v>0</v>
      </c>
      <c r="K95" s="1">
        <f t="shared" si="15"/>
        <v>0</v>
      </c>
      <c r="L95" s="1">
        <f t="shared" si="16"/>
        <v>0</v>
      </c>
      <c r="M95" s="1">
        <f t="shared" si="17"/>
        <v>0</v>
      </c>
      <c r="N95" s="1">
        <f t="shared" si="18"/>
        <v>0</v>
      </c>
      <c r="O95" s="27">
        <f t="shared" si="19"/>
        <v>0</v>
      </c>
    </row>
    <row r="96" spans="1:15" s="9" customFormat="1" ht="51" customHeight="1" x14ac:dyDescent="0.35">
      <c r="A96" s="26">
        <v>83</v>
      </c>
      <c r="B96" s="144" t="s">
        <v>163</v>
      </c>
      <c r="C96" s="12"/>
      <c r="D96" s="57">
        <v>10</v>
      </c>
      <c r="E96" s="57" t="s">
        <v>81</v>
      </c>
      <c r="F96" s="13"/>
      <c r="G96" s="11"/>
      <c r="H96" s="1">
        <f t="shared" si="13"/>
        <v>0</v>
      </c>
      <c r="I96" s="11"/>
      <c r="J96" s="1">
        <f t="shared" si="14"/>
        <v>0</v>
      </c>
      <c r="K96" s="1">
        <f t="shared" si="15"/>
        <v>0</v>
      </c>
      <c r="L96" s="1">
        <f t="shared" si="16"/>
        <v>0</v>
      </c>
      <c r="M96" s="1">
        <f t="shared" si="17"/>
        <v>0</v>
      </c>
      <c r="N96" s="1">
        <f t="shared" si="18"/>
        <v>0</v>
      </c>
      <c r="O96" s="27">
        <f t="shared" si="19"/>
        <v>0</v>
      </c>
    </row>
    <row r="97" spans="1:15" s="9" customFormat="1" ht="51" customHeight="1" x14ac:dyDescent="0.35">
      <c r="A97" s="26">
        <v>84</v>
      </c>
      <c r="B97" s="144" t="s">
        <v>164</v>
      </c>
      <c r="C97" s="12"/>
      <c r="D97" s="57">
        <v>6</v>
      </c>
      <c r="E97" s="57" t="s">
        <v>81</v>
      </c>
      <c r="F97" s="13"/>
      <c r="G97" s="11"/>
      <c r="H97" s="1">
        <f t="shared" si="13"/>
        <v>0</v>
      </c>
      <c r="I97" s="11"/>
      <c r="J97" s="1">
        <f t="shared" si="14"/>
        <v>0</v>
      </c>
      <c r="K97" s="1">
        <f t="shared" si="15"/>
        <v>0</v>
      </c>
      <c r="L97" s="1">
        <f t="shared" si="16"/>
        <v>0</v>
      </c>
      <c r="M97" s="1">
        <f t="shared" si="17"/>
        <v>0</v>
      </c>
      <c r="N97" s="1">
        <f t="shared" si="18"/>
        <v>0</v>
      </c>
      <c r="O97" s="27">
        <f t="shared" si="19"/>
        <v>0</v>
      </c>
    </row>
    <row r="98" spans="1:15" s="9" customFormat="1" ht="72.75" customHeight="1" x14ac:dyDescent="0.35">
      <c r="A98" s="26">
        <v>85</v>
      </c>
      <c r="B98" s="144" t="s">
        <v>165</v>
      </c>
      <c r="C98" s="12"/>
      <c r="D98" s="57">
        <v>1</v>
      </c>
      <c r="E98" s="57" t="s">
        <v>81</v>
      </c>
      <c r="F98" s="13"/>
      <c r="G98" s="11"/>
      <c r="H98" s="1">
        <f t="shared" si="13"/>
        <v>0</v>
      </c>
      <c r="I98" s="11"/>
      <c r="J98" s="1">
        <f t="shared" si="14"/>
        <v>0</v>
      </c>
      <c r="K98" s="1">
        <f t="shared" si="15"/>
        <v>0</v>
      </c>
      <c r="L98" s="1">
        <f t="shared" si="16"/>
        <v>0</v>
      </c>
      <c r="M98" s="1">
        <f t="shared" si="17"/>
        <v>0</v>
      </c>
      <c r="N98" s="1">
        <f t="shared" si="18"/>
        <v>0</v>
      </c>
      <c r="O98" s="27">
        <f t="shared" si="19"/>
        <v>0</v>
      </c>
    </row>
    <row r="99" spans="1:15" s="9" customFormat="1" ht="84" customHeight="1" x14ac:dyDescent="0.35">
      <c r="A99" s="26">
        <v>86</v>
      </c>
      <c r="B99" s="144" t="s">
        <v>166</v>
      </c>
      <c r="C99" s="12"/>
      <c r="D99" s="57">
        <v>3</v>
      </c>
      <c r="E99" s="57" t="s">
        <v>81</v>
      </c>
      <c r="F99" s="13"/>
      <c r="G99" s="11"/>
      <c r="H99" s="1">
        <f t="shared" si="13"/>
        <v>0</v>
      </c>
      <c r="I99" s="11"/>
      <c r="J99" s="1">
        <f t="shared" si="14"/>
        <v>0</v>
      </c>
      <c r="K99" s="1">
        <f t="shared" si="15"/>
        <v>0</v>
      </c>
      <c r="L99" s="1">
        <f t="shared" si="16"/>
        <v>0</v>
      </c>
      <c r="M99" s="1">
        <f t="shared" si="17"/>
        <v>0</v>
      </c>
      <c r="N99" s="1">
        <f t="shared" si="18"/>
        <v>0</v>
      </c>
      <c r="O99" s="27">
        <f t="shared" si="19"/>
        <v>0</v>
      </c>
    </row>
    <row r="100" spans="1:15" s="9" customFormat="1" ht="99" customHeight="1" x14ac:dyDescent="0.35">
      <c r="A100" s="26">
        <v>87</v>
      </c>
      <c r="B100" s="144" t="s">
        <v>167</v>
      </c>
      <c r="C100" s="12"/>
      <c r="D100" s="57">
        <v>3</v>
      </c>
      <c r="E100" s="57" t="s">
        <v>81</v>
      </c>
      <c r="F100" s="13"/>
      <c r="G100" s="11"/>
      <c r="H100" s="1">
        <f t="shared" si="13"/>
        <v>0</v>
      </c>
      <c r="I100" s="11"/>
      <c r="J100" s="1">
        <f t="shared" si="14"/>
        <v>0</v>
      </c>
      <c r="K100" s="1">
        <f t="shared" si="15"/>
        <v>0</v>
      </c>
      <c r="L100" s="1">
        <f t="shared" si="16"/>
        <v>0</v>
      </c>
      <c r="M100" s="1">
        <f t="shared" si="17"/>
        <v>0</v>
      </c>
      <c r="N100" s="1">
        <f t="shared" si="18"/>
        <v>0</v>
      </c>
      <c r="O100" s="27">
        <f t="shared" si="19"/>
        <v>0</v>
      </c>
    </row>
    <row r="101" spans="1:15" s="9" customFormat="1" ht="99.75" customHeight="1" x14ac:dyDescent="0.35">
      <c r="A101" s="26">
        <v>88</v>
      </c>
      <c r="B101" s="144" t="s">
        <v>168</v>
      </c>
      <c r="C101" s="12"/>
      <c r="D101" s="57">
        <v>5</v>
      </c>
      <c r="E101" s="57" t="s">
        <v>81</v>
      </c>
      <c r="F101" s="13"/>
      <c r="G101" s="11"/>
      <c r="H101" s="1">
        <f t="shared" si="13"/>
        <v>0</v>
      </c>
      <c r="I101" s="11"/>
      <c r="J101" s="1">
        <f t="shared" si="14"/>
        <v>0</v>
      </c>
      <c r="K101" s="1">
        <f t="shared" si="15"/>
        <v>0</v>
      </c>
      <c r="L101" s="1">
        <f t="shared" si="16"/>
        <v>0</v>
      </c>
      <c r="M101" s="1">
        <f t="shared" si="17"/>
        <v>0</v>
      </c>
      <c r="N101" s="1">
        <f t="shared" si="18"/>
        <v>0</v>
      </c>
      <c r="O101" s="27">
        <f t="shared" si="19"/>
        <v>0</v>
      </c>
    </row>
    <row r="102" spans="1:15" s="9" customFormat="1" ht="82.5" customHeight="1" x14ac:dyDescent="0.35">
      <c r="A102" s="26">
        <v>89</v>
      </c>
      <c r="B102" s="144" t="s">
        <v>169</v>
      </c>
      <c r="C102" s="12"/>
      <c r="D102" s="57">
        <v>5</v>
      </c>
      <c r="E102" s="57" t="s">
        <v>81</v>
      </c>
      <c r="F102" s="13"/>
      <c r="G102" s="11"/>
      <c r="H102" s="1">
        <f t="shared" si="13"/>
        <v>0</v>
      </c>
      <c r="I102" s="11"/>
      <c r="J102" s="1">
        <f t="shared" si="14"/>
        <v>0</v>
      </c>
      <c r="K102" s="1">
        <f t="shared" si="15"/>
        <v>0</v>
      </c>
      <c r="L102" s="1">
        <f t="shared" si="16"/>
        <v>0</v>
      </c>
      <c r="M102" s="1">
        <f t="shared" si="17"/>
        <v>0</v>
      </c>
      <c r="N102" s="1">
        <f t="shared" si="18"/>
        <v>0</v>
      </c>
      <c r="O102" s="27">
        <f t="shared" si="19"/>
        <v>0</v>
      </c>
    </row>
    <row r="103" spans="1:15" s="9" customFormat="1" ht="75.75" customHeight="1" x14ac:dyDescent="0.35">
      <c r="A103" s="26">
        <v>90</v>
      </c>
      <c r="B103" s="144" t="s">
        <v>170</v>
      </c>
      <c r="C103" s="12"/>
      <c r="D103" s="57">
        <v>5</v>
      </c>
      <c r="E103" s="57" t="s">
        <v>81</v>
      </c>
      <c r="F103" s="13"/>
      <c r="G103" s="11"/>
      <c r="H103" s="1">
        <f t="shared" si="13"/>
        <v>0</v>
      </c>
      <c r="I103" s="11"/>
      <c r="J103" s="1">
        <f t="shared" si="14"/>
        <v>0</v>
      </c>
      <c r="K103" s="1">
        <f t="shared" si="15"/>
        <v>0</v>
      </c>
      <c r="L103" s="1">
        <f t="shared" si="16"/>
        <v>0</v>
      </c>
      <c r="M103" s="1">
        <f t="shared" si="17"/>
        <v>0</v>
      </c>
      <c r="N103" s="1">
        <f t="shared" si="18"/>
        <v>0</v>
      </c>
      <c r="O103" s="27">
        <f t="shared" si="19"/>
        <v>0</v>
      </c>
    </row>
    <row r="104" spans="1:15" s="9" customFormat="1" ht="90.75" customHeight="1" x14ac:dyDescent="0.35">
      <c r="A104" s="26">
        <v>91</v>
      </c>
      <c r="B104" s="144" t="s">
        <v>171</v>
      </c>
      <c r="C104" s="12"/>
      <c r="D104" s="57">
        <v>5</v>
      </c>
      <c r="E104" s="57" t="s">
        <v>81</v>
      </c>
      <c r="F104" s="13"/>
      <c r="G104" s="11"/>
      <c r="H104" s="1">
        <f t="shared" si="13"/>
        <v>0</v>
      </c>
      <c r="I104" s="11"/>
      <c r="J104" s="1">
        <f t="shared" si="14"/>
        <v>0</v>
      </c>
      <c r="K104" s="1">
        <f t="shared" si="15"/>
        <v>0</v>
      </c>
      <c r="L104" s="1">
        <f t="shared" si="16"/>
        <v>0</v>
      </c>
      <c r="M104" s="1">
        <f t="shared" si="17"/>
        <v>0</v>
      </c>
      <c r="N104" s="1">
        <f t="shared" si="18"/>
        <v>0</v>
      </c>
      <c r="O104" s="27">
        <f t="shared" si="19"/>
        <v>0</v>
      </c>
    </row>
    <row r="105" spans="1:15" s="9" customFormat="1" ht="96.5" customHeight="1" x14ac:dyDescent="0.35">
      <c r="A105" s="26">
        <v>92</v>
      </c>
      <c r="B105" s="144" t="s">
        <v>172</v>
      </c>
      <c r="C105" s="12"/>
      <c r="D105" s="57">
        <v>20</v>
      </c>
      <c r="E105" s="57" t="s">
        <v>81</v>
      </c>
      <c r="F105" s="13"/>
      <c r="G105" s="11"/>
      <c r="H105" s="1">
        <f t="shared" si="13"/>
        <v>0</v>
      </c>
      <c r="I105" s="11"/>
      <c r="J105" s="1">
        <f t="shared" si="14"/>
        <v>0</v>
      </c>
      <c r="K105" s="1">
        <f t="shared" si="15"/>
        <v>0</v>
      </c>
      <c r="L105" s="1">
        <f t="shared" si="16"/>
        <v>0</v>
      </c>
      <c r="M105" s="1">
        <f t="shared" si="17"/>
        <v>0</v>
      </c>
      <c r="N105" s="1">
        <f t="shared" si="18"/>
        <v>0</v>
      </c>
      <c r="O105" s="27">
        <f t="shared" si="19"/>
        <v>0</v>
      </c>
    </row>
    <row r="106" spans="1:15" s="9" customFormat="1" ht="81" customHeight="1" x14ac:dyDescent="0.35">
      <c r="A106" s="26">
        <v>93</v>
      </c>
      <c r="B106" s="144" t="s">
        <v>173</v>
      </c>
      <c r="C106" s="12"/>
      <c r="D106" s="57">
        <v>12</v>
      </c>
      <c r="E106" s="57" t="s">
        <v>81</v>
      </c>
      <c r="F106" s="13"/>
      <c r="G106" s="11"/>
      <c r="H106" s="1">
        <f t="shared" si="13"/>
        <v>0</v>
      </c>
      <c r="I106" s="11"/>
      <c r="J106" s="1">
        <f t="shared" si="14"/>
        <v>0</v>
      </c>
      <c r="K106" s="1">
        <f t="shared" si="15"/>
        <v>0</v>
      </c>
      <c r="L106" s="1">
        <f t="shared" si="16"/>
        <v>0</v>
      </c>
      <c r="M106" s="1">
        <f t="shared" si="17"/>
        <v>0</v>
      </c>
      <c r="N106" s="1">
        <f t="shared" si="18"/>
        <v>0</v>
      </c>
      <c r="O106" s="27">
        <f t="shared" si="19"/>
        <v>0</v>
      </c>
    </row>
    <row r="107" spans="1:15" s="9" customFormat="1" ht="88.5" customHeight="1" x14ac:dyDescent="0.35">
      <c r="A107" s="26">
        <v>94</v>
      </c>
      <c r="B107" s="144" t="s">
        <v>174</v>
      </c>
      <c r="C107" s="12"/>
      <c r="D107" s="57">
        <v>8</v>
      </c>
      <c r="E107" s="57" t="s">
        <v>81</v>
      </c>
      <c r="F107" s="13"/>
      <c r="G107" s="11"/>
      <c r="H107" s="1">
        <f t="shared" si="13"/>
        <v>0</v>
      </c>
      <c r="I107" s="11"/>
      <c r="J107" s="1">
        <f t="shared" si="14"/>
        <v>0</v>
      </c>
      <c r="K107" s="1">
        <f t="shared" si="15"/>
        <v>0</v>
      </c>
      <c r="L107" s="1">
        <f t="shared" si="16"/>
        <v>0</v>
      </c>
      <c r="M107" s="1">
        <f t="shared" si="17"/>
        <v>0</v>
      </c>
      <c r="N107" s="1">
        <f t="shared" si="18"/>
        <v>0</v>
      </c>
      <c r="O107" s="27">
        <f t="shared" si="19"/>
        <v>0</v>
      </c>
    </row>
    <row r="108" spans="1:15" s="9" customFormat="1" ht="42.75" customHeight="1" x14ac:dyDescent="0.35">
      <c r="A108" s="26">
        <v>95</v>
      </c>
      <c r="B108" s="144" t="s">
        <v>175</v>
      </c>
      <c r="C108" s="12"/>
      <c r="D108" s="57">
        <v>34</v>
      </c>
      <c r="E108" s="57" t="s">
        <v>81</v>
      </c>
      <c r="F108" s="13"/>
      <c r="G108" s="11"/>
      <c r="H108" s="1">
        <f t="shared" si="13"/>
        <v>0</v>
      </c>
      <c r="I108" s="11"/>
      <c r="J108" s="1">
        <f t="shared" si="14"/>
        <v>0</v>
      </c>
      <c r="K108" s="1">
        <f t="shared" si="15"/>
        <v>0</v>
      </c>
      <c r="L108" s="1">
        <f t="shared" si="16"/>
        <v>0</v>
      </c>
      <c r="M108" s="1">
        <f t="shared" si="17"/>
        <v>0</v>
      </c>
      <c r="N108" s="1">
        <f t="shared" si="18"/>
        <v>0</v>
      </c>
      <c r="O108" s="27">
        <f t="shared" si="19"/>
        <v>0</v>
      </c>
    </row>
    <row r="109" spans="1:15" s="9" customFormat="1" ht="51" customHeight="1" x14ac:dyDescent="0.35">
      <c r="A109" s="26">
        <v>96</v>
      </c>
      <c r="B109" s="144" t="s">
        <v>176</v>
      </c>
      <c r="C109" s="12"/>
      <c r="D109" s="57">
        <v>15</v>
      </c>
      <c r="E109" s="57" t="s">
        <v>81</v>
      </c>
      <c r="F109" s="13"/>
      <c r="G109" s="11"/>
      <c r="H109" s="1">
        <f t="shared" si="13"/>
        <v>0</v>
      </c>
      <c r="I109" s="11"/>
      <c r="J109" s="1">
        <f t="shared" si="14"/>
        <v>0</v>
      </c>
      <c r="K109" s="1">
        <f t="shared" si="15"/>
        <v>0</v>
      </c>
      <c r="L109" s="1">
        <f t="shared" si="16"/>
        <v>0</v>
      </c>
      <c r="M109" s="1">
        <f t="shared" si="17"/>
        <v>0</v>
      </c>
      <c r="N109" s="1">
        <f t="shared" si="18"/>
        <v>0</v>
      </c>
      <c r="O109" s="27">
        <f t="shared" si="19"/>
        <v>0</v>
      </c>
    </row>
    <row r="110" spans="1:15" s="9" customFormat="1" ht="71" customHeight="1" x14ac:dyDescent="0.35">
      <c r="A110" s="26">
        <v>97</v>
      </c>
      <c r="B110" s="144" t="s">
        <v>177</v>
      </c>
      <c r="C110" s="12"/>
      <c r="D110" s="57">
        <v>4</v>
      </c>
      <c r="E110" s="57" t="s">
        <v>81</v>
      </c>
      <c r="F110" s="13"/>
      <c r="G110" s="11"/>
      <c r="H110" s="1">
        <f t="shared" si="13"/>
        <v>0</v>
      </c>
      <c r="I110" s="11"/>
      <c r="J110" s="1">
        <f t="shared" si="14"/>
        <v>0</v>
      </c>
      <c r="K110" s="1">
        <f t="shared" si="15"/>
        <v>0</v>
      </c>
      <c r="L110" s="1">
        <f t="shared" si="16"/>
        <v>0</v>
      </c>
      <c r="M110" s="1">
        <f t="shared" si="17"/>
        <v>0</v>
      </c>
      <c r="N110" s="1">
        <f t="shared" si="18"/>
        <v>0</v>
      </c>
      <c r="O110" s="27">
        <f t="shared" si="19"/>
        <v>0</v>
      </c>
    </row>
    <row r="111" spans="1:15" s="9" customFormat="1" ht="68" customHeight="1" thickBot="1" x14ac:dyDescent="0.4">
      <c r="A111" s="26">
        <v>98</v>
      </c>
      <c r="B111" s="144" t="s">
        <v>178</v>
      </c>
      <c r="C111" s="12"/>
      <c r="D111" s="57">
        <v>8</v>
      </c>
      <c r="E111" s="57" t="s">
        <v>81</v>
      </c>
      <c r="F111" s="13"/>
      <c r="G111" s="11"/>
      <c r="H111" s="1">
        <f t="shared" si="13"/>
        <v>0</v>
      </c>
      <c r="I111" s="11"/>
      <c r="J111" s="1">
        <f t="shared" si="14"/>
        <v>0</v>
      </c>
      <c r="K111" s="1">
        <f t="shared" si="15"/>
        <v>0</v>
      </c>
      <c r="L111" s="1">
        <f t="shared" si="16"/>
        <v>0</v>
      </c>
      <c r="M111" s="1">
        <f t="shared" si="17"/>
        <v>0</v>
      </c>
      <c r="N111" s="1">
        <f t="shared" si="18"/>
        <v>0</v>
      </c>
      <c r="O111" s="27">
        <f t="shared" si="19"/>
        <v>0</v>
      </c>
    </row>
    <row r="112" spans="1:15" s="9" customFormat="1" ht="42" customHeight="1" thickBot="1" x14ac:dyDescent="0.4">
      <c r="A112" s="97" t="s">
        <v>26</v>
      </c>
      <c r="B112" s="98"/>
      <c r="C112" s="98"/>
      <c r="D112" s="98"/>
      <c r="E112" s="98"/>
      <c r="F112" s="98"/>
      <c r="G112" s="98"/>
      <c r="H112" s="98"/>
      <c r="I112" s="98"/>
      <c r="J112" s="98"/>
      <c r="K112" s="99"/>
      <c r="L112" s="67" t="s">
        <v>27</v>
      </c>
      <c r="M112" s="68"/>
      <c r="N112" s="69"/>
      <c r="O112" s="35">
        <f>SUMIF(G:G,0%,L:L)+SUMIF(G:G,"",L:L)</f>
        <v>0</v>
      </c>
    </row>
    <row r="113" spans="1:17" s="9" customFormat="1" ht="39" customHeight="1" x14ac:dyDescent="0.35">
      <c r="A113" s="76" t="s">
        <v>78</v>
      </c>
      <c r="B113" s="77"/>
      <c r="C113" s="77"/>
      <c r="D113" s="77"/>
      <c r="E113" s="77"/>
      <c r="F113" s="77"/>
      <c r="G113" s="77"/>
      <c r="H113" s="77"/>
      <c r="I113" s="77"/>
      <c r="J113" s="77"/>
      <c r="K113" s="78"/>
      <c r="L113" s="64" t="s">
        <v>28</v>
      </c>
      <c r="M113" s="65"/>
      <c r="N113" s="66"/>
      <c r="O113" s="36">
        <f>SUMIF(G:G,5%,L:L)</f>
        <v>0</v>
      </c>
    </row>
    <row r="114" spans="1:17" s="9" customFormat="1" ht="30" customHeight="1" x14ac:dyDescent="0.35">
      <c r="A114" s="79"/>
      <c r="B114" s="80"/>
      <c r="C114" s="80"/>
      <c r="D114" s="80"/>
      <c r="E114" s="80"/>
      <c r="F114" s="80"/>
      <c r="G114" s="80"/>
      <c r="H114" s="80"/>
      <c r="I114" s="80"/>
      <c r="J114" s="80"/>
      <c r="K114" s="81"/>
      <c r="L114" s="64" t="s">
        <v>29</v>
      </c>
      <c r="M114" s="65"/>
      <c r="N114" s="66"/>
      <c r="O114" s="36">
        <f>SUMIF(G:G,19%,L:L)</f>
        <v>0</v>
      </c>
    </row>
    <row r="115" spans="1:17" s="9" customFormat="1" ht="30" customHeight="1" x14ac:dyDescent="0.35">
      <c r="A115" s="79"/>
      <c r="B115" s="80"/>
      <c r="C115" s="80"/>
      <c r="D115" s="80"/>
      <c r="E115" s="80"/>
      <c r="F115" s="80"/>
      <c r="G115" s="80"/>
      <c r="H115" s="80"/>
      <c r="I115" s="80"/>
      <c r="J115" s="80"/>
      <c r="K115" s="81"/>
      <c r="L115" s="61" t="s">
        <v>22</v>
      </c>
      <c r="M115" s="62"/>
      <c r="N115" s="63"/>
      <c r="O115" s="37">
        <f>SUM(O112:O114)</f>
        <v>0</v>
      </c>
    </row>
    <row r="116" spans="1:17" s="9" customFormat="1" ht="30" customHeight="1" x14ac:dyDescent="0.35">
      <c r="A116" s="79"/>
      <c r="B116" s="80"/>
      <c r="C116" s="80"/>
      <c r="D116" s="80"/>
      <c r="E116" s="80"/>
      <c r="F116" s="80"/>
      <c r="G116" s="80"/>
      <c r="H116" s="80"/>
      <c r="I116" s="80"/>
      <c r="J116" s="80"/>
      <c r="K116" s="81"/>
      <c r="L116" s="58" t="s">
        <v>30</v>
      </c>
      <c r="M116" s="59"/>
      <c r="N116" s="60"/>
      <c r="O116" s="38">
        <f>SUMIF(G:G,5%,M:M)</f>
        <v>0</v>
      </c>
    </row>
    <row r="117" spans="1:17" s="9" customFormat="1" ht="30" customHeight="1" x14ac:dyDescent="0.35">
      <c r="A117" s="79"/>
      <c r="B117" s="80"/>
      <c r="C117" s="80"/>
      <c r="D117" s="80"/>
      <c r="E117" s="80"/>
      <c r="F117" s="80"/>
      <c r="G117" s="80"/>
      <c r="H117" s="80"/>
      <c r="I117" s="80"/>
      <c r="J117" s="80"/>
      <c r="K117" s="81"/>
      <c r="L117" s="58" t="s">
        <v>31</v>
      </c>
      <c r="M117" s="59"/>
      <c r="N117" s="60"/>
      <c r="O117" s="38">
        <f>SUMIF(G:G,19%,M:M)</f>
        <v>0</v>
      </c>
    </row>
    <row r="118" spans="1:17" s="9" customFormat="1" ht="30" customHeight="1" x14ac:dyDescent="0.35">
      <c r="A118" s="79"/>
      <c r="B118" s="80"/>
      <c r="C118" s="80"/>
      <c r="D118" s="80"/>
      <c r="E118" s="80"/>
      <c r="F118" s="80"/>
      <c r="G118" s="80"/>
      <c r="H118" s="80"/>
      <c r="I118" s="80"/>
      <c r="J118" s="80"/>
      <c r="K118" s="81"/>
      <c r="L118" s="61" t="s">
        <v>32</v>
      </c>
      <c r="M118" s="62"/>
      <c r="N118" s="63"/>
      <c r="O118" s="37">
        <f>SUM(O116:O117)</f>
        <v>0</v>
      </c>
    </row>
    <row r="119" spans="1:17" s="9" customFormat="1" ht="30" customHeight="1" x14ac:dyDescent="0.35">
      <c r="A119" s="79"/>
      <c r="B119" s="80"/>
      <c r="C119" s="80"/>
      <c r="D119" s="80"/>
      <c r="E119" s="80"/>
      <c r="F119" s="80"/>
      <c r="G119" s="80"/>
      <c r="H119" s="80"/>
      <c r="I119" s="80"/>
      <c r="J119" s="80"/>
      <c r="K119" s="81"/>
      <c r="L119" s="64" t="s">
        <v>33</v>
      </c>
      <c r="M119" s="65"/>
      <c r="N119" s="66"/>
      <c r="O119" s="36">
        <f>SUMIF(I:I,8%,N:N)</f>
        <v>0</v>
      </c>
    </row>
    <row r="120" spans="1:17" s="9" customFormat="1" ht="37.5" customHeight="1" x14ac:dyDescent="0.35">
      <c r="A120" s="79"/>
      <c r="B120" s="80"/>
      <c r="C120" s="80"/>
      <c r="D120" s="80"/>
      <c r="E120" s="80"/>
      <c r="F120" s="80"/>
      <c r="G120" s="80"/>
      <c r="H120" s="80"/>
      <c r="I120" s="80"/>
      <c r="J120" s="80"/>
      <c r="K120" s="81"/>
      <c r="L120" s="73" t="s">
        <v>34</v>
      </c>
      <c r="M120" s="74"/>
      <c r="N120" s="75"/>
      <c r="O120" s="37">
        <f>SUM(O119)</f>
        <v>0</v>
      </c>
    </row>
    <row r="121" spans="1:17" s="9" customFormat="1" ht="32.25" customHeight="1" thickBot="1" x14ac:dyDescent="0.4">
      <c r="A121" s="82"/>
      <c r="B121" s="83"/>
      <c r="C121" s="83"/>
      <c r="D121" s="83"/>
      <c r="E121" s="83"/>
      <c r="F121" s="83"/>
      <c r="G121" s="83"/>
      <c r="H121" s="83"/>
      <c r="I121" s="83"/>
      <c r="J121" s="83"/>
      <c r="K121" s="84"/>
      <c r="L121" s="70" t="s">
        <v>35</v>
      </c>
      <c r="M121" s="71"/>
      <c r="N121" s="72"/>
      <c r="O121" s="39">
        <f>+O115+O118+O120</f>
        <v>0</v>
      </c>
    </row>
    <row r="123" spans="1:17" ht="50.15" customHeight="1" thickBot="1" x14ac:dyDescent="0.4">
      <c r="B123" s="88"/>
      <c r="C123" s="88"/>
    </row>
    <row r="124" spans="1:17" x14ac:dyDescent="0.35">
      <c r="B124" s="121" t="s">
        <v>36</v>
      </c>
      <c r="C124" s="121"/>
    </row>
    <row r="125" spans="1:17" ht="15" customHeight="1" x14ac:dyDescent="0.35">
      <c r="M125" s="41"/>
      <c r="N125" s="42"/>
      <c r="O125" s="43"/>
    </row>
    <row r="126" spans="1:17" ht="15.75" customHeight="1" x14ac:dyDescent="0.35">
      <c r="M126" s="41"/>
      <c r="N126" s="42"/>
      <c r="O126" s="43"/>
    </row>
    <row r="127" spans="1:17" ht="15" customHeight="1" x14ac:dyDescent="0.35">
      <c r="A127" s="10" t="s">
        <v>37</v>
      </c>
      <c r="M127" s="41"/>
      <c r="N127" s="42"/>
      <c r="O127" s="43"/>
    </row>
    <row r="128" spans="1:17" x14ac:dyDescent="0.35">
      <c r="A128" s="120" t="s">
        <v>38</v>
      </c>
      <c r="B128" s="120"/>
      <c r="C128" s="120"/>
      <c r="D128" s="120"/>
      <c r="E128" s="120"/>
      <c r="F128" s="120"/>
      <c r="G128" s="120"/>
      <c r="H128" s="120"/>
      <c r="I128" s="120"/>
      <c r="J128" s="120"/>
      <c r="K128" s="120"/>
      <c r="L128" s="120"/>
      <c r="M128" s="120"/>
      <c r="N128" s="120"/>
      <c r="O128" s="120"/>
      <c r="P128" s="2"/>
      <c r="Q128" s="2"/>
    </row>
    <row r="129" spans="1:17" ht="15" customHeight="1" x14ac:dyDescent="0.35">
      <c r="A129" s="119" t="s">
        <v>39</v>
      </c>
      <c r="B129" s="119"/>
      <c r="C129" s="119"/>
      <c r="D129" s="119"/>
      <c r="E129" s="119"/>
      <c r="F129" s="119"/>
      <c r="G129" s="119"/>
      <c r="H129" s="119"/>
      <c r="I129" s="119"/>
      <c r="J129" s="119"/>
      <c r="K129" s="119"/>
      <c r="L129" s="119"/>
      <c r="M129" s="119"/>
      <c r="N129" s="119"/>
      <c r="O129" s="119"/>
      <c r="P129" s="40"/>
      <c r="Q129" s="40"/>
    </row>
    <row r="130" spans="1:17" x14ac:dyDescent="0.35">
      <c r="A130" s="118" t="s">
        <v>40</v>
      </c>
      <c r="B130" s="118"/>
      <c r="C130" s="118"/>
      <c r="D130" s="118"/>
      <c r="E130" s="118"/>
      <c r="F130" s="118"/>
      <c r="G130" s="118"/>
      <c r="H130" s="118"/>
      <c r="I130" s="118"/>
      <c r="J130" s="118"/>
      <c r="K130" s="118"/>
      <c r="L130" s="118"/>
      <c r="M130" s="118"/>
      <c r="N130" s="118"/>
      <c r="O130" s="118"/>
      <c r="P130" s="5"/>
      <c r="Q130" s="5"/>
    </row>
    <row r="131" spans="1:17" x14ac:dyDescent="0.35">
      <c r="A131" s="118" t="s">
        <v>41</v>
      </c>
      <c r="B131" s="118"/>
      <c r="C131" s="118"/>
      <c r="D131" s="118"/>
      <c r="E131" s="118"/>
      <c r="F131" s="118"/>
      <c r="G131" s="118"/>
      <c r="H131" s="118"/>
      <c r="I131" s="118"/>
      <c r="J131" s="118"/>
      <c r="K131" s="118"/>
      <c r="L131" s="118"/>
      <c r="M131" s="118"/>
      <c r="N131" s="118"/>
      <c r="O131" s="118"/>
      <c r="P131" s="5"/>
      <c r="Q131" s="5"/>
    </row>
    <row r="132" spans="1:17" x14ac:dyDescent="0.35">
      <c r="K132" s="2"/>
      <c r="L132" s="2"/>
      <c r="M132" s="2"/>
      <c r="N132" s="2"/>
    </row>
    <row r="174" spans="11:15" s="2" customFormat="1" ht="15" customHeight="1" x14ac:dyDescent="0.35">
      <c r="K174" s="4"/>
      <c r="L174" s="4"/>
      <c r="M174" s="4"/>
      <c r="N174" s="4"/>
      <c r="O174" s="4"/>
    </row>
    <row r="175" spans="11:15" s="2" customFormat="1" ht="15" customHeight="1" x14ac:dyDescent="0.35">
      <c r="K175" s="4"/>
      <c r="L175" s="4"/>
      <c r="M175" s="4"/>
      <c r="N175" s="4"/>
      <c r="O175" s="4"/>
    </row>
    <row r="176" spans="11:15" s="2" customFormat="1" ht="15" customHeight="1" x14ac:dyDescent="0.35">
      <c r="K176" s="4"/>
      <c r="L176" s="4"/>
      <c r="M176" s="4"/>
      <c r="N176" s="4"/>
      <c r="O176" s="4"/>
    </row>
    <row r="177" spans="11:15" s="2" customFormat="1" ht="15" customHeight="1" x14ac:dyDescent="0.35">
      <c r="K177" s="4"/>
      <c r="L177" s="4"/>
      <c r="M177" s="4"/>
      <c r="N177" s="4"/>
      <c r="O177" s="4"/>
    </row>
  </sheetData>
  <sheetProtection algorithmName="SHA-512" hashValue="t+clFUJlH5+7wuJpEw2eZqtnnQfTVDjwCCw4PpK2akl5XF2tnSnV7qc6GjBrPZn/NPi7cDuYUJum+0vXnYrmXw==" saltValue="S194y00+ymgHopS3upJNJg==" spinCount="100000" sheet="1" selectLockedCells="1"/>
  <mergeCells count="35">
    <mergeCell ref="A131:O131"/>
    <mergeCell ref="A130:O130"/>
    <mergeCell ref="A129:O129"/>
    <mergeCell ref="A128:O128"/>
    <mergeCell ref="B124:C124"/>
    <mergeCell ref="A2:A5"/>
    <mergeCell ref="B2:M2"/>
    <mergeCell ref="N2:O2"/>
    <mergeCell ref="B3:M3"/>
    <mergeCell ref="N3:O3"/>
    <mergeCell ref="B4:M5"/>
    <mergeCell ref="N4:O4"/>
    <mergeCell ref="N5:O5"/>
    <mergeCell ref="M11:N11"/>
    <mergeCell ref="M9:N9"/>
    <mergeCell ref="K9:L9"/>
    <mergeCell ref="K11:L11"/>
    <mergeCell ref="F11:I11"/>
    <mergeCell ref="A113:K121"/>
    <mergeCell ref="F9:I9"/>
    <mergeCell ref="B123:C123"/>
    <mergeCell ref="A9:B11"/>
    <mergeCell ref="D9:E9"/>
    <mergeCell ref="D11:E11"/>
    <mergeCell ref="A112:K112"/>
    <mergeCell ref="L121:N121"/>
    <mergeCell ref="L120:N120"/>
    <mergeCell ref="L119:N119"/>
    <mergeCell ref="L118:N118"/>
    <mergeCell ref="L117:N117"/>
    <mergeCell ref="L116:N116"/>
    <mergeCell ref="L115:N115"/>
    <mergeCell ref="L114:N114"/>
    <mergeCell ref="L113:N113"/>
    <mergeCell ref="L112:N11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1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109"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G14:G111</xm:sqref>
        </x14:dataValidation>
        <x14:dataValidation type="list" allowBlank="1" showInputMessage="1" showErrorMessage="1" xr:uid="{00000000-0002-0000-0000-000007000000}">
          <x14:formula1>
            <xm:f>Cálculos!$F$7:$F$8</xm:f>
          </x14:formula1>
          <xm:sqref>I14:I111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53125" defaultRowHeight="14.5" x14ac:dyDescent="0.35"/>
  <cols>
    <col min="1" max="1" width="6.453125" customWidth="1"/>
    <col min="2" max="2" width="50" bestFit="1" customWidth="1"/>
    <col min="4" max="4" width="15" style="30" bestFit="1" customWidth="1"/>
    <col min="6" max="6" width="15" style="34" bestFit="1" customWidth="1"/>
  </cols>
  <sheetData>
    <row r="6" spans="2:6" x14ac:dyDescent="0.35">
      <c r="B6" s="14" t="s">
        <v>9</v>
      </c>
      <c r="D6" s="28" t="s">
        <v>42</v>
      </c>
      <c r="F6" s="31" t="s">
        <v>43</v>
      </c>
    </row>
    <row r="7" spans="2:6" x14ac:dyDescent="0.35">
      <c r="B7" s="2" t="s">
        <v>44</v>
      </c>
      <c r="D7" s="29">
        <v>0</v>
      </c>
      <c r="F7" s="32">
        <v>0.08</v>
      </c>
    </row>
    <row r="8" spans="2:6" x14ac:dyDescent="0.35">
      <c r="B8" s="2" t="s">
        <v>45</v>
      </c>
      <c r="D8" s="29">
        <v>0.05</v>
      </c>
      <c r="F8" s="33">
        <v>0</v>
      </c>
    </row>
    <row r="9" spans="2:6" x14ac:dyDescent="0.35">
      <c r="B9" s="2" t="s">
        <v>46</v>
      </c>
      <c r="D9" s="29">
        <v>0.19</v>
      </c>
    </row>
    <row r="10" spans="2:6" x14ac:dyDescent="0.3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53125" defaultRowHeight="14.5" x14ac:dyDescent="0.35"/>
  <cols>
    <col min="2" max="2" width="10.26953125" customWidth="1"/>
    <col min="3" max="3" width="12.1796875" customWidth="1"/>
    <col min="10" max="11" width="12.81640625" customWidth="1"/>
  </cols>
  <sheetData>
    <row r="2" spans="2:11" ht="15" customHeight="1" x14ac:dyDescent="0.35">
      <c r="B2" s="123"/>
      <c r="C2" s="123"/>
      <c r="D2" s="132" t="s">
        <v>0</v>
      </c>
      <c r="E2" s="134"/>
      <c r="F2" s="134"/>
      <c r="G2" s="134"/>
      <c r="H2" s="133"/>
      <c r="I2" s="132" t="s">
        <v>1</v>
      </c>
      <c r="J2" s="133"/>
      <c r="K2" s="55"/>
    </row>
    <row r="3" spans="2:11" ht="15" customHeight="1" x14ac:dyDescent="0.35">
      <c r="B3" s="123"/>
      <c r="C3" s="123"/>
      <c r="D3" s="132" t="s">
        <v>2</v>
      </c>
      <c r="E3" s="134"/>
      <c r="F3" s="134"/>
      <c r="G3" s="134"/>
      <c r="H3" s="133"/>
      <c r="I3" s="132" t="s">
        <v>77</v>
      </c>
      <c r="J3" s="133"/>
      <c r="K3" s="54"/>
    </row>
    <row r="4" spans="2:11" ht="15" customHeight="1" x14ac:dyDescent="0.35">
      <c r="B4" s="123"/>
      <c r="C4" s="123"/>
      <c r="D4" s="135" t="s">
        <v>3</v>
      </c>
      <c r="E4" s="136"/>
      <c r="F4" s="136"/>
      <c r="G4" s="136"/>
      <c r="H4" s="137"/>
      <c r="I4" s="132" t="s">
        <v>79</v>
      </c>
      <c r="J4" s="133"/>
      <c r="K4" s="54"/>
    </row>
    <row r="5" spans="2:11" ht="15" customHeight="1" x14ac:dyDescent="0.35">
      <c r="B5" s="123"/>
      <c r="C5" s="123"/>
      <c r="D5" s="138"/>
      <c r="E5" s="139"/>
      <c r="F5" s="139"/>
      <c r="G5" s="139"/>
      <c r="H5" s="140"/>
      <c r="I5" s="132" t="s">
        <v>47</v>
      </c>
      <c r="J5" s="133"/>
      <c r="K5" s="54"/>
    </row>
    <row r="6" spans="2:11" x14ac:dyDescent="0.35">
      <c r="K6" s="46"/>
    </row>
    <row r="7" spans="2:11" ht="15.75" customHeight="1" x14ac:dyDescent="0.35">
      <c r="B7" s="127" t="s">
        <v>48</v>
      </c>
      <c r="C7" s="127"/>
      <c r="D7" s="127"/>
      <c r="E7" s="127"/>
      <c r="F7" s="127"/>
      <c r="G7" s="127"/>
      <c r="H7" s="127"/>
      <c r="I7" s="127"/>
      <c r="J7" s="127"/>
      <c r="K7" s="51"/>
    </row>
    <row r="8" spans="2:11" ht="15.75" customHeight="1" x14ac:dyDescent="0.35">
      <c r="B8" s="122" t="s">
        <v>49</v>
      </c>
      <c r="C8" s="122" t="s">
        <v>50</v>
      </c>
      <c r="D8" s="122"/>
      <c r="E8" s="122"/>
      <c r="F8" s="122"/>
      <c r="G8" s="127" t="s">
        <v>51</v>
      </c>
      <c r="H8" s="127"/>
      <c r="I8" s="127"/>
      <c r="J8" s="127"/>
      <c r="K8" s="51"/>
    </row>
    <row r="9" spans="2:11" ht="15.75" customHeight="1" x14ac:dyDescent="0.35">
      <c r="B9" s="122"/>
      <c r="C9" s="50" t="s">
        <v>52</v>
      </c>
      <c r="D9" s="50" t="s">
        <v>53</v>
      </c>
      <c r="E9" s="122" t="s">
        <v>54</v>
      </c>
      <c r="F9" s="122"/>
      <c r="G9" s="127"/>
      <c r="H9" s="127"/>
      <c r="I9" s="127"/>
      <c r="J9" s="127"/>
      <c r="K9" s="51"/>
    </row>
    <row r="10" spans="2:11" ht="15.75" customHeight="1" x14ac:dyDescent="0.35">
      <c r="B10" s="48">
        <v>1</v>
      </c>
      <c r="C10" s="48">
        <v>2021</v>
      </c>
      <c r="D10" s="48">
        <v>5</v>
      </c>
      <c r="E10" s="141">
        <v>24</v>
      </c>
      <c r="F10" s="141"/>
      <c r="G10" s="130" t="s">
        <v>55</v>
      </c>
      <c r="H10" s="130"/>
      <c r="I10" s="130"/>
      <c r="J10" s="130"/>
      <c r="K10" s="53"/>
    </row>
    <row r="11" spans="2:11" ht="57.75" customHeight="1" x14ac:dyDescent="0.35">
      <c r="B11" s="48">
        <v>2</v>
      </c>
      <c r="C11" s="48">
        <v>2022</v>
      </c>
      <c r="D11" s="48">
        <v>5</v>
      </c>
      <c r="E11" s="128">
        <v>31</v>
      </c>
      <c r="F11" s="129"/>
      <c r="G11" s="124" t="s">
        <v>56</v>
      </c>
      <c r="H11" s="125"/>
      <c r="I11" s="125"/>
      <c r="J11" s="126"/>
      <c r="K11" s="53"/>
    </row>
    <row r="12" spans="2:11" ht="82.5" customHeight="1" x14ac:dyDescent="0.35">
      <c r="B12" s="48">
        <v>3</v>
      </c>
      <c r="C12" s="48">
        <v>2022</v>
      </c>
      <c r="D12" s="48">
        <v>7</v>
      </c>
      <c r="E12" s="128">
        <v>27</v>
      </c>
      <c r="F12" s="129"/>
      <c r="G12" s="124" t="s">
        <v>57</v>
      </c>
      <c r="H12" s="125"/>
      <c r="I12" s="125"/>
      <c r="J12" s="126"/>
      <c r="K12" s="53"/>
    </row>
    <row r="13" spans="2:11" ht="100.5" customHeight="1" x14ac:dyDescent="0.35">
      <c r="B13" s="48">
        <v>4</v>
      </c>
      <c r="C13" s="48">
        <v>2023</v>
      </c>
      <c r="D13" s="48">
        <v>11</v>
      </c>
      <c r="E13" s="128">
        <v>30</v>
      </c>
      <c r="F13" s="129"/>
      <c r="G13" s="124" t="s">
        <v>72</v>
      </c>
      <c r="H13" s="125"/>
      <c r="I13" s="125"/>
      <c r="J13" s="126"/>
      <c r="K13" s="53"/>
    </row>
    <row r="14" spans="2:11" ht="70.5" customHeight="1" x14ac:dyDescent="0.35">
      <c r="B14" s="48">
        <v>5</v>
      </c>
      <c r="C14" s="48">
        <v>2024</v>
      </c>
      <c r="D14" s="56" t="s">
        <v>71</v>
      </c>
      <c r="E14" s="128">
        <v>27</v>
      </c>
      <c r="F14" s="129"/>
      <c r="G14" s="124" t="s">
        <v>73</v>
      </c>
      <c r="H14" s="125"/>
      <c r="I14" s="125"/>
      <c r="J14" s="126"/>
      <c r="K14" s="53"/>
    </row>
    <row r="15" spans="2:11" ht="76.5" customHeight="1" x14ac:dyDescent="0.35">
      <c r="B15" s="48">
        <v>6</v>
      </c>
      <c r="C15" s="48">
        <v>2024</v>
      </c>
      <c r="D15" s="56" t="s">
        <v>74</v>
      </c>
      <c r="E15" s="128"/>
      <c r="F15" s="129"/>
      <c r="G15" s="124" t="s">
        <v>76</v>
      </c>
      <c r="H15" s="125"/>
      <c r="I15" s="125"/>
      <c r="J15" s="126"/>
      <c r="K15" s="53"/>
    </row>
    <row r="16" spans="2:11" ht="15.75" customHeight="1" x14ac:dyDescent="0.35">
      <c r="B16" s="122" t="s">
        <v>58</v>
      </c>
      <c r="C16" s="122"/>
      <c r="D16" s="122"/>
      <c r="E16" s="122"/>
      <c r="F16" s="122"/>
      <c r="G16" s="122"/>
      <c r="H16" s="122"/>
      <c r="I16" s="122"/>
      <c r="J16" s="122"/>
      <c r="K16" s="49"/>
    </row>
    <row r="17" spans="2:11" x14ac:dyDescent="0.35">
      <c r="B17" s="122" t="s">
        <v>59</v>
      </c>
      <c r="C17" s="122"/>
      <c r="D17" s="122"/>
      <c r="E17" s="122"/>
      <c r="F17" s="122" t="s">
        <v>60</v>
      </c>
      <c r="G17" s="122"/>
      <c r="H17" s="122"/>
      <c r="I17" s="122"/>
      <c r="J17" s="122"/>
      <c r="K17" s="49"/>
    </row>
    <row r="18" spans="2:11" ht="15.75" customHeight="1" x14ac:dyDescent="0.35">
      <c r="B18" s="141" t="s">
        <v>61</v>
      </c>
      <c r="C18" s="141"/>
      <c r="D18" s="141"/>
      <c r="E18" s="141"/>
      <c r="F18" s="141" t="s">
        <v>75</v>
      </c>
      <c r="G18" s="141"/>
      <c r="H18" s="141"/>
      <c r="I18" s="141"/>
      <c r="J18" s="141"/>
      <c r="K18" s="47"/>
    </row>
    <row r="19" spans="2:11" x14ac:dyDescent="0.35">
      <c r="B19" s="122" t="s">
        <v>62</v>
      </c>
      <c r="C19" s="122"/>
      <c r="D19" s="122"/>
      <c r="E19" s="122"/>
      <c r="F19" s="122"/>
      <c r="G19" s="122"/>
      <c r="H19" s="122"/>
      <c r="I19" s="122"/>
      <c r="J19" s="122"/>
      <c r="K19" s="49"/>
    </row>
    <row r="20" spans="2:11" x14ac:dyDescent="0.35">
      <c r="B20" s="122" t="s">
        <v>59</v>
      </c>
      <c r="C20" s="122"/>
      <c r="D20" s="122"/>
      <c r="E20" s="122"/>
      <c r="F20" s="122" t="s">
        <v>60</v>
      </c>
      <c r="G20" s="122"/>
      <c r="H20" s="122"/>
      <c r="I20" s="122"/>
      <c r="J20" s="122"/>
      <c r="K20" s="49"/>
    </row>
    <row r="21" spans="2:11" ht="15.75" customHeight="1" x14ac:dyDescent="0.35">
      <c r="B21" s="143" t="s">
        <v>63</v>
      </c>
      <c r="C21" s="143"/>
      <c r="D21" s="143"/>
      <c r="E21" s="143"/>
      <c r="F21" s="143" t="s">
        <v>64</v>
      </c>
      <c r="G21" s="143"/>
      <c r="H21" s="143"/>
      <c r="I21" s="143"/>
      <c r="J21" s="143"/>
      <c r="K21" s="52"/>
    </row>
    <row r="22" spans="2:11" ht="15.75" customHeight="1" x14ac:dyDescent="0.35">
      <c r="B22" s="127" t="s">
        <v>65</v>
      </c>
      <c r="C22" s="127"/>
      <c r="D22" s="127"/>
      <c r="E22" s="127"/>
      <c r="F22" s="127"/>
      <c r="G22" s="127"/>
      <c r="H22" s="127"/>
      <c r="I22" s="127"/>
      <c r="J22" s="127"/>
      <c r="K22" s="51"/>
    </row>
    <row r="23" spans="2:11" x14ac:dyDescent="0.35">
      <c r="B23" s="122" t="s">
        <v>59</v>
      </c>
      <c r="C23" s="122"/>
      <c r="D23" s="122"/>
      <c r="E23" s="122" t="s">
        <v>60</v>
      </c>
      <c r="F23" s="122"/>
      <c r="G23" s="122"/>
      <c r="H23" s="122" t="s">
        <v>66</v>
      </c>
      <c r="I23" s="122"/>
      <c r="J23" s="122"/>
      <c r="K23" s="49"/>
    </row>
    <row r="24" spans="2:11" x14ac:dyDescent="0.35">
      <c r="B24" s="122"/>
      <c r="C24" s="122"/>
      <c r="D24" s="122"/>
      <c r="E24" s="122"/>
      <c r="F24" s="122"/>
      <c r="G24" s="122"/>
      <c r="H24" s="50" t="s">
        <v>52</v>
      </c>
      <c r="I24" s="50" t="s">
        <v>53</v>
      </c>
      <c r="J24" s="50" t="s">
        <v>54</v>
      </c>
      <c r="K24" s="49"/>
    </row>
    <row r="25" spans="2:11" x14ac:dyDescent="0.35">
      <c r="B25" s="141" t="s">
        <v>67</v>
      </c>
      <c r="C25" s="141"/>
      <c r="D25" s="141"/>
      <c r="E25" s="143" t="s">
        <v>68</v>
      </c>
      <c r="F25" s="143"/>
      <c r="G25" s="143"/>
      <c r="H25" s="48">
        <v>2024</v>
      </c>
      <c r="I25" s="56" t="s">
        <v>74</v>
      </c>
      <c r="J25" s="48"/>
      <c r="K25" s="47"/>
    </row>
    <row r="26" spans="2:11" x14ac:dyDescent="0.35">
      <c r="K26" s="46"/>
    </row>
    <row r="27" spans="2:11" ht="56.25" customHeight="1" x14ac:dyDescent="0.35">
      <c r="B27" s="46"/>
      <c r="C27" s="142" t="s">
        <v>69</v>
      </c>
      <c r="D27" s="142"/>
      <c r="E27" s="142"/>
      <c r="F27" s="142"/>
      <c r="G27" s="142"/>
      <c r="H27" s="142"/>
      <c r="I27" s="142"/>
      <c r="K27" s="46"/>
    </row>
    <row r="28" spans="2:11" ht="16.5" customHeight="1" x14ac:dyDescent="0.35">
      <c r="E28" s="131" t="s">
        <v>70</v>
      </c>
      <c r="F28" s="131"/>
      <c r="G28" s="131"/>
      <c r="H28" s="131"/>
      <c r="I28" s="131"/>
      <c r="J28" s="131"/>
      <c r="K28" s="45"/>
    </row>
    <row r="29" spans="2:11" x14ac:dyDescent="0.35">
      <c r="B29" s="46"/>
      <c r="C29" s="46"/>
      <c r="D29" s="46"/>
      <c r="E29" s="131"/>
      <c r="F29" s="131"/>
      <c r="G29" s="131"/>
      <c r="H29" s="131"/>
      <c r="I29" s="131"/>
      <c r="J29" s="131"/>
      <c r="K29" s="45"/>
    </row>
    <row r="30" spans="2:11" ht="15" customHeight="1" x14ac:dyDescent="0.35">
      <c r="C30" s="44"/>
      <c r="D30" s="44"/>
      <c r="E30" s="44"/>
      <c r="F30" s="44"/>
      <c r="G30" s="44"/>
      <c r="H30" s="44"/>
    </row>
    <row r="31" spans="2:11" x14ac:dyDescent="0.3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39f7a895-868e-4739-ab10-589c64175fbd"/>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632c1e4e-69c6-4d1f-81a1-009441d464e5"/>
    <ds:schemaRef ds:uri="http://purl.org/dc/elements/1.1/"/>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hp</cp:lastModifiedBy>
  <cp:revision/>
  <cp:lastPrinted>2024-07-22T22:04:40Z</cp:lastPrinted>
  <dcterms:created xsi:type="dcterms:W3CDTF">2017-04-28T13:22:52Z</dcterms:created>
  <dcterms:modified xsi:type="dcterms:W3CDTF">2025-07-11T03:19:07Z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