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 2025/INVITACION 029 MANTENIMIENTO EQUIPOS LABORATORIOS/PUBLICACION/"/>
    </mc:Choice>
  </mc:AlternateContent>
  <xr:revisionPtr revIDLastSave="100" documentId="13_ncr:1_{F325527D-AE3E-4150-8C66-BA9D114568FD}" xr6:coauthVersionLast="47" xr6:coauthVersionMax="47" xr10:uidLastSave="{29CC9320-FD88-44A7-8E3C-0BE9D308C820}"/>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4" i="7" l="1"/>
  <c r="J104" i="7"/>
  <c r="H104" i="7"/>
  <c r="K104" i="7" s="1"/>
  <c r="L103" i="7"/>
  <c r="N103" i="7" s="1"/>
  <c r="J103" i="7"/>
  <c r="H103" i="7"/>
  <c r="K103" i="7" s="1"/>
  <c r="L102" i="7"/>
  <c r="M102" i="7" s="1"/>
  <c r="J102" i="7"/>
  <c r="H102" i="7"/>
  <c r="K102" i="7" s="1"/>
  <c r="N101" i="7"/>
  <c r="M101" i="7"/>
  <c r="L101" i="7"/>
  <c r="J101" i="7"/>
  <c r="H101" i="7"/>
  <c r="K101" i="7" s="1"/>
  <c r="L100" i="7"/>
  <c r="J100" i="7"/>
  <c r="H100" i="7"/>
  <c r="K100" i="7" s="1"/>
  <c r="L99" i="7"/>
  <c r="K99" i="7"/>
  <c r="J99" i="7"/>
  <c r="H99" i="7"/>
  <c r="L98" i="7"/>
  <c r="M98" i="7" s="1"/>
  <c r="J98" i="7"/>
  <c r="K98" i="7" s="1"/>
  <c r="H98" i="7"/>
  <c r="L97" i="7"/>
  <c r="J97" i="7"/>
  <c r="H97" i="7"/>
  <c r="K97" i="7" s="1"/>
  <c r="L96" i="7"/>
  <c r="J96" i="7"/>
  <c r="H96" i="7"/>
  <c r="K96" i="7" s="1"/>
  <c r="L95" i="7"/>
  <c r="N95" i="7" s="1"/>
  <c r="J95" i="7"/>
  <c r="H95" i="7"/>
  <c r="K95" i="7" s="1"/>
  <c r="N94" i="7"/>
  <c r="O94" i="7" s="1"/>
  <c r="L94" i="7"/>
  <c r="M94" i="7" s="1"/>
  <c r="J94" i="7"/>
  <c r="H94" i="7"/>
  <c r="K94" i="7" s="1"/>
  <c r="L93" i="7"/>
  <c r="N93" i="7" s="1"/>
  <c r="J93" i="7"/>
  <c r="H93" i="7"/>
  <c r="K93" i="7" s="1"/>
  <c r="L92" i="7"/>
  <c r="J92" i="7"/>
  <c r="H92" i="7"/>
  <c r="K92" i="7" s="1"/>
  <c r="L91" i="7"/>
  <c r="K91" i="7"/>
  <c r="J91" i="7"/>
  <c r="H91" i="7"/>
  <c r="M90" i="7"/>
  <c r="L90" i="7"/>
  <c r="J90" i="7"/>
  <c r="K90" i="7" s="1"/>
  <c r="H90" i="7"/>
  <c r="L89" i="7"/>
  <c r="J89" i="7"/>
  <c r="H89" i="7"/>
  <c r="K89" i="7" s="1"/>
  <c r="L88" i="7"/>
  <c r="J88" i="7"/>
  <c r="H88" i="7"/>
  <c r="K88" i="7" s="1"/>
  <c r="L87" i="7"/>
  <c r="N87" i="7" s="1"/>
  <c r="J87" i="7"/>
  <c r="H87" i="7"/>
  <c r="K87" i="7" s="1"/>
  <c r="L86" i="7"/>
  <c r="M86" i="7" s="1"/>
  <c r="J86" i="7"/>
  <c r="H86" i="7"/>
  <c r="K86" i="7" s="1"/>
  <c r="L85" i="7"/>
  <c r="N85" i="7" s="1"/>
  <c r="J85" i="7"/>
  <c r="H85" i="7"/>
  <c r="K85" i="7" s="1"/>
  <c r="L84" i="7"/>
  <c r="J84" i="7"/>
  <c r="H84" i="7"/>
  <c r="L83" i="7"/>
  <c r="K83" i="7"/>
  <c r="J83" i="7"/>
  <c r="H83" i="7"/>
  <c r="L82" i="7"/>
  <c r="M82" i="7" s="1"/>
  <c r="J82" i="7"/>
  <c r="K82" i="7" s="1"/>
  <c r="H82" i="7"/>
  <c r="L81" i="7"/>
  <c r="J81" i="7"/>
  <c r="H81" i="7"/>
  <c r="K81" i="7" s="1"/>
  <c r="L80" i="7"/>
  <c r="J80" i="7"/>
  <c r="H80" i="7"/>
  <c r="K80" i="7" s="1"/>
  <c r="L79" i="7"/>
  <c r="N79" i="7" s="1"/>
  <c r="J79" i="7"/>
  <c r="H79" i="7"/>
  <c r="K79" i="7" s="1"/>
  <c r="L78" i="7"/>
  <c r="M78" i="7" s="1"/>
  <c r="J78" i="7"/>
  <c r="H78" i="7"/>
  <c r="K78" i="7" s="1"/>
  <c r="L77" i="7"/>
  <c r="N77" i="7" s="1"/>
  <c r="J77" i="7"/>
  <c r="H77" i="7"/>
  <c r="K77" i="7" s="1"/>
  <c r="L76" i="7"/>
  <c r="N76" i="7" s="1"/>
  <c r="J76" i="7"/>
  <c r="H76" i="7"/>
  <c r="K76" i="7" s="1"/>
  <c r="L75" i="7"/>
  <c r="K75" i="7"/>
  <c r="J75" i="7"/>
  <c r="H75" i="7"/>
  <c r="L74" i="7"/>
  <c r="M74" i="7" s="1"/>
  <c r="J74" i="7"/>
  <c r="K74" i="7" s="1"/>
  <c r="H74" i="7"/>
  <c r="L73" i="7"/>
  <c r="J73" i="7"/>
  <c r="H73" i="7"/>
  <c r="K73" i="7" s="1"/>
  <c r="L72" i="7"/>
  <c r="J72" i="7"/>
  <c r="H72" i="7"/>
  <c r="K72" i="7" s="1"/>
  <c r="L71" i="7"/>
  <c r="N71" i="7" s="1"/>
  <c r="J71" i="7"/>
  <c r="H71" i="7"/>
  <c r="K71" i="7" s="1"/>
  <c r="L70" i="7"/>
  <c r="M70" i="7" s="1"/>
  <c r="J70" i="7"/>
  <c r="H70" i="7"/>
  <c r="K70" i="7" s="1"/>
  <c r="L69" i="7"/>
  <c r="N69" i="7" s="1"/>
  <c r="J69" i="7"/>
  <c r="H69" i="7"/>
  <c r="K69" i="7" s="1"/>
  <c r="L68" i="7"/>
  <c r="N68" i="7" s="1"/>
  <c r="J68" i="7"/>
  <c r="H68" i="7"/>
  <c r="K68" i="7" s="1"/>
  <c r="L67" i="7"/>
  <c r="K67" i="7"/>
  <c r="J67" i="7"/>
  <c r="H67" i="7"/>
  <c r="L66" i="7"/>
  <c r="M66" i="7" s="1"/>
  <c r="J66" i="7"/>
  <c r="K66" i="7" s="1"/>
  <c r="H66" i="7"/>
  <c r="L65" i="7"/>
  <c r="J65" i="7"/>
  <c r="H65" i="7"/>
  <c r="K65" i="7" s="1"/>
  <c r="L64" i="7"/>
  <c r="J64" i="7"/>
  <c r="H64" i="7"/>
  <c r="K64" i="7" s="1"/>
  <c r="L63" i="7"/>
  <c r="N63" i="7" s="1"/>
  <c r="J63" i="7"/>
  <c r="H63" i="7"/>
  <c r="O111" i="7"/>
  <c r="O110" i="7"/>
  <c r="K84" i="7" l="1"/>
  <c r="N70" i="7"/>
  <c r="O70" i="7" s="1"/>
  <c r="M77" i="7"/>
  <c r="O77" i="7" s="1"/>
  <c r="O101" i="7"/>
  <c r="N86" i="7"/>
  <c r="O86" i="7" s="1"/>
  <c r="M93" i="7"/>
  <c r="O93" i="7" s="1"/>
  <c r="M69" i="7"/>
  <c r="N102" i="7"/>
  <c r="O102" i="7" s="1"/>
  <c r="N78" i="7"/>
  <c r="O78" i="7" s="1"/>
  <c r="M85" i="7"/>
  <c r="O85" i="7" s="1"/>
  <c r="O69" i="7"/>
  <c r="K63" i="7"/>
  <c r="O103" i="7"/>
  <c r="M92" i="7"/>
  <c r="M100" i="7"/>
  <c r="N65" i="7"/>
  <c r="M65" i="7"/>
  <c r="M84" i="7"/>
  <c r="N73" i="7"/>
  <c r="O73" i="7" s="1"/>
  <c r="M73" i="7"/>
  <c r="N81" i="7"/>
  <c r="M81" i="7"/>
  <c r="N84" i="7"/>
  <c r="O84" i="7" s="1"/>
  <c r="N89" i="7"/>
  <c r="M89" i="7"/>
  <c r="N92" i="7"/>
  <c r="O92" i="7" s="1"/>
  <c r="N97" i="7"/>
  <c r="O97" i="7" s="1"/>
  <c r="M97" i="7"/>
  <c r="N100" i="7"/>
  <c r="O68" i="7"/>
  <c r="N75" i="7"/>
  <c r="O75" i="7" s="1"/>
  <c r="N83" i="7"/>
  <c r="O83" i="7" s="1"/>
  <c r="N91" i="7"/>
  <c r="O91" i="7" s="1"/>
  <c r="N99" i="7"/>
  <c r="M68" i="7"/>
  <c r="M76" i="7"/>
  <c r="O76" i="7" s="1"/>
  <c r="M67" i="7"/>
  <c r="M75" i="7"/>
  <c r="M83" i="7"/>
  <c r="M91" i="7"/>
  <c r="M99" i="7"/>
  <c r="N67" i="7"/>
  <c r="O67" i="7" s="1"/>
  <c r="N64" i="7"/>
  <c r="M64" i="7"/>
  <c r="N66" i="7"/>
  <c r="O66" i="7" s="1"/>
  <c r="O72" i="7"/>
  <c r="N74" i="7"/>
  <c r="O74" i="7" s="1"/>
  <c r="N82" i="7"/>
  <c r="O82" i="7" s="1"/>
  <c r="N90" i="7"/>
  <c r="O90" i="7" s="1"/>
  <c r="N98" i="7"/>
  <c r="O98" i="7" s="1"/>
  <c r="M72" i="7"/>
  <c r="M80" i="7"/>
  <c r="M88" i="7"/>
  <c r="M96" i="7"/>
  <c r="M104" i="7"/>
  <c r="M63" i="7"/>
  <c r="O63" i="7" s="1"/>
  <c r="M71" i="7"/>
  <c r="O71" i="7" s="1"/>
  <c r="N72" i="7"/>
  <c r="M79" i="7"/>
  <c r="O79" i="7" s="1"/>
  <c r="N80" i="7"/>
  <c r="O80" i="7" s="1"/>
  <c r="M87" i="7"/>
  <c r="O87" i="7" s="1"/>
  <c r="N88" i="7"/>
  <c r="O88" i="7" s="1"/>
  <c r="M95" i="7"/>
  <c r="O95" i="7" s="1"/>
  <c r="N96" i="7"/>
  <c r="O96" i="7" s="1"/>
  <c r="M103" i="7"/>
  <c r="N104" i="7"/>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108" i="7"/>
  <c r="O107" i="7"/>
  <c r="L105" i="7"/>
  <c r="N105" i="7" s="1"/>
  <c r="J105" i="7"/>
  <c r="H105" i="7"/>
  <c r="L62" i="7"/>
  <c r="M62" i="7" s="1"/>
  <c r="J62" i="7"/>
  <c r="H62" i="7"/>
  <c r="L14" i="7"/>
  <c r="M14" i="7" s="1"/>
  <c r="J14" i="7"/>
  <c r="H14" i="7"/>
  <c r="O104" i="7" l="1"/>
  <c r="O89" i="7"/>
  <c r="O100" i="7"/>
  <c r="O81" i="7"/>
  <c r="O99" i="7"/>
  <c r="O65" i="7"/>
  <c r="O64" i="7"/>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105" i="7"/>
  <c r="O106" i="7"/>
  <c r="O109" i="7" s="1"/>
  <c r="K14" i="7"/>
  <c r="K62" i="7"/>
  <c r="O112" i="7"/>
  <c r="O113" i="7"/>
  <c r="O114" i="7" s="1"/>
  <c r="N14" i="7"/>
  <c r="O14" i="7" s="1"/>
  <c r="M105" i="7"/>
  <c r="O105" i="7" s="1"/>
  <c r="N62" i="7"/>
  <c r="O62" i="7" s="1"/>
  <c r="O115" i="7" l="1"/>
</calcChain>
</file>

<file path=xl/sharedStrings.xml><?xml version="1.0" encoding="utf-8"?>
<sst xmlns="http://schemas.openxmlformats.org/spreadsheetml/2006/main" count="280" uniqueCount="175">
  <si>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</si>
  <si>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</si>
  <si>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</si>
  <si>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</si>
  <si>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</si>
  <si>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</si>
  <si>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</si>
  <si>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</si>
  <si>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</si>
  <si>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</si>
  <si>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</si>
  <si>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</si>
  <si>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</si>
  <si>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</si>
  <si>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</si>
  <si>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</si>
  <si>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</si>
  <si>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</si>
  <si>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</si>
  <si>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</si>
  <si>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</si>
  <si>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</si>
  <si>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</si>
  <si>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</si>
  <si>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</si>
  <si>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</si>
  <si>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</si>
  <si>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</si>
  <si>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</si>
  <si>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</si>
  <si>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</si>
  <si>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</si>
  <si>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</si>
  <si>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</si>
  <si>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</si>
  <si>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</si>
  <si>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</si>
  <si>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</si>
  <si>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</si>
  <si>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</si>
  <si>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</si>
  <si>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</si>
  <si>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</si>
  <si>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</si>
  <si>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</si>
  <si>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</si>
  <si>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</si>
  <si>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</si>
  <si>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</si>
  <si>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</si>
  <si>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</si>
  <si>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</si>
  <si>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</si>
  <si>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</si>
  <si>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</si>
  <si>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</si>
  <si>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</si>
  <si>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</si>
  <si>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</si>
  <si>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</si>
  <si>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</si>
  <si>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</si>
  <si>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</si>
  <si>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</si>
  <si>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</si>
  <si>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</si>
  <si>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</si>
  <si>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</si>
  <si>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</si>
  <si>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</si>
  <si>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</si>
  <si>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</si>
  <si>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</si>
  <si>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</si>
  <si>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</si>
  <si>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</si>
  <si>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</si>
  <si>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</si>
  <si>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</si>
  <si>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</si>
  <si>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</si>
  <si>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CENTRIFUGA NACIONAL INDULAB S/N 5773 Placa: 15413 MANTENIMIENTO PREVENTIVO Se requiere: 1. Verificacion del funcionamiento del equipo 2. Revision, ajuste y limpieza del sistema electrico 3. Verificacion y limpieza interna y externa 4. Verificacion del equilibro del rotor para evitar vibraciones excesivas. 5. Lubricacion de rodamientos u otras partes moviles. 6. Piezas adicionales que deban ser reemplazadas o adquiridas para su adecuado funcionamiento 7. Entrega funcional del equipo</t>
  </si>
  <si>
    <t>CAMPANA DE VACIO - VACUUN PUMP WITH VACU Placa: 16130 MANTENIMIENTO PREVENTIVO  Se requiere: 1. Verificacion del funcionamiento del equipo 2. Revision, ajuste y limpieza del sistema electrico 3. Desemonte y verificacion, limpieza interna y externa del equipo. 4. Verificar y reemplazar los filtros y el aceite para el adecuado funcionamiento. 5. Lubricacion de partes moviles como ejes y rodamientos. 6. verificacionde de la presion y fugas de aire en las conexiones de la bomba incluyendo mangueras y acoples 7. Entrega funcional del equipo  </t>
  </si>
  <si>
    <t>BOMBA DE VACIO BUCHI V-500 Placa: 24625 MANTENIMIENTO PREVENTIVO Se requiere: 1. Verificacion del funcionamiento del equipo 2. Desmonte de piezas del equipo 3. Revision, ajuste y limpieza del sistema electrico 4. Verificacion y limpieza interna y externa 5. Verificación de la presion 6. Revision de fusible y verificacion de las valvulas en sus diafragmas y cambio de requerirlo. 7. Entrega funcional del equipo.  </t>
  </si>
  <si>
    <t>ANALIZADOR DE FIBRA MARCA ANKON FABRICAC ANKOM 200 Placa: 31385 MANTENIMIENTO PREVENTIVO  El equipo no agita de manera adecuada y eficiente. Se requiere: 1. Verificacion del funcionamiento del equipo2. Desmonte de piezas del equipo 3. Revision, ajuste y limpieza del sistema electronico y electrico 4. Verificacion y limpieza interna y externa 5. Verificación de el agitador de muestra y los discos receptores de muestra 6. Verificacion de temperatura y su estabilidad. 7. Entrega funcional del equipo MANTENIMIENTO CORRECTIVO  8. Requiere nueve discos receptores de muestra nuevos.</t>
  </si>
  <si>
    <t>LIOFILIZADOR PARA MESA CON CUBIERTA DE TEFLON DE 2,5 LTS, MARCA LABCONCO, MODELO FREEZONE Placa: 50656 MANTENIMIENTO PREVENTIVO  Se requiere: 1. Verificacion del funcionamiento del equipo 2. Revision, ajuste y limpieza del sistema electronico y electrico 3. Verificacion y limpieza interna y externa 4. Desensamble del equipo, limpieza de contactos electricos y condensador, verificacion de sellos y acrilicos. 6. Verificacion de estado de manguera rigida y su coneccion a la bomba de vacio. 7. Verificacion de estabilidad de temperatura y vacio. 8. Entrega funcional del equipo  </t>
  </si>
  <si>
    <t>HORNO ED-53 MICROPROCESADO ED 53-UL Placa: 50664 MANTENIMIENTO PREVENTIVO Se requiere: 1. Verificacion del funcionamiento del equipo 2. Desmonte de piezas del equipo 3. Revision del sistema de control electrico y electromecanico  4. Revision de sistema de calentamiento 5. Revision de voltajes internos, revision de conectores 6. Revision de transductor de temperatura 7.Verificacion de medicion de temperatura y su estabilidad realizar ajuste si es necesario. 8.Verificacion y limpieza interna y externa 9. Revision de empaques de la puerta y estado de la manija de cierre 10. Entrega funcional del equipo    </t>
  </si>
  <si>
    <t>ANALIZADOR DE NITROGENO DUMAS NDA 701 NDA 701 Placa: 50666 MANTENIMIENTO PREVENTIVO 1. Revision de estado 2.Desensamble del equipo 3.Limpieza interna de sistema electrico 4.Limpieza de contactos electronicos 5.Limpieza interna del equipo 6.Lubricacion de tornilleria y armado del equipo. 7. Limpieza de automuestreador. 8. Mantenimiento y limpieza general. 9.Realización test de fugas. 10.Verificación de funcionamiento. 11.Prueba con blanco. 12. Prueba con estándar. 13.Revisión curvas de calibración. MANTENIMIENTO CORRECTIVO 14. Requiere actualizacion e instalacion del software DUMASoft™ compatible con Windows 10 para el adecuado funcionamiento del equipo DUMAS - NDA 701 (VELP SCIENTIFICA). 15. El equipo requiere la conexión gases (He o O2 y Aire) y verificacion del estado de los gases y sus conecciones, prueba de estanquidad. 9. Reemplazo empaque superior de reactores. 16.Reemplazo empaque inferior de reactores.17. Reemplazo empaques y capilares de automuestreador. 18.Reemplazo empaques trampa de agua. 19. Reemplazo reactores combustión/reducción.. 20. Reemplazo colector de cenizas. 21. Remoción instalación trampa de agua. 22. Entrega funcional del equipo.     </t>
  </si>
  <si>
    <t>SISTEMA COMPLETO DE DIGESTION DIGESTOR DK6, MARCA VELP, REF F30110182 Placa: 50667 MANTENIMIENTO PREVENTIVO   Se requiere: 1. Verificacion del funcionamiento del equipo 2. Desmonte de piezas del equipo 3. Revision, ajuste y limpieza del sistema electronico y electrico 4. Verificacion y limpieza interna y externa 5. Verificacion de temperatura y su estabilidad. MANTENIMIENTO CORRECTIVO 6. Cambio de empaques de salida de gases y mangueras desgastadas. 7. Entrega funcional del equipo.</t>
  </si>
  <si>
    <t>BOMBA DE RECIRCULACION DE AGUA JP, MARCA VELP VELP SCIENTIFIC F30640198 Placa: 50668 MANTENIMIENTO PREVENTIVO  Se requiere: 1. Verificacion del funcionamiento del equipo 2. Desmonte de piezas del equipo 3. Revision, ajuste y limpieza del sistema electrico 4. Verificacion y limpieza interna y externa y lubricacion de partes moviles 5. Verificación de la presion, flujo y estabilidad del agua 6. Entrega funcional del equipo</t>
  </si>
  <si>
    <t>SCRUBBER SMS , MARCA VELP VELP CIENTIFICA S/M 308821 Placa: 50669 MANTENIMIENTO PREVENTIVO  Se requiere: 1. Verificacion del funcionamiento del equipo. 2. Desmonte de piezas del equipo. 3. Revision, ajuste y limpieza del sistema de mangueras. 4. Verificacion y limpieza interna y externa y lubricacion de partes moviles. 5. Verificación de la presion, flujo y estabilidad del agua. 6. Limpieza de el sistema de condensacion, trampa de agua y matraces de condensacion y neutralizacion de gases. 7. Entrega funcional del equipo. MANTENIMIENTO CORRECTIVO 8. Requiere cambio de botella de 1 y 2 litros. 9. Entrega funcional del equipo.</t>
  </si>
  <si>
    <t>DESTILADOR TITULADOR UDK159, MARCA VELP VELP - UDK 159 Placa: 50670 MANTENIMIENTO PREVENTIVO  Se requiere: 1. Verificacion del funcionamiento del equipo. 2. Desmonte de piezas del equipo. 3. Revision, ajuste y limpieza del sistema electronico y electrico. 4. Verificacion y limpieza interna y externa. 5. Entrega funcional del equipo MANTENIMIENTO CORRECTIVO 6. Cambio de empaques y kit de mangueras y chek. 7.Cambio de bomba de NaOH.</t>
  </si>
  <si>
    <t>CABINA EXTRACTOR MONO DE 1,2 M, INCLUYE SUPERFICIE DE TRABAJO Y POSETA ESCO - EFH-4A9 Placa: 50671 MANTENIMIENTO PREVENTIVO  Se requiere: 1. Verificacion del funcionamiento del equipo. 2. Desmonte de piezas del equipo. 3. Revision, ajuste y limpieza del sistema electrico. 4. Verificacion y limpieza interna y externa. 5. Verificacion y lubricacion de las guayas que permiten el desplazamiento de la ventana. 6. Revisión del sistema de iluminación. 7.Revision limpieza y verificacion del gorro chino y de la impermeabilizacion de todo el ducto asi como asegurar que el motor se encuentre impermeabilizado. 8. Entrega funcional del equipo.</t>
  </si>
  <si>
    <t>MUFLA 3L, 1200 C°, CONTROLADOR PID/230 V Placa: 50673 MANTENIMIENTO PREVENTIVO Se requiere: 1. Verificacion del funcionamiento del equipo. 2. Desmonte de piezas del equipo. 3. Revision, ajuste y limpieza del sistema electronico y electrico. 4. Verificacion y limpieza interna y externa. 5. Verificación de los componentes y sensores. 6. Verificación de la temperatura y estabilidad a 600°C, realizar ajuste si se requiere. 7. Verificacion del Material refractario su estado. 8. Entrega funcional del equipo</t>
  </si>
  <si>
    <t>ULTRACONGELADOR ESCO, 597 L, ULTRA LOW TEMP, FREEZER, UP RIGHT, 21 CU, RANGO TEMP 50 A -86 C. ESCO, 597 L LEXICON II Placa: 50674 El equipo no refrigera, se mantiene a temperatura ambiente MANTENIMIENTO PREVENTIVO Se requiere: 1. Verificacion del funcionamiento del equipo. 2. Desmonte de piezas del equipo. 3. Revision, ajuste y limpieza del sistema electronico y electrico. 4. Verificacion y limpieza interna y externa. 5. Verificación de los componentes y sensores. 6. Verificación de la temperatura y estabilidad a -70°C. 7. Entrega funcional del equipo. MANTENIMIENTO CORRECTIVO 8. Revision y correccion en la carga de gas y posibles fugas u obstrucciones en el circuito o fallas del compresor y tarjeta electronica.</t>
  </si>
  <si>
    <t>MOLINO UNIVERSAL DE FUNCIONAMIENTO CONTINUO IKA, MF 10, CABEZAL DE MOLIENDA MF 10 Y TAMIZ Placa: 50675 MANTENIMIENTO PREVENTIVO   El equipo no realiza el proceso de molienda de forma eficiente en ocasiones se frenan los martillos en camara de molienda y el tornillo que soporta los martillos se desajusta. Se requiere: 1. Verificacion del funcionamiento del equipo, de sensores de cierre, sensor de RPM. 2. Desmonte de piezas del equipo. 3. Revision, ajuste y limpieza del sistema electronico y electrico. 4. Verificacion y limpieza interna y externa. 5. Verificación de los componentes y sensores. 6. lubricacion de las partes moviles. 7. Entrega funcional del equipo. MANTENIMIENTO CORRECTIVO.  8. Cambio de tornillo que soporta los martillos.</t>
  </si>
  <si>
    <t>EXTRACTOR DE GRASA MODELO GOLDFISCH DE 6 PUESTOS Placa: 50676 MANTENIMIENTO PREVENTIVO  Se requiere: 1. Verificacion del funcionamiento del equipo 2. Desmonte de piezas del equipo 3. Revision, ajuste y limpieza del sistema electrico 4. Verificacion y limpieza interna y externa 5. Verificación de la temperatura y su estabilidad. 6. Cambio de empaques en anillo de acople 7. Entrega funcional del equipo</t>
  </si>
  <si>
    <t>APARATO DE FIBRA CRUDA MODELO 30001, MARCA LABCONCO Placa: 50677 MANTENIMIENTO PREVENTIVO Se requiere: 1. Verificacion del funcionamiento del equipo 2. Desmonte de piezas del equipo 3. Revision, ajuste y limpieza del sistema electrico 4. Verificacion y limpieza interna y externa 5. Verificación de los componentes 6. Verificacion y correccion de la temperatura y su estabilidad, revision de las resistencias, switch de encendido y las perillas selectoras 7. Presenta oxido en la parte superior de las estaciones, requiere limpieza y tratamiento contra la corrosion. 8. Piezas adicionales que deban ser reemplazadas o adquiridas para su adecuado funcionamiento 9. Entrega funcional del equipo</t>
  </si>
  <si>
    <t>BOMBA DE VACIO TIPO MZ 2C, MARCA VACCUBRAND Placa: 50678 MANTENIMIENTO PREVENTIVO  Se requiere: 1. Verificacion del funcionamiento del equipo 2. Desmonte de piezas del equipo 3. Revision, ajuste y limpieza del sistema electrico 4. Verificacion y limpieza interna y externa 5. Verificación de la presion y su estabilidad. 6. Lubricacion de todas las partes moviles. 7. Entrega funcional del equipo</t>
  </si>
  <si>
    <t>CROMATOGRAFO DE GASES THERMO SCIENTIFIC TRACE 1300 Placa: 50679 MANTENIMIENTO PREVENTIVO 1. Revision de estado 2.Desensamble del equipo 3.Limpieza interna de sistema electrico 4.Limpieza de contactos electronicos. 5.Limpieza interna del equipo 6.Lubricacion de tornilleria y armado del equipo. 7.Verificación de funcionamiento. 8.Prueba con blanco. 9. Prueba con estándar. 10. Entrega del equipo funcional.  MANTENIMIENTO CORRECTIVO  11. Requiere instalacion del software Chromeleon 7 compatible con Windows 10. 12. El equipo requiere la integracion y la configuracion de los siguientes componentes para su adecuado funcionamiento: automuestreador, modulo inyector, modulo detector de ionizacion de llama, kit de entrada gas TCR1300, TR-5MS 30m x 0.25mm ID x 0.25 μm P/N: 260F142P, TUB. 1/8” X0.065”X50, FERRULE 1/8” OD METAL CO, UNION 1/8 TGB BR SW, Tuerca de retencion columna metalica 1/8” OD, Tapon de tubo 1/8, Tuerca M6, casquillo sin agujero corto, sello de columna, Junta parafluor 2-010, Tabique BTO recubierto 11mm, Divisor, Adapatdor de caudalimetro, Placa superior e inferior, Cabeza de corte M4X 12 Y 16 SS, Tapones de rosca 2, 4 ml Vials QTY 5, Cables conectores, Soporte de columna, Soket, Conector medidor de flujo. 13. Requiere Kit de reactivos al monento de la integracion y configuracion de los componentes (n-Hexano para cromatografia de gases, Metanol grado GC, Etanol grado GC, Diclorometano, Grado GC y Acetona). 4. El equipo requiere la conexión gases (He, N, H, AIRE, Ar) y verificacion del estado de los gases y sus conecciones, prueba de estanquidad.</t>
  </si>
  <si>
    <t>CENTRIFUGA CON ROTOR OSCILANTE PARA 8-16-20, INCLUYE FUENTE DE PODER, CENTRIFUGA CON ROTOR OSCILANTE PARA TUBOS FALCON. BUCKETS REDONDOS 200 ML, TAPAS BIOCONTENIDO, TUBOS SANGRE, SET DE 4 ADAP. MARCA THERMO. Placa: 56584 MANTENIMIENTO PREVENTIVO  Se requiere: 1. Verificacion del funcionamiento del equipo 2. Revision, ajuste y limpieza del sistema electrico 3. Verificacion y limpieza interna y externa 4. Verificacion del equilibro del rotor para evitar vibraciones excesivas 5. Lubricacion de rodamientos u otras partes moviles. 6. Piezas adicionales que deban ser reemplazadas o adquiridas para su adecuado funcionamiento 7. Entrega funcional del equipo.</t>
  </si>
  <si>
    <t>CENTRIFUGA 4000 FCR DE 12 A 24 TUBOS MAXIMO CAPACIDAD ROTOR OSCILANTE 4*145 ML MAXIMO VELOCIDAD 4500 RPM MINIMA VELOCIDAD 3000 RPM. MARCA THERMO SCIENTIFIC HERAEUS. Placa: 56585 MANTENIMIENTO PREVENTIVO  Se requiere: 1. Verificacion del funcionamiento del equipo. 2. Revision, ajuste y limpieza del sistema electrico y electronico. 3. Verificacion y limpieza interna y externa. 4. Verificacion del equilibro del rotor para evitar vibraciones excesivas. 5. Lubricacion de rodamientos u otras partes moviles. 6. Entrega funcional del equipo.</t>
  </si>
  <si>
    <t>ESTUFA UNIVERSAL PARA LABORATORIO VOLUMEN APROX: 53 LT MARCA BINDER. Placa: 56606 MANTENIMIENTO PREVENTIVO El ventilador para la entrada forzada de aire evidencia ruido anormal. Se requiere: 1. Verificacion del funcionamiento del equipo. 2. Desmonte de piezas del equipo. 3. Revision, ajuste y limpieza del sistema electronico y electrico. 4. Verificacion de entrada forzada de aire y limpieza interna y externa, lubricacion de partes moviles. 5. Verificacion de temperatura y su estabilidad. 6. Entrega funcional del equipo. MANTENIMIENTO CORRECTIVO 7. Se requiere cambio o mantenimiento en el buje o rodamiento de motor recirculante ya que presenta desgaste y presenta ruido.</t>
  </si>
  <si>
    <t>MEZCLADOR DE LABORATORIO MEZCLADOR DE LABORATORIO DE CUATRO LITROS TRABAJO PESADO MOTOR 3.75 +- HP CON DOS ASAS BAJA (15.800RPM), MED (18,000 RPM), HI/ PULSO (20.800RPM) CONTROLES MECÁNICOS. MARCA THOMAS SCIENTIFIC (LBC15) Placa: 56615 MANTENIMIENTO PREVENTIVO  Se requiere: 1. Verificacion del funcionamiento del equipo. 2. Desmonte de piezas del equipo. 3. Revision, ajuste y limpieza del sistema electrónico y eléctrico. 4. Verificacion del funcionamiento y estabilidad del motor asi como la lubricacion de todas sus partes moviles. 5. Requiere afilado de cuchillas. 6. Entrega funcional del equipo</t>
  </si>
  <si>
    <t>MEDIDOR DE NUTRIENTES EN SUELO: FOTOMETRO MULTIPARAMETRICO PARA EL ANALISIS DE NUTRIENTES (MACRONUTRIENTES Y MICRONUTRIENTES) Y PH AGRICULTURA MEDIDOR DE 8 PARAMETROS DE ANALISIS Placa: 66225 MANTENIMIENTO PREVENTIVO Se requiere: 1. Verificacion del funcionamiento del equipo. 2. Desmonte de piezas del equipo. 3. Revision, ajuste y limpieza del sistema electronico. 4. Verificacion y limpieza interna y externa. 5. Verificación de los componentes y sensores. 6. Calibracion del equipo con soluciones patron. 7. Entrega funcional del equipo</t>
  </si>
  <si>
    <t>AUTOCLAVE A VAPOR EN FORMA DE OLLA ELECTRICA REF 25X MARCA ALL AMERICANA USA CAP. APROX DE 25 L ASEGURA UNA PERFECTA ESTERILIZACION CONTROL TREMOSTATICO AUTOMATICO TEMPERATURA ETC. Placa: 3001004 MANTENIMIENTO PREVENTIVO Se requiere: 1. El equipo requiere verificación de perilla para manejo de temperatura y estado de las 6 mariposas para el cierre de tapa. 2. El equipo require revision de la manija de agarre para tapa. 3. El equipo requiere revision y verificacion del funcionamiento adecuado del manometro. 4. Revision del sistema electrico y las resistencias. 5. Entrega funcional del equipo</t>
  </si>
  <si>
    <t>FOTOMETRO HUMALYZER 2000 MARCA HUMAN serie / 2500-3000 Placa: 16495 MANTENIMIENTO PREVENTIVO  Se requiere: 1. Verificacion del funcionamiento del equipo. 2. Desmonte de piezas del equipo. 3. Revision, ajuste y limpieza del sistema electronico y electrico. 4. Verificacion y limpieza interna y externa. 5. Verificación de los componentes y sensores. 6. Verificación de lecturas con patrones conocidos. 7. Entrega funcional del equipo</t>
  </si>
  <si>
    <t>RGX 300E CABINA CLIMATICA DE 300 LTS MARCA J&amp;B SCIENTIFIC Serie # 201809211204  Placa: 60539 MANTENIMIENTO PREVENTIVO  Se requiere: 1. Revisión funcional 2. Limpieza general de equipo (cámara interna, externa, rejillas, puertas, bases, manija) 3. Revisión limpieza y ajuste, sistema físico, (estructura, tuberías de vapor, mangueras, tornillería) 4. Revisión, limpieza y ajuste de componentes eléctricos y/o electrónicos internos y externos (tarjeta de potencia, tarjeta de acondicionamiento de señal, entre otros) 5. Verificación, revisión de resistencias y sensores y ajuste de variables (temperatura, humedad y capacidad lumínica) 6. Revisión limpieza y lubricación de partes móviles 7. Inspección y corrección de fugas. (si aplica) 8. Verificación del sistema de ventilación. 9. calibración por laboratorio acreditado. 11. Mantenimiento realizar en las instalaciones de la universidad de Cundinamarca, laboratorio de fisiología vegetal. 12. Verificación final de funcionamiento del equipo. MANTENIMIENTO CORRECTIVO  1. Cambio de motor.</t>
  </si>
  <si>
    <t>Olla para Congelación 8k Taylor EDC 120 Serial: 560-003-N2 Placa: 16670 MANTENIMIENTO PREVENTIVO Se requiere: 1. Limpieza general del equipo 2. Revisión funcional 3. Limpieza y revisión de componentes eléctricos 4. Revision ajuste y calibracion de componentes mecanicos 5. Prueba de estanqueidad, para verificar que no tenga fisuras o fugas. 6. Entrega funcional del equipo.</t>
  </si>
  <si>
    <t>Congelador de Embriones IMV Freeze Marca: IVM Serial: A2611 Modelo: 1234 Placa: 16707 MANTENIMIENTO PREVENTIVO Se requiere: 1. Limpieza general del equipo 2. Verificación y funcionamiento del equipo. 3. Desmontaje de las piezas del equipo. 4. Revisión, ajuste y limpieza del sistema eléctrico, "Controlador de temperatura". 5. Limpieza interna y externa del equipo, Cámara de congelación, Unidad de control y Baño de Nitrógeno Líquido. 6. Entrega funcional del equipo.</t>
  </si>
  <si>
    <t>Termo Millenium 2000xc20 Marca: MVE Serial: NPB20132604290 Referencia: 20571813 Rev B Placa: 46067 MANTENIMIENTO PREVENTIVO Se requiere: 1. Prueba de estanqueidad, para verificar que no tenga fisuras o fugas. 2. Limpieza general tanto interna como externa. 3. Revisión funcional 4. Entrega funcional del equipo.</t>
  </si>
  <si>
    <t>Equitainer Tube Style Patente: 4,530,816 Placa: 48420 MANTENIMIENTO PREVENTIVO Se requiere: 1. Limpieza general tanto interna como externa. 2. Verificación y revisión del sistema de aislamiento térmico. 3. Verificación y revisión de las tapas de cierre que no presenten fugas de temperatura. 4. Verificación y revisión de las botellas refrigerantes, que no tengan fugas ni daños y que enfríen adecuadamente. 5. Verificación y revisión de la cámara interior y soporte de muestras, que no haya residuos o deformaciones que afecten la colocación de las muestras. 6. Entrega funcional del equipo</t>
  </si>
  <si>
    <t>Autoclave Marca: Prestige Medical Referencia: 210007 Serie: OC15018 S/N 100 Placa: 60373 MANTENIMIENTO PREVENTIVO  Se requiere: 1. Revisión del filtro de aire, para asegurar una ventilación adecuada. 2. Revisión de la válvula d seguridad. 3.Calibración de sensores y la verificación de todos los componentes eléctricos y mécanicos. 4. Limpieza interna y externa del equipo. 5. Entrega funcional del equipo</t>
  </si>
  <si>
    <t>Equipo Electroeyaculador Marca: Electro JAC III Placa: 16591 MANTENIMIENTO PREVENTIVO Se requiere: 1. Verificación y revisión del funcionamiento del equipo. 2. Verificación y limpieza interna y externa. 3. Revisión, ajuste y limpieza del sistema eléctrico. 4. Verificación funcional, pruebas de salida de corriente. 5. Calibración para garantizar la precisión en la estimulación. 6. Revisión y funcionalidad de la bateria. 7.Entrega funcional del equipo.</t>
  </si>
  <si>
    <t>Electroeyaculador para Bovino Marca: Electro JAC V Placa: 60400 MANTENIMIENTO PREVENTIVO  Se requiere: 1. Verificación del funcionamiento del equipo. 2. Revisión, ajuste y limpieza del sistema eléctrico. 3. Verificación y limpieza interna y externa. 4. Limpieza y desinfección de los eléctrodos. 5. Verificación de la bateria. 6. Calibración para garantizar la precisión en la estimulación. 7. Entrega funcional del equipo.</t>
  </si>
  <si>
    <t>Congelador Marca: Whirpool Modelo: WCF2111Q Placa: 72519 MANTENIMIENTO PREVENTIVO Se requiere: 1. Verificación y funcionamiento del equipo. 2. Limpieza del condensador (*Retirar la rejilla protectora. *Retirar y limpiar el filtro, si está demasiado obstruido, sustituir por otro de las mismas características del original.). 3. Verificar el funcionamiento del ventilador. 4. Aspirar el condensador y sus aletas difusoras. 5. Reinstalar la rejilla protectora y el filtro. 6. Revisión, ajuste y limpieza del sistema eléctrico. 7. Limpieza interna y externa del equipo. 8. Entrega funcional del equipo.</t>
  </si>
  <si>
    <t>Nevera de dos puertas Marca: Haceb Modelo: H6164NT24 Placa: 72522 MANTENIMIENTO PREVENTIVO Se requiere: 1. Limpieza general del condensador y ventiladores. 2. Revisar que los ventiladores funcionen sin obstrucción. 3. Drenaje de deshielo, revisar y limpiar si hay obstrucción. 4. Verificación del termostato. 5. Verificar el sistema eléctrico. 6. Entrega funcional del equipo. MENTENIMIENTO CORRECTIVO 7. Revisión de las bombillas funcionen correctamente, si están en mal estado sustituirlas con bombillas LED de bajo consumo si es necesario.</t>
  </si>
  <si>
    <t>ROTAEVAPORADOR DIAGONAL, CONTIENE UN CONTROLADOR DE VACIO INCORPORAD COMO CARACTERISTICAS ESTANDA, CONEXIÓN USB PARA PARA CONTROL DE DATOS REGULACION ELECTRONICA DE LA VELOCIDAD DE 20 A 280 RPM. MARCA HEIDOLPH SERIE 200133383 Placa: 66293 MANTENIMIENTO PREVENTIVO Se requiere: 1. Limpieza general del equipo. 2. Revisión funcional. 3. Limpieza y revisión de componentes. 4. Revision ajuste y calibracion de componentes mecanicos. 5. Entrega funcional del equipo. MANTENIMIENTO CORRECTIVO 6. El equipo require cambio de matraz de evaporación de 1000 ml con junta esmerilada y tubo evaporador con junta esmerilada, compatibles con el equipo (heipolh Hei-VAP).</t>
  </si>
  <si>
    <t>BOMBA DE VACIO MAX CAPACIDAD DE ASPIRACION 50/60 HZ. MARCA VACUUBRAND SERE 103665402 Placa: 66294 MANTENIMIENTO PREVENTIVO Se requiere: 1. Limpieza general del equipo. 2. Revisión funcional. 3. Limpieza y revisión de componentes. 4. Revision ajuste y calibracion de componentes mecanicos si lo necesita. 5. Entrega funcional del equipo.</t>
  </si>
  <si>
    <t>CABINA EXTRACTORA DE GASES DE HUMOS 100X FABRICADA BAJO CONFORMIDAD CON LAS NORMAS ANSI/ASHRAE 110-1995 NFPA 45 Y ANSI z9,5. MARCA PHYSIS. 21734851 Placa: 56582 MANTENIMIENTO PREVENTIVO Se requiere: 1. Verificacion del funcionamiento del equipo. 2. Desmonte de piezas del equipo si lo requiere. 3. Revision, ajuste y limpieza del sistema electrico. 4. Verificacion y limpieza interna y externa. 5. Verificación de las guayas de la ventana de vidrio.. 6. Revisión de Lámparas. 7. Limpieza de manchas y salpicaduras MANTENIMIENTO CORRECTIVO 8.Requiere revisión de condiciones del filtro externo (sucio, tapado o roto) el cual se encuentra en un segundo piso por fuera del edificio. 9. Piezas adicionales que deban ser reemplazadas o adquiridas para su adecuado funcionamiento. 10. Revisión de tuberia EXTERNA al laboratorio, colocar malla para evitar el ingreso de aves u otros animales y proteccion para evitar ingreso de agua. 11. Entrega funcional del equipo.</t>
  </si>
  <si>
    <t>DESTILADOR EN ACERO INOXIDABLE, SISTEMA DE DESTILACION AVANZADO, CAPACIDAD 4 L /HORA, CALENTADOR: (LXDXH) 3 KW CONSUMO DE AGUA: 40 L; MATERIAL ACERO INOXIDABLE, AGUA TIPO iii, VOLTAJE 220 V/50 HZ. MARCA FINITECH. TMD01 ITWD-06 Placa: 56594 MANTENIMIENTO PREVENTIVO Se requiere: 1.Revisión funcional. 2. Limpieza general. 3.Desmonte de piezas. 4.Revisión y ajuste de partes electrónicas y eléctricas. 5.Revisión, ajuste y lubricación de partes mecanicas. 6. Prueba funcional.  MANTENIMIENTO CORRECTIVO 7. Debido a que el equipo ha estado fuera de funcionamiento por falta de instalación, si despues de realizar la intervensión preventiva se requiere el cambio de alguna pieza, garantizando el funcionamiento correcto al finalizar la intervensión. 8. Verificación de parametros de calidad de la destilación.   </t>
  </si>
  <si>
    <t>BAÑO DE MARIA MEMMERT W 270 No. 840532 F NR. 840 552 Placa: 10291 MANTENIMIENTO PREVENTIVO Se requiere: 1. Limpieza general del equipo. 2. Revisión funcional. 3. Limpieza y revisión de componentes eléctricos. 4. Revision ajuste y calibracion de componentes mecanicos. 5. Revisión de limite maximo y minimo de calentamiento. 6. Entrega funcional del equipo. </t>
  </si>
  <si>
    <t>CENTRIFUGA PARA 24 TUBOS 0091 CLAY ADAMS 0000-096-001 Placa: 20306 MANTENIMIENTO PREVENTIVO  Se requiere: 1. Limpieza general del equipo. 2. Revisión funcional. 3. Limpieza y revisión de componentes eléctricos. 4. Revision ajuste y calibracion de componentes mecanicos. 5. Revision de sistema de rotacion, presenta un sonido que no se presentaba antes del ultimo matenimiento. 6. Entrega del equipo funcionando.</t>
  </si>
  <si>
    <t>MOLINO DE BOLAS Marca BOND El molino es un cilindro de acero de 12” Placa: 6746 MANTENIMIENTO PREVENTIVO  Se requiere: 1. Realizar pruebas de funcionamiento. 2. Desensamble de partes. 3. Revisión de inducido del motor, afilar cuchillas. 4. Revisión de voltajes internos, revisión de conectores. 5. Limpieza de partes internas. 6. Verificación de las tarjetas eléctricas y de poleas. 7. Revisión sistema eléctrico-sistema mecánico y lubricación. 8. Revisar de la fuente de poder. 9. Realizar limpieza interna y externa general. 10. Reensamblar partes. 11. Realizar verificación de funcionamiento</t>
  </si>
  <si>
    <t>ESTUFA HOT-PLATE Marca SCHOTT CK111 Ser-Nr 660024 Placa: 9171 MANTENIMIENTO PREVENTIVO  Se requiere: 1. Realizar pruebas de funcionamiento. 2. desensamble de partes. 3. Revisión de sistema de control eléctrico. 4. Revisión de sistema de calentamiento. 5. Revisión de voltajes internos, revisión de conectores. 6. Limpieza de partes internas. 7. Limpieza general, parte externa y accesorios. 8. Reemsamble de partes. 9. Verificación de funcionamiento. MANTENIMIENTO CORRECTIVO                       10.Cambio de presostato. </t>
  </si>
  <si>
    <t>MUFLA DIGITAL Marca VULCAN, Modelo 3- 550 Control P/N: 9493309 REV SERIAL N°DKW9708- 130 Placa: 9183 MANTENIMIENTO PREVENTIVO  Se requiere: 1. Revisión funcional. 2. Revisión, ajuste y limpieza de sistema eléctrico y electrónico. 3. Revisión, ajuste, limpieza y lubricación de sistema mecánico. 4. Verificación de datos programables. 5. Revison de sensor de temperatura 6. Cambio de cable de poder 7. Verificación de funcionamiento.</t>
  </si>
  <si>
    <t>BOMBA DE VACIO Marca BAST, Modelo 1HAB –25 –M 100, Ref. S/N 9903733734 Placa: 9195 MANTENIMIENTO PREVENTIVO Se requiere: 1. Realizar pruebas de funcionamiento. 2. Desensamble de partes. 3. Revisión y limpieza de las paletas. 4. Revisión de cojines. 5. Revisión de anillos sellado y anillos espaciadores de cojinetes. 6. Revisión de limpieza de motor. 7. Revisión y verificación de válvulas. 8. Reemsamble de partes 9. Verificación de funcionamiento</t>
  </si>
  <si>
    <t>TAMIZADORA ELECTRICA Marca INTERMATIC, Modelo 1, Tipo 44C4BVDI-Y2 Placa: 9204 MANTENIMIENTO PREVENTIVO  Se requiere: 1. Realizar pruebas de funcionamiento. 2. Realizar revisión de motor. 3. Realizar revisión de correa transmisora. 4. Realizar revisión de temporizador. 5. Limpiar y lubricar transmisión. 6. Realizar limpieza general exterior. 7. Realizar ajuste de eje y soporte de tamices 8. Comprobar su correcto funcionamiento, tiempo y movimiento.</t>
  </si>
  <si>
    <t>BAÑO MARIA Marca MEMMERT F-NR 14960697. Modelo WB14 Placa: 10292 MANTENIMIENTO PREVENTIVO  Se requiere: 1. Realizar pruebas de funcionamiento. 2. Desensamble de partes. 3. Limpieza interna y externa 4. Revisión sistema eléctrico 5. Revisión sistema electrónico 6. Revisión elementos calefactores 7. Revisión de teclado de control 8. Revisión de indicador y/o display-sensor de temperatura 9. Reemsamble de partes 10. Verificación de funcionamiento.</t>
  </si>
  <si>
    <t>HORNO DE PRECISION Marca DIES, Modelo WTC Placa: 16675 MANTENIMIENTO PREVENTIVO  Se requiere: 1.Pruebas iniciales y de funcionamiento, 2.Limpieza interna y externa, 3.Revision y ajuste de componentes eléctricos 4.Revision sistema electrónico (celda y tarjeta electrónica) 5. Revisión de indicador y/o display de control de temperatura, 6. Revisión de elementos calefactores, 7.revision de sensor de temperatura, 8.verificacion, ajuste de variable 9. Reemsamble de partes 10. Verificación de funcionamiento. MANTENIMIENTO CORRECTIVO 11. Revision de tarjeta electrónica, revisión de ventilador y cambio de ser necesario.   </t>
  </si>
  <si>
    <t>BOMBA DE VACIO Marca SARGENT WELCH, Modelo 1402 DIRECTOR Placa: 20278 MANTENIMIENTO PREVENTIVO  Se requiere: 1. Realizar pruebas de funcionamiento. 2. Desensamble de partes 3. Revisión y limpieza de las paletas. 4. Revisión de cojines. 5. Revisión de anillos sellado y anillos espaciadores de cojinetes. 6. Revisión de limpieza de motor. 7. Revisión y verificación de válvulas. 8. Reemsamble de partes. 9. Verificación de funcionamiento.</t>
  </si>
  <si>
    <t>BLENDER 936 MEZCLADOR Marca HAMILTON BEACH-Proctor Silex Modelo 936 Serial#3750E00324 Placa: 33166 MANTENIMIENTO PREVENTIVO Se requiere: 1. Revisión de pruebas iniciales de funcionamiento 2. Desensamble de partes. 3. Limpieza general, partes internas y externas. 4. Revisión de sistema eléctrico 5. Revisión de sistema mecánico y lubricación 6. Revisión de motor reensamble de partes. 7. Verificación de modos de trabajo. 8. Verificación de mezclador. 9. Pruebas de funcionamiento.</t>
  </si>
  <si>
    <t>CABINA EXTRACTORA DE GASES DE HUMOS Marca PHYSIS; Modelo ANSI Placa: 56581 MANTENIMIENTO PREVENTIVO  Se requiere: Se requiere para la CABINA DE EXTRACCION: 1. Revisión funcional. 2. Desensamble del equipo. 3. Revisión, ajuste y limpieza interna de sistema eléctrico 4. limpieza externa 5. Revision del sistema electrico 6. Revision del motor. Se requiere para el SISTEMA DE EXTRACCION 7.Revision sistema de conducto de extraccion de gases 8.Revision motor sistema de extraccion MANTENIMIENTO CORRECTIVO 9.Proteccion tubo de extraccion para evitar entrada de agua. 10. Entrega funcional. </t>
  </si>
  <si>
    <t>HORNO DE SECADO Marca THERMO; Modelo SCIENTIFC Placa: 56613, 56614 MANTENIMIENTO PREVENTIVO  Se requiere: 1. Revisión funcional. 2. Desensamble del equipo. 3. Revisión, ajuste y limpieza de sistema. 4. Verificación de datos programables. 5. Verificación de toma de datos.</t>
  </si>
  <si>
    <t>MEZCLADOR DE LABORATORIO Marca WARNING. Modelo BLENDER LBC15; Modelo CB15N Serial N° 608069 Placa: 56616 MANTENIMIENTO PREVENTIVO  Se requiere: 1. Revisión funcional. 2. Desensamble del equipo. 3. Revisión, ajuste y limpieza de sistema. 4. Entrega funcional. </t>
  </si>
  <si>
    <t>MOLINO PARA SUELOS Marca TECNAL Molino para Suelo Tipo Martillo TE-330 N°Ser. 14040233 Placa: 56625 MANTENIMIENTO PREVENTIVO  Se requiere: 1. Revisión funcional. 2. Desensamble del equipo. 3. Revisión, ajuste y limpieza. 4. Entrega funcional.</t>
  </si>
  <si>
    <t>BOMBA DE VACIO Marca WELCH; 93 MBAR/WOB 2534 Placa: 50692 MANTENIMIENTO PREVENTIVO Se requiere: 1. Realizar pruebas de funcionamiento. 2. Desensamble de partes. 3. Revisión y limpieza de las paletas. 4. Revisión de cojines. 5. Revisión de anillos sellado y anillos espaciadores de cojinetes. 6. Revisión de limpieza de motor. 7. Revisión y verificación de válvulas. 8. Reemsamble de partes 9. Verificación de funcionamiento.</t>
  </si>
  <si>
    <t>MEDIDOR DE DIOXIDO DE CARBONO Marca AMPROBE CO2- 100 Placa: 61098 MANTENIMIENTO PREVENTIVO  Se requiere: 1. Pruebas iniciales y de funcionamiento, 2. Limpieza interna y externa, 3. Revisión sistema eléctrico, 4. Revisión sistema electrónico, 5. Revisión de indicador y/o display, 6. Revisión electrodo 7. Verificación, ajuste de variable. 8. Realizar verificación de funcionamiento. 9. Entrega funcional del equipo. </t>
  </si>
  <si>
    <t>DESTILADOR Marca TUUTTNAVER Modelo 9000. DST 210- 002 Placa: 50683 MANTENIMIENTO PREVENTIVO  Se requiere: 1. Realizar pruebas de funcionamiento. 2. Revisión de sistema eléctrico. 3. Revisión de válvula de salida de agua. 4. Limpieza general. 5. Reemsamble de partes. 6. Verificación de funcionamiento. MANTENIMIENTO CORRECTIVO 7. Revisión de tanque de almacenamiento. (CAMBIARLO POR EL ORIGINAL).</t>
  </si>
  <si>
    <t>CABINA DE FLUJO LAMINAR marca C4 MODELO FLOW 85 Placa: 60435, 60436 MANTENIMIENTO PREVENTIVO Se requiere: 1.Pruebas iniciales y de funcionamiento, 2.Limpieza interna y externa, incluidas ventanas 3.Revision y ajuste de componentes eléctricos 4.Revision sistema electrónico (celda y tarjeta electrónica) 5. Revisión de Lámparas UV y luz blanca 6. Revisión detodas las manchas y salpicaduras deben limpiarse con un líquido desinfectante 7.Revision de condiciones del filtro (sucio, tapado o roto). 8.Verificacion, ajuste de variable 9. Reemsamble de partes 10. Verificación de funcionamiento. 11. revisión de motor. 12. Entrega funcional del equipo.  </t>
  </si>
  <si>
    <t>AUTOCLAVE A VAPOR ELECTROMECÁNICA Placa: 47537 MANTENIMIENTO PREVENTIVO Se requiere: 1. Limpieza general del equipo 2. Revisión funcional 3. Limpieza y revisión de componentes eléctricos 4. Revision ajuste y calibracion de componentes mecanicos 5. Calibración 6. Entrega funcional del equipo MANTENIMIENTO CORRECTIVO 7. Cambio de manometro (presenta oxidación). 8. Cambio de mariposas (en baquelita 12 unidades). 9. Revisión de termostato (control de temperatura).    </t>
  </si>
  <si>
    <t>LICUADORA INDUSTRIAL LC-15 Placa: 16548 MANTENIMIENTO PREVENTIVO  Se requiere: 1. Limpieza general del equipo 2. Revisión funcional 3. Limpieza y revisión de componentes eléctricos 4. Revision ajuste y calibracion de componentes mecanicos 5. Calibración 6. Revisión de motor, engrase y lubricación. 7. Entrega funcional del equipo MANTENIMIENTO CORRECTIVO 8. Revisión de cuchillas pegadas.   </t>
  </si>
  <si>
    <t>EMBUTIDORA MANUAL Placa: 16525 MANTENIMIENTO PREVENTIVO Se requiere: 1. Limpieza general del equipo 2. Revisión funcional 3. Limpieza y revisión de componentes eléctricos 4. Revision ajuste y calibracion de componentes mecanicos 5. Calibración. 6. Alineación de ejes y pistón. 7. Engrase y lubricación de las partes.  8. Entrega funcional del equipo MANTENIMIENTO CORRECTIVO 9. Cambio de cilindro (tambor).</t>
  </si>
  <si>
    <t>ESTUFA INDUSTRIAL DE 3 PUESTOS Placa: 16505 MANTENIMIENTO PREVENTIVO  Se requiere: 1. Limpieza general del equipo 2. Revisión funcional 3. Limpieza y revisión de componentes eléctricos 4. Revision ajuste y calibracion de componentes mecanicos 5. Calibración. 6. Revisión de pilotos y quemadores. 7. Entrega funcional del equipo.  MANTENIMIENTO CORRECTIVO 8. Pintura en general.  </t>
  </si>
  <si>
    <t>DESTILADOR DE AGUA MARCA SCHOTT GERATE D Placa: 9083 MANTENIMIENTO PREVENTIVO  Se requiere: 1.Pruebas iniciales y de funcionamiento. 2.Limpieza interna y externa,incluye el condensador y la base del destilador. 3.Revision y ajuste de componentes eléctricos. 4. Revisión de mangueras de entrada y salida de agua refrigerante. 5. Revisión de elementos calefactores. 6.revision de sensor de temperatura. 7.verificacion, ajuste de variable. 8. Reemsamble de partes. 9. Verificación de funcionamiento. 10. Entrega funcional del equipo. </t>
  </si>
  <si>
    <t>HORNO DE PRECISION CON CONVENCION NATURA Placa: 9180 MANTENIMIENTO PREVENTIVO Se requiere: 1.Pruebas iniciales y de funcionamiento. 2.Limpieza interna y externa. 3.Revision y ajuste de componentes eléctricos. 4.Revision sistema electrónico (celda y tarjeta electrónica). 5. Revisión de indicador y/o display de control de temperatura. 6. Revisión de elementos calefactores. 7.revision de sensor de temperatura. 8.verificacion, ajuste de variable. 9. Reemsamble de parte.10. Verificación de funcionamiento. 11. Entrega funcional del equipo. </t>
  </si>
  <si>
    <t>DESTILADOR DE AGUA DE 7 LITROS POR HORA Placa: 16485 MANTENIMIENTO PREVENTIVO  Se requiere: 1.Pruebas iniciales y de funcionamiento. 2.Limpieza interna y externa,incluye el condensador y la base del destilador. 3.Revision y ajuste de componentes eléctricos. 4. Revisión de mangueras de entrada y salida de agua refrigerante. 5. Revisión de elementos calefactores. 6.revision de sensor de temperatura. 7.verificacion, ajuste de variable. 8. Reemsamble de partes. 9. Verificación de funcionamiento. 10. Entrega de equipo funcional. </t>
  </si>
  <si>
    <t>INCUBADORA MICROPROCESADOR 53 LITROS Placa: 16652 MANTENIMIENTO PREVENTIVO  Se requiere: 1.Pruebas iniciales y de funcionamiento. 2.Limpieza interna y externa. 3.Revision y ajuste de componentes eléctricos. 4.Revision sistema electrónico (celda y tarjeta electrónica). 5. Revisión de indicador y/o display de control de temperatura. 6. Revisión de elementos calefactores. 7.revision de sensor de temperatura. 8.verificacion, ajuste de variable. 9. Reemsamble de partes. 10. Verificación de funcionamiento. 11. Entrega funcional del equipo. </t>
  </si>
  <si>
    <t>MICROCENTRIFUGA 6 TUBOS CAPILARES REF:CL Placa: 18685 MANTENIMIENTO PREVENTIVO  Se requiere: 1.Pruebas iniciales y de funcionamiento. 2.Limpieza interna y externa. 3.Revision y ajuste de componentes eléctricos. 4.Revision cámara de centrifuga y eje del motor. 5. Revisión de indicador de encendido y control de velocidad. 6. Reemsamble de partes. 7. Verificación de funcionamiento. 8. Entrega de equipo funcional.   </t>
  </si>
  <si>
    <t>DESCREMADORA ELECREM 125 LITROS POR HORA Placa: 16442 MANTENIMIENTO PREVENTIVO Se requiere: 1. Pruebas iniciales y de funcionamiento. 2. Verificación y limpieza interna y externa. 3. Revisión, ajuste y limpieza de tapas. 4. Revisión de entrada y salida de leche. 5. revisión de distribuidor. 6.Entrega funcional del equipo.</t>
  </si>
  <si>
    <t>AMARRADORA MANUAL JAVAR MODELO AM_x0002_1CON D Placa: 16510 MANTENIMIENTO PREVENTIVO  Se requiere: 1.Desensamblar y limpiar los componentes internos. 2.Limpieza interna y externa, 3.Revisión de piñones cónicos y rectos 4. Revisión cortador individual. 5.revisión del tablero controlador. 6. revisión manubrio 7. revisión cuchilla cortadora. 8. Reemsamble de partes. 9. Verificación de funcionamiento. 10. Entrega funcional del equipo. </t>
  </si>
  <si>
    <t>BASCULA DE 250 KG JAVAR MODELO GR_x0002_250W  Placa: 16513 MANTENIMIENTO PREVENTIVO  Se requiere: 1.Desensamblar y limpiar los componentes internos. 2.Limpieza interna y externa. 3.Revision y ajuste de componentes eléctricos. 4. Revisión de receptor de carga o plataforma. 5. Revisión de carga o sensores. 6. Revisión de de unión de celdas. 7.revision de indicador digital de peso. 8. Reemsamble de partes. 9. Verificación de funcionamiento. 10. Entrega funcoinal del equipo. </t>
  </si>
  <si>
    <t>CUTTER MARCA JAVAR MODELO CTT-15 CON DOS Placa: 16519 MANTENIMIENTO PREVENTIVO Se requiere: 1. Pruebas iniciales y de funcionamiento. 2. Verificación y limpieza interna y externa. 3. Revisión, ajuste y limpieza de piñónes. 4. Revisión de embolo 5. revisión de cuchillas. 6. revisión parte eléctrica. 7. revisión parte hidráulica. 8. revisión de tanque y empaques. 9.Entrega funcional del equipo</t>
  </si>
  <si>
    <t>EMPACADORA AL VACIO EGARVAC BASIC-21 Placa: 16526 MANTENIMIENTO PREVENTIVO  Se requiere: 1.Desensamblar y limpiar los componentes internos. 2.Limpieza interna y externa. 3.Revision y ajuste de componentes eléctricos. 4.Revision de bujes. 5. Verificar las resistencias eléctricas. 6. revision de enchufes eléctrico. 8. revisión cámara de vacio. 9. revisión barra selladora. 10.revisión bomba de vacio 11. revisión neumático con recptor de condensado. 12. Verificación de funcionamiento.</t>
  </si>
  <si>
    <t>MAQUINA PARA LA FABRICACION DE HELADO SE Placa: 16550 MANTENIMIENTO PREVENTIVO Se requiere: 1.Desensamblar y limpiar los componentes internos. 2.Limpieza interna y externa. 3.Revision y ajuste de componentes eléctricos. 4.Revision del sistema de enfriamiento. 5. revision de partes del equipo. 6. Reemsamble de partes. 7. Verificación de funcionamiento. 8. Entrega funcional del equipo. </t>
  </si>
  <si>
    <t>TINA QUESERA CON ACCESORIOS EN ACERO INO Placa: 26960 MANTENIMIENTO PREVENTIVO Se requiere: 1. Pruebas iniciales y de funcionamiento. 2. Verificación y limpieza interna y externa. 3. Revisión, ajuste y limpieza de flautas. 4. revisión de tinas y niveles de agua interno. 5. Entrega funcional del equipo.</t>
  </si>
  <si>
    <t>MOLINO ELECTRICO PARA CARNE BBG, MODELO MG No. 12 de 1HP,  Placa: 49377 MANTENIMIENTO PREVENTIVO  Se requiere: 1. Pruebas iniciales y de funcionamiento. 2. Verificación y limpieza interna y externa. 3. Revisión, ajuste y limpieza de sistema eléctrico. 4. Revisión de engranajes y aceite. 6. revisión de ranura de fijación. 7. Revisión de tubo sinfin y empujador. 8.Entrega funcional del equipo.</t>
  </si>
  <si>
    <t>CONGELADOR DE DOS PUERTAS CAPACIDAD 1400 LITROS 2 PUERTAS, MEDIDAS, ALTO 209; ANCHO 146,3; PROFUNDIDAD 80,3 PESO 235 KG. MARCA DGD (JAVAR) Placa: 56591 MANTENIMIENTO PREVENTIVO Se requiere: 1. Pruebas iniciales y de funcionamiento. 2. Verificación y limpieza interna y externa. 3. Revisión, ajuste y limpieza de puertas. 4. Revisión de la parte eléctrica. 5. revisión de tablero de control de temperatura 6. revisión de condensador. 7. revisión de compresor (interno) 8. revisión del termostato y perilla del termostato. 9. Entrega funcional del equipo.</t>
  </si>
  <si>
    <t>HORNO AHUMADOR, DIMENSIONES: 72*50*140; 235/ N° DE PUERTAS: 2; REGISTRO DE PASO DE GAS, MODELO: HA 80 A GAS CON TERMOMETRO. MARCA JAVAR.   Placa: 56612 MANTENIMIENTO PREVENTIVO Se requiere: 1. Pruebas iniciales y de funcionamiento. 2. Verificación y limpieza interna y externa. 3. Revisión, ajuste y limpieza del sistema calentamiento. 4. Revisión del tablero de control. 5. revisión y funcionamiento de paso de gas. 6. Entrega funcional del equipo.</t>
  </si>
  <si>
    <t>HORNO UNIVERSAL 110- 120V. MARCA BINDER. MOD.ED53-UL S/N11- 19583 Placa: 42717 MANTENIMIENTO PREVENTIVO Se requiere: 1.Pruebas iniciales y de funcionamiento. 2.Limpieza interna y externa. 3.Revision y ajuste de componentes eléctricos. 4.Revision sistema electrónico (celda y tarjeta electrónica). 5. Revisión de indicador y/o display de control de temperatura. 6. Revisión de elementos calefactores. 7.revision de sensor de temperatura. 8.verificacion, ajuste de variable. 9. Reemsamble de partes. 10. Verificación de funcionamiento.</t>
  </si>
  <si>
    <t>AUTOCLAVE A VAPOR EN FORMA DE OLLA APLICACIÓN DE ESTERILIZADOR NO ELECTRICO DE VAPOR A PRESION Placa: 47537 MANTENIMIENTO PREVENTIVO Se requiere: 1.Pruebas iniciales y de funcionamiento. 2.Limpieza interna y externa. 3.Revision y ajuste de la tapa. 4. Revisión del manómetro. 5. Revisión de mariposas y pines. 6.revision de válvulas de seguridad. 7. Verificación y prueba de funcionamiento. 8.Revisión parte eléctrica. 9. Interruptor On/ OFF. 10. Entrega funcional del equipo.</t>
  </si>
  <si>
    <t>IN-010-57 INCUBADORA DIGITAL DE 57 LITROS CON MICROPROCESADOR CON CERTIFICADO DE CALIBRACION ACREDITADO ANTE LA ONAC Placa: 66082 MANTENIMIENTO PREVENTIVO Se requiere: 1. Pruebas iniciales y de funcionamiento. 2. Verificación y limpieza interna y externa. 3. Revisión, ajuste y limpieza de sistema electrónico y eléctrico. 4. Revisión de indicador y/o display. 5. Verificación del estado de la pila. 6. Entrega funcional del equipo.</t>
  </si>
  <si>
    <t>ESTERILIZADOR UV DE LIBROS Placa: 67548 MANTENIMIENTO PREVENTIVO Se requiere: 1. Pruebas iniciales y de funcionamiento. 2. Verificación y limpieza interna y externa. 3. Revisión, ajuste y limpieza de sistema eléctrico. 4. Revisión de tubos UV. 5. Entrega funcional del equipo.</t>
  </si>
  <si>
    <t>SIERRA JAVAR PARA CORTAR CARNE MODELO V Placa: 16436 MANTENIMIENTO PREVENTIVO Se requiere: 1.Desensamblar y limpiar los componentes internos. 2.Limpieza interna y externa. 3.Revision y ajuste de componentes eléctricos. 4.revisión hoja de corte (cinta de sierra). 5. Revisión de poleas. 6. revisión mesa de trabajo. 7. revisión de aceite. 8.verificacion, ajuste de variable. 9. Reemsamble de partes. 10. Verificación de funcionamiento.</t>
  </si>
  <si>
    <t>SIERRA SINFIN OMEGA 9222 Placa: 16437 MANTENIMIENTO PREVENTIVO Se requiere: 1.Desensamblar y limpiar los componentes internos. 2.Limpieza interna y externa. 3.Revision y ajuste de componentes eléctricos. 4.revisión hoja de corte (cinta de sierra). 5. Revisión de poleas. 6. revisión mesa de trabajo. 7. revisión de aceite. 8.verificacion, ajuste de variable. 9. Reemsamble de partes. 10. Verificación de funcionamiento.</t>
  </si>
  <si>
    <t>PRENSA PARA COMPACTACIÓN DE QUESOS NEUMÁTICA MARCA DISEYCO REFERENCIA EX WORK CON COMPRESOR DE AIRE DE 1 Y ½ HP. S/N 54 Placa: 60333 MANTENIMIENTO PREVENTIVO Se requiere: 1. Pruebas iniciales y de funcionamiento. 2. Verificación y limpieza interna y externa. 3. Revisión, ajuste y limpieza del sistema hidráulico. 4. Revisión de la parte eléctrica 5. revisión y funcionamiento del compresor. 6. Entrega funcional del equipo. 7.Revisión del compresor. 8. Entrega funcional del equipo. </t>
  </si>
  <si>
    <t>AUTOCLAVE ELECTRICA. MARCA TUTTNAVER. MOD.2540 EL. SERIE 2810152   Placa: 42748 MANTENIMIENTO PREVENTIVO Se requiere: 1.Pruebas iniciales y de funcionamiento. 2.Limpieza interna y externa. 3.Revision de indicadores eléctronicos. 4. Revisión del sistema eléctrico. 5.Destapar el equipo y limpiar tanque de agua. 6. Verificación y prueba de funcionamiento. 7. Entrega funcional del equipo. </t>
  </si>
  <si>
    <t>INDICADOR Y SISTEMA DE BASCULA PARA PESAJE. CARCASA ROBUSTA IP67, CONSTA DE 2 BARRAS DE CARGA MP 600, BATERIAS RECARGABLES CON 15 HORAS DE VIDA UTIL, CAPACIDAD TOTAL DE PESAJE 2000 KG 4400 LB LCD Y DEMAS DESCRIPCION DEL CONTRATO. Placa: 64019 MANTENIMIENTO PREVENTIVO Se requiere: 1.Inspección del sistema de encendido. 2.Revisión estado de las teclas, correcto funcionamiento del cable y conectores de carga. 3.Revisión del cable de salida de las barras de carga. 4.Revisión de la conexión entre el indicador de pesaje y las barras de carga. 5. Calibración de pesaje MP600. 6.Revisión de sensores de las barras. 7.Limpieza interna y externa del indicador y barras de carga. 8. Entrega funcional del equipo. </t>
  </si>
  <si>
    <t>BARRAS PARA SISTEMA DE PESAJE, CAPACIDAD 3 TONELADAS 80 CM CAPACIDAD DE PESO VIVO 2000 KG. DEMAS DESCRIPCION DE CONTRATO. Placa: 64018 MANTENIMIENTO PREVENTIVO  Se requiere: 1. Limpieza general del equipo 2. Revisión funcional. 3.Revisión del cable de salida de las barras de carga. 4. Revisión de la conexión entre el indicador de pesaje y las barras de carga. 5. Calibración de pesaje barras MP800. 6.Revisión de sensores de las barras. 7.Limpieza interna y externa de las barras de carga. 8. Entrega funcional del equipo. </t>
  </si>
  <si>
    <t>INDICADOR DE PESAJE EZIWEIGT. INCLUYE PANTALLA DE ALTO CONTRASTE, BLUETOOTH, INTERFAZ USB Y EL SOFTWARE EZILINK INCLUYE LA TECNOLOGIA SUPERDAMP, ALTURA 260 MM ANCHO 250 MM PROFUNDIDAD 145 MM PESO 2.2 KG INMERSION IP67. Placa: 64016 MANTENIMIENTO PREVENTIVO  Se requiere: 1. Limpieza general del equipo 2. Revisión funcional. 3.Inspección del sistema de encendido. 4.Revisión estado de las teclas (encendido, cero manual, teclado alfanumérico, tecla de registro). 5.Revisión de conector de corriente y/o comunicación. 6.Revisión de la conexión entre el indicador de pesaje y las barras de carga. 7.Calibración de pesaje. 8.Revisión de sensores de las barras. 9.Limpieza interna y externa del indicador. 10. Entrega funcional del equipo. </t>
  </si>
  <si>
    <t>BAÑO DE AGUA MARCA MEMMERT DE ALEMANIA M SERIE WB 22 Placa: 9210 MANTENIMIENTO PREVENTIVO Se requiere: 1. Limpieza general del equipo. 2. Revisión funcional. 3. Limpieza y revisión de componentes eléctricos. 4. Revision ajuste y calibracion de componentes mecanicos. 5. Revisión de limite maximo y minimo de calentamiento. 6. Entrega funcional del equipo. </t>
  </si>
  <si>
    <t>SISTEMA DE DIGESTION KJELDAHL PARA ANALISIS DE NITROGENO, UNIDAD COMPLETA CON SISTEMA DE TRATAMIENTO DE GASES DE ESCAPE Y SISTEMA DE DESTILACION AUTOMATICA Marca HANNON DIGESTOR DE GRAFITO SH220N  SN 241924341 CAMPANA RECOGEDORA DE GAS WDO3 SISTEMA DE ESCAPE S402 SN 241924341 DESTILADOR AUTOMÁTICO INOK9840 Placa: 50682 MANTENIMIENTO PREVENTIVO                         Se requiere: 1. Realizar pruebas de funcionamiento. 2. Desensamblar partes. 3. Revisar sistema de control eléctrico y electrónico. 4. revisar sistema de válvulas y mangueras. 5. Revisión de tarjeta. 6. Revisar voltajes internos, revisar conectores. 7. Limpiar partes internas. 8. Realizar limpieza general, parte externa y accesorios. 9. Reemsamblar partes. 10. Realizar verificación de funcionamiento. MANTENIMIENTO CORRECTIVO     11. Cambio de filtros y empaques bomba.</t>
  </si>
  <si>
    <t>"SERVICIO DE MANTENIMIENTO CORRECTIVO PARA LOS EQUIPOS QUE REQUIERAN CAMBIO DE PARTES NO CONTEMPLADAS EN EL MANTENIMIENTO PREVENTIVO DE LOS ITEMS ANTERIORMENTE NOMBRADOS. ESTE MONTO AGOTABLE DE RESPUESTOS TIENE EL VALOR DE VEINTE MILLONES DE PESOS M/TE ($20.000.000)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</si>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</sst>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35" borderId="36" xfId="0" applyFont="1" applyFill="1" applyBorder="1" applyAlignment="1" applyProtection="1">
      <alignment horizontal="left" vertical="center" wrapText="1"/>
      <protection locked="0"/>
    </xf>
    <xf numFmtId="164" fontId="9" fillId="35" borderId="36" xfId="4" applyNumberFormat="1" applyFont="1" applyFill="1" applyBorder="1" applyAlignment="1" applyProtection="1">
      <alignment horizontal="center" vertical="center"/>
      <protection locked="0"/>
    </xf>
    <xf numFmtId="9" fontId="3" fillId="35" borderId="36" xfId="1" applyFont="1" applyFill="1" applyBorder="1" applyAlignment="1" applyProtection="1">
      <alignment horizontal="center" vertical="center"/>
      <protection locked="0"/>
    </xf>
    <xf numFmtId="43" fontId="3" fillId="0" borderId="36" xfId="3" applyFont="1" applyFill="1" applyBorder="1" applyAlignment="1" applyProtection="1">
      <alignment horizontal="center" vertical="center"/>
      <protection hidden="1"/>
    </xf>
    <xf numFmtId="43" fontId="3" fillId="0" borderId="40"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tabSelected="1" view="pageBreakPreview" topLeftCell="A77" zoomScale="40" zoomScaleNormal="70" zoomScaleSheetLayoutView="40" zoomScalePageLayoutView="55" workbookViewId="0">
      <selection activeCell="C15" sqref="C15"/>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1093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03"/>
      <c r="B2" s="104" t="s">
        <v>0</v>
      </c>
      <c r="C2" s="104"/>
      <c r="D2" s="104"/>
      <c r="E2" s="104"/>
      <c r="F2" s="104"/>
      <c r="G2" s="104"/>
      <c r="H2" s="104"/>
      <c r="I2" s="104"/>
      <c r="J2" s="104"/>
      <c r="K2" s="104"/>
      <c r="L2" s="104"/>
      <c r="M2" s="104"/>
      <c r="N2" s="105" t="s">
        <v>80</v>
      </c>
      <c r="O2" s="105"/>
    </row>
    <row r="3" spans="1:15" ht="15.75" customHeight="1" x14ac:dyDescent="0.3">
      <c r="A3" s="103"/>
      <c r="B3" s="104" t="s">
        <v>2</v>
      </c>
      <c r="C3" s="104"/>
      <c r="D3" s="104"/>
      <c r="E3" s="104"/>
      <c r="F3" s="104"/>
      <c r="G3" s="104"/>
      <c r="H3" s="104"/>
      <c r="I3" s="104"/>
      <c r="J3" s="104"/>
      <c r="K3" s="104"/>
      <c r="L3" s="104"/>
      <c r="M3" s="104"/>
      <c r="N3" s="105" t="s">
        <v>77</v>
      </c>
      <c r="O3" s="105"/>
    </row>
    <row r="4" spans="1:15" ht="16.5" customHeight="1" x14ac:dyDescent="0.3">
      <c r="A4" s="103"/>
      <c r="B4" s="104" t="s">
        <v>3</v>
      </c>
      <c r="C4" s="104"/>
      <c r="D4" s="104"/>
      <c r="E4" s="104"/>
      <c r="F4" s="104"/>
      <c r="G4" s="104"/>
      <c r="H4" s="104"/>
      <c r="I4" s="104"/>
      <c r="J4" s="104"/>
      <c r="K4" s="104"/>
      <c r="L4" s="104"/>
      <c r="M4" s="104"/>
      <c r="N4" s="105" t="s">
        <v>79</v>
      </c>
      <c r="O4" s="105"/>
    </row>
    <row r="5" spans="1:15" ht="15" customHeight="1" x14ac:dyDescent="0.3">
      <c r="A5" s="103"/>
      <c r="B5" s="104"/>
      <c r="C5" s="104"/>
      <c r="D5" s="104"/>
      <c r="E5" s="104"/>
      <c r="F5" s="104"/>
      <c r="G5" s="104"/>
      <c r="H5" s="104"/>
      <c r="I5" s="104"/>
      <c r="J5" s="104"/>
      <c r="K5" s="104"/>
      <c r="L5" s="104"/>
      <c r="M5" s="104"/>
      <c r="N5" s="105" t="s">
        <v>4</v>
      </c>
      <c r="O5" s="105"/>
    </row>
    <row r="7" spans="1:15" x14ac:dyDescent="0.3">
      <c r="A7" s="5" t="s">
        <v>5</v>
      </c>
    </row>
    <row r="8" spans="1:15" ht="9.9" customHeight="1" x14ac:dyDescent="0.3">
      <c r="A8" s="6"/>
    </row>
    <row r="9" spans="1:15" ht="30" customHeight="1" x14ac:dyDescent="0.3">
      <c r="A9" s="89" t="s">
        <v>6</v>
      </c>
      <c r="B9" s="90"/>
      <c r="D9" s="95" t="s">
        <v>7</v>
      </c>
      <c r="E9" s="96"/>
      <c r="F9" s="85"/>
      <c r="G9" s="86"/>
      <c r="H9" s="86"/>
      <c r="I9" s="87"/>
      <c r="K9" s="95" t="s">
        <v>8</v>
      </c>
      <c r="L9" s="96"/>
      <c r="M9" s="101"/>
      <c r="N9" s="102"/>
    </row>
    <row r="10" spans="1:15" ht="8.25" customHeight="1" x14ac:dyDescent="0.3">
      <c r="A10" s="91"/>
      <c r="B10" s="92"/>
      <c r="C10" s="7"/>
      <c r="E10" s="8"/>
      <c r="F10" s="8"/>
      <c r="M10" s="8"/>
      <c r="N10" s="2"/>
    </row>
    <row r="11" spans="1:15" ht="30" customHeight="1" x14ac:dyDescent="0.3">
      <c r="A11" s="93"/>
      <c r="B11" s="94"/>
      <c r="D11" s="95" t="s">
        <v>9</v>
      </c>
      <c r="E11" s="96"/>
      <c r="F11" s="85"/>
      <c r="G11" s="86"/>
      <c r="H11" s="86"/>
      <c r="I11" s="87"/>
      <c r="K11" s="95" t="s">
        <v>10</v>
      </c>
      <c r="L11" s="96"/>
      <c r="M11" s="99"/>
      <c r="N11" s="100"/>
      <c r="O11" s="18"/>
    </row>
    <row r="12" spans="1:15" ht="9.9" customHeight="1" thickBot="1" x14ac:dyDescent="0.35">
      <c r="A12" s="17"/>
      <c r="B12" s="19"/>
      <c r="C12" s="15"/>
      <c r="D12" s="17"/>
      <c r="E12" s="19"/>
      <c r="F12" s="19"/>
      <c r="G12" s="19"/>
      <c r="H12" s="17"/>
      <c r="I12" s="20"/>
      <c r="J12" s="16"/>
      <c r="K12" s="16"/>
      <c r="L12" s="16"/>
      <c r="N12" s="21"/>
      <c r="O12" s="21"/>
    </row>
    <row r="13" spans="1:15" s="9" customFormat="1" ht="111.75" customHeight="1" x14ac:dyDescent="0.3">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24.2" x14ac:dyDescent="0.25">
      <c r="A14" s="26">
        <v>1</v>
      </c>
      <c r="B14" s="62" t="s">
        <v>81</v>
      </c>
      <c r="C14" s="12"/>
      <c r="D14" s="63">
        <v>1</v>
      </c>
      <c r="E14" s="63" t="s">
        <v>173</v>
      </c>
      <c r="F14" s="13"/>
      <c r="G14" s="11"/>
      <c r="H14" s="1">
        <f>+ROUND(F14*G14,0)</f>
        <v>0</v>
      </c>
      <c r="I14" s="11"/>
      <c r="J14" s="1">
        <f t="shared" ref="J14:J105" si="0">ROUND(F14*I14,0)</f>
        <v>0</v>
      </c>
      <c r="K14" s="1">
        <f t="shared" ref="K14:K105" si="1">ROUND(F14+H14+J14,0)</f>
        <v>0</v>
      </c>
      <c r="L14" s="1">
        <f t="shared" ref="L14:L105" si="2">ROUND(F14*D14,0)</f>
        <v>0</v>
      </c>
      <c r="M14" s="1">
        <f t="shared" ref="M14:M105" si="3">ROUND(L14*G14,0)</f>
        <v>0</v>
      </c>
      <c r="N14" s="1">
        <f t="shared" ref="N14:N105" si="4">ROUND(L14*I14,0)</f>
        <v>0</v>
      </c>
      <c r="O14" s="27">
        <f t="shared" ref="O14:O105" si="5">ROUND(L14+N14+M14,0)</f>
        <v>0</v>
      </c>
    </row>
    <row r="15" spans="1:15" s="9" customFormat="1" ht="138" x14ac:dyDescent="0.25">
      <c r="A15" s="26">
        <v>2</v>
      </c>
      <c r="B15" s="62" t="s">
        <v>82</v>
      </c>
      <c r="C15" s="12"/>
      <c r="D15" s="63">
        <v>1</v>
      </c>
      <c r="E15" s="63" t="s">
        <v>173</v>
      </c>
      <c r="F15" s="13"/>
      <c r="G15" s="11"/>
      <c r="H15" s="1">
        <f t="shared" ref="H15:H61" si="6">+ROUND(F15*G15,0)</f>
        <v>0</v>
      </c>
      <c r="I15" s="11"/>
      <c r="J15" s="1">
        <f t="shared" ref="J15:J61" si="7">ROUND(F15*I15,0)</f>
        <v>0</v>
      </c>
      <c r="K15" s="1">
        <f t="shared" ref="K15:K61" si="8">ROUND(F15+H15+J15,0)</f>
        <v>0</v>
      </c>
      <c r="L15" s="1">
        <f t="shared" ref="L15:L61" si="9">ROUND(F15*D15,0)</f>
        <v>0</v>
      </c>
      <c r="M15" s="1">
        <f t="shared" ref="M15:M61" si="10">ROUND(L15*G15,0)</f>
        <v>0</v>
      </c>
      <c r="N15" s="1">
        <f t="shared" ref="N15:N61" si="11">ROUND(L15*I15,0)</f>
        <v>0</v>
      </c>
      <c r="O15" s="27">
        <f t="shared" ref="O15:O61" si="12">ROUND(L15+N15+M15,0)</f>
        <v>0</v>
      </c>
    </row>
    <row r="16" spans="1:15" s="9" customFormat="1" ht="110.4" x14ac:dyDescent="0.25">
      <c r="A16" s="26">
        <v>3</v>
      </c>
      <c r="B16" s="62" t="s">
        <v>83</v>
      </c>
      <c r="C16" s="12"/>
      <c r="D16" s="63">
        <v>1</v>
      </c>
      <c r="E16" s="63" t="s">
        <v>173</v>
      </c>
      <c r="F16" s="13"/>
      <c r="G16" s="11"/>
      <c r="H16" s="1">
        <f t="shared" ref="H16:H55" si="13">+ROUND(F16*G16,0)</f>
        <v>0</v>
      </c>
      <c r="I16" s="11"/>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7">
        <f t="shared" ref="O16:O55" si="19">ROUND(L16+N16+M16,0)</f>
        <v>0</v>
      </c>
    </row>
    <row r="17" spans="1:15" s="9" customFormat="1" ht="151.80000000000001" x14ac:dyDescent="0.25">
      <c r="A17" s="26">
        <v>4</v>
      </c>
      <c r="B17" s="62" t="s">
        <v>84</v>
      </c>
      <c r="C17" s="12"/>
      <c r="D17" s="63">
        <v>1</v>
      </c>
      <c r="E17" s="63" t="s">
        <v>173</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51.80000000000001" x14ac:dyDescent="0.25">
      <c r="A18" s="26">
        <v>5</v>
      </c>
      <c r="B18" s="62" t="s">
        <v>85</v>
      </c>
      <c r="C18" s="12"/>
      <c r="D18" s="63">
        <v>1</v>
      </c>
      <c r="E18" s="63" t="s">
        <v>173</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51.80000000000001" x14ac:dyDescent="0.25">
      <c r="A19" s="26">
        <v>6</v>
      </c>
      <c r="B19" s="62" t="s">
        <v>86</v>
      </c>
      <c r="C19" s="12"/>
      <c r="D19" s="63">
        <v>1</v>
      </c>
      <c r="E19" s="63" t="s">
        <v>173</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303.60000000000002" x14ac:dyDescent="0.25">
      <c r="A20" s="26">
        <v>7</v>
      </c>
      <c r="B20" s="62" t="s">
        <v>87</v>
      </c>
      <c r="C20" s="12"/>
      <c r="D20" s="63">
        <v>1</v>
      </c>
      <c r="E20" s="63" t="s">
        <v>173</v>
      </c>
      <c r="F20" s="13"/>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138" x14ac:dyDescent="0.25">
      <c r="A21" s="26">
        <v>8</v>
      </c>
      <c r="B21" s="62" t="s">
        <v>88</v>
      </c>
      <c r="C21" s="12"/>
      <c r="D21" s="63">
        <v>1</v>
      </c>
      <c r="E21" s="63" t="s">
        <v>173</v>
      </c>
      <c r="F21" s="13"/>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110.4" x14ac:dyDescent="0.25">
      <c r="A22" s="26">
        <v>9</v>
      </c>
      <c r="B22" s="62" t="s">
        <v>89</v>
      </c>
      <c r="C22" s="12"/>
      <c r="D22" s="63">
        <v>1</v>
      </c>
      <c r="E22" s="63" t="s">
        <v>173</v>
      </c>
      <c r="F22" s="13"/>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165.6" x14ac:dyDescent="0.25">
      <c r="A23" s="26">
        <v>10</v>
      </c>
      <c r="B23" s="62" t="s">
        <v>90</v>
      </c>
      <c r="C23" s="12"/>
      <c r="D23" s="63">
        <v>1</v>
      </c>
      <c r="E23" s="63" t="s">
        <v>173</v>
      </c>
      <c r="F23" s="13"/>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110.4" x14ac:dyDescent="0.25">
      <c r="A24" s="26">
        <v>11</v>
      </c>
      <c r="B24" s="62" t="s">
        <v>91</v>
      </c>
      <c r="C24" s="12"/>
      <c r="D24" s="63">
        <v>1</v>
      </c>
      <c r="E24" s="63" t="s">
        <v>173</v>
      </c>
      <c r="F24" s="13"/>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165.6" x14ac:dyDescent="0.25">
      <c r="A25" s="26">
        <v>12</v>
      </c>
      <c r="B25" s="62" t="s">
        <v>92</v>
      </c>
      <c r="C25" s="12"/>
      <c r="D25" s="63">
        <v>1</v>
      </c>
      <c r="E25" s="63" t="s">
        <v>173</v>
      </c>
      <c r="F25" s="13"/>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124.2" x14ac:dyDescent="0.25">
      <c r="A26" s="26">
        <v>13</v>
      </c>
      <c r="B26" s="62" t="s">
        <v>93</v>
      </c>
      <c r="C26" s="12"/>
      <c r="D26" s="63">
        <v>1</v>
      </c>
      <c r="E26" s="63" t="s">
        <v>173</v>
      </c>
      <c r="F26" s="13"/>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193.2" x14ac:dyDescent="0.25">
      <c r="A27" s="26">
        <v>14</v>
      </c>
      <c r="B27" s="62" t="s">
        <v>94</v>
      </c>
      <c r="C27" s="12"/>
      <c r="D27" s="63">
        <v>1</v>
      </c>
      <c r="E27" s="63" t="s">
        <v>173</v>
      </c>
      <c r="F27" s="13"/>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193.2" x14ac:dyDescent="0.25">
      <c r="A28" s="26">
        <v>15</v>
      </c>
      <c r="B28" s="62" t="s">
        <v>95</v>
      </c>
      <c r="C28" s="12"/>
      <c r="D28" s="63">
        <v>1</v>
      </c>
      <c r="E28" s="63" t="s">
        <v>173</v>
      </c>
      <c r="F28" s="13"/>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110.4" x14ac:dyDescent="0.25">
      <c r="A29" s="26">
        <v>16</v>
      </c>
      <c r="B29" s="62" t="s">
        <v>96</v>
      </c>
      <c r="C29" s="12"/>
      <c r="D29" s="63">
        <v>1</v>
      </c>
      <c r="E29" s="63" t="s">
        <v>173</v>
      </c>
      <c r="F29" s="13"/>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165.6" x14ac:dyDescent="0.25">
      <c r="A30" s="26">
        <v>17</v>
      </c>
      <c r="B30" s="62" t="s">
        <v>97</v>
      </c>
      <c r="C30" s="12"/>
      <c r="D30" s="63">
        <v>1</v>
      </c>
      <c r="E30" s="63" t="s">
        <v>173</v>
      </c>
      <c r="F30" s="13"/>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96.6" x14ac:dyDescent="0.25">
      <c r="A31" s="26">
        <v>18</v>
      </c>
      <c r="B31" s="62" t="s">
        <v>98</v>
      </c>
      <c r="C31" s="12"/>
      <c r="D31" s="63">
        <v>1</v>
      </c>
      <c r="E31" s="63" t="s">
        <v>173</v>
      </c>
      <c r="F31" s="13"/>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409.6" x14ac:dyDescent="0.25">
      <c r="A32" s="26">
        <v>19</v>
      </c>
      <c r="B32" s="62" t="s">
        <v>99</v>
      </c>
      <c r="C32" s="12"/>
      <c r="D32" s="63">
        <v>1</v>
      </c>
      <c r="E32" s="63" t="s">
        <v>173</v>
      </c>
      <c r="F32" s="13"/>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179.4" x14ac:dyDescent="0.25">
      <c r="A33" s="26">
        <v>20</v>
      </c>
      <c r="B33" s="62" t="s">
        <v>100</v>
      </c>
      <c r="C33" s="12"/>
      <c r="D33" s="63">
        <v>1</v>
      </c>
      <c r="E33" s="63" t="s">
        <v>173</v>
      </c>
      <c r="F33" s="13"/>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151.80000000000001" x14ac:dyDescent="0.25">
      <c r="A34" s="26">
        <v>21</v>
      </c>
      <c r="B34" s="62" t="s">
        <v>101</v>
      </c>
      <c r="C34" s="12"/>
      <c r="D34" s="63">
        <v>1</v>
      </c>
      <c r="E34" s="63" t="s">
        <v>173</v>
      </c>
      <c r="F34" s="13"/>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179.4" x14ac:dyDescent="0.25">
      <c r="A35" s="26">
        <v>22</v>
      </c>
      <c r="B35" s="62" t="s">
        <v>102</v>
      </c>
      <c r="C35" s="12"/>
      <c r="D35" s="63">
        <v>1</v>
      </c>
      <c r="E35" s="63" t="s">
        <v>173</v>
      </c>
      <c r="F35" s="13"/>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165.6" x14ac:dyDescent="0.25">
      <c r="A36" s="26">
        <v>23</v>
      </c>
      <c r="B36" s="62" t="s">
        <v>103</v>
      </c>
      <c r="C36" s="12"/>
      <c r="D36" s="63">
        <v>1</v>
      </c>
      <c r="E36" s="63" t="s">
        <v>173</v>
      </c>
      <c r="F36" s="13"/>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151.80000000000001" x14ac:dyDescent="0.25">
      <c r="A37" s="26">
        <v>24</v>
      </c>
      <c r="B37" s="62" t="s">
        <v>104</v>
      </c>
      <c r="C37" s="12"/>
      <c r="D37" s="63">
        <v>1</v>
      </c>
      <c r="E37" s="63" t="s">
        <v>173</v>
      </c>
      <c r="F37" s="13"/>
      <c r="G37" s="11"/>
      <c r="H37" s="1">
        <f t="shared" si="13"/>
        <v>0</v>
      </c>
      <c r="I37" s="11"/>
      <c r="J37" s="1">
        <f t="shared" si="14"/>
        <v>0</v>
      </c>
      <c r="K37" s="1">
        <f t="shared" si="15"/>
        <v>0</v>
      </c>
      <c r="L37" s="1">
        <f t="shared" si="16"/>
        <v>0</v>
      </c>
      <c r="M37" s="1">
        <f t="shared" si="17"/>
        <v>0</v>
      </c>
      <c r="N37" s="1">
        <f t="shared" si="18"/>
        <v>0</v>
      </c>
      <c r="O37" s="27">
        <f t="shared" si="19"/>
        <v>0</v>
      </c>
    </row>
    <row r="38" spans="1:15" s="9" customFormat="1" ht="165.6" x14ac:dyDescent="0.25">
      <c r="A38" s="26">
        <v>25</v>
      </c>
      <c r="B38" s="62" t="s">
        <v>105</v>
      </c>
      <c r="C38" s="12"/>
      <c r="D38" s="63">
        <v>1</v>
      </c>
      <c r="E38" s="63" t="s">
        <v>173</v>
      </c>
      <c r="F38" s="13"/>
      <c r="G38" s="11"/>
      <c r="H38" s="1">
        <f t="shared" si="13"/>
        <v>0</v>
      </c>
      <c r="I38" s="11"/>
      <c r="J38" s="1">
        <f t="shared" si="14"/>
        <v>0</v>
      </c>
      <c r="K38" s="1">
        <f t="shared" si="15"/>
        <v>0</v>
      </c>
      <c r="L38" s="1">
        <f t="shared" si="16"/>
        <v>0</v>
      </c>
      <c r="M38" s="1">
        <f t="shared" si="17"/>
        <v>0</v>
      </c>
      <c r="N38" s="1">
        <f t="shared" si="18"/>
        <v>0</v>
      </c>
      <c r="O38" s="27">
        <f t="shared" si="19"/>
        <v>0</v>
      </c>
    </row>
    <row r="39" spans="1:15" s="9" customFormat="1" ht="110.4" x14ac:dyDescent="0.25">
      <c r="A39" s="26">
        <v>26</v>
      </c>
      <c r="B39" s="62" t="s">
        <v>106</v>
      </c>
      <c r="C39" s="12"/>
      <c r="D39" s="63">
        <v>1</v>
      </c>
      <c r="E39" s="63" t="s">
        <v>173</v>
      </c>
      <c r="F39" s="13"/>
      <c r="G39" s="11"/>
      <c r="H39" s="1">
        <f t="shared" si="13"/>
        <v>0</v>
      </c>
      <c r="I39" s="11"/>
      <c r="J39" s="1">
        <f t="shared" si="14"/>
        <v>0</v>
      </c>
      <c r="K39" s="1">
        <f t="shared" si="15"/>
        <v>0</v>
      </c>
      <c r="L39" s="1">
        <f t="shared" si="16"/>
        <v>0</v>
      </c>
      <c r="M39" s="1">
        <f t="shared" si="17"/>
        <v>0</v>
      </c>
      <c r="N39" s="1">
        <f t="shared" si="18"/>
        <v>0</v>
      </c>
      <c r="O39" s="27">
        <f t="shared" si="19"/>
        <v>0</v>
      </c>
    </row>
    <row r="40" spans="1:15" s="9" customFormat="1" ht="262.2" x14ac:dyDescent="0.25">
      <c r="A40" s="26">
        <v>27</v>
      </c>
      <c r="B40" s="62" t="s">
        <v>107</v>
      </c>
      <c r="C40" s="12"/>
      <c r="D40" s="63">
        <v>1</v>
      </c>
      <c r="E40" s="63" t="s">
        <v>173</v>
      </c>
      <c r="F40" s="13"/>
      <c r="G40" s="11"/>
      <c r="H40" s="1">
        <f t="shared" si="13"/>
        <v>0</v>
      </c>
      <c r="I40" s="11"/>
      <c r="J40" s="1">
        <f t="shared" si="14"/>
        <v>0</v>
      </c>
      <c r="K40" s="1">
        <f t="shared" si="15"/>
        <v>0</v>
      </c>
      <c r="L40" s="1">
        <f t="shared" si="16"/>
        <v>0</v>
      </c>
      <c r="M40" s="1">
        <f t="shared" si="17"/>
        <v>0</v>
      </c>
      <c r="N40" s="1">
        <f t="shared" si="18"/>
        <v>0</v>
      </c>
      <c r="O40" s="27">
        <f t="shared" si="19"/>
        <v>0</v>
      </c>
    </row>
    <row r="41" spans="1:15" s="9" customFormat="1" ht="96.6" x14ac:dyDescent="0.25">
      <c r="A41" s="26">
        <v>28</v>
      </c>
      <c r="B41" s="62" t="s">
        <v>108</v>
      </c>
      <c r="C41" s="12"/>
      <c r="D41" s="63">
        <v>1</v>
      </c>
      <c r="E41" s="63" t="s">
        <v>173</v>
      </c>
      <c r="F41" s="13"/>
      <c r="G41" s="11"/>
      <c r="H41" s="1">
        <f t="shared" si="13"/>
        <v>0</v>
      </c>
      <c r="I41" s="11"/>
      <c r="J41" s="1">
        <f t="shared" si="14"/>
        <v>0</v>
      </c>
      <c r="K41" s="1">
        <f t="shared" si="15"/>
        <v>0</v>
      </c>
      <c r="L41" s="1">
        <f t="shared" si="16"/>
        <v>0</v>
      </c>
      <c r="M41" s="1">
        <f t="shared" si="17"/>
        <v>0</v>
      </c>
      <c r="N41" s="1">
        <f t="shared" si="18"/>
        <v>0</v>
      </c>
      <c r="O41" s="27">
        <f t="shared" si="19"/>
        <v>0</v>
      </c>
    </row>
    <row r="42" spans="1:15" s="9" customFormat="1" ht="124.2" x14ac:dyDescent="0.25">
      <c r="A42" s="26">
        <v>29</v>
      </c>
      <c r="B42" s="62" t="s">
        <v>109</v>
      </c>
      <c r="C42" s="12"/>
      <c r="D42" s="63">
        <v>1</v>
      </c>
      <c r="E42" s="63" t="s">
        <v>173</v>
      </c>
      <c r="F42" s="13"/>
      <c r="G42" s="11"/>
      <c r="H42" s="1">
        <f t="shared" si="13"/>
        <v>0</v>
      </c>
      <c r="I42" s="11"/>
      <c r="J42" s="1">
        <f t="shared" si="14"/>
        <v>0</v>
      </c>
      <c r="K42" s="1">
        <f t="shared" si="15"/>
        <v>0</v>
      </c>
      <c r="L42" s="1">
        <f t="shared" si="16"/>
        <v>0</v>
      </c>
      <c r="M42" s="1">
        <f t="shared" si="17"/>
        <v>0</v>
      </c>
      <c r="N42" s="1">
        <f t="shared" si="18"/>
        <v>0</v>
      </c>
      <c r="O42" s="27">
        <f t="shared" si="19"/>
        <v>0</v>
      </c>
    </row>
    <row r="43" spans="1:15" s="9" customFormat="1" ht="82.8" x14ac:dyDescent="0.25">
      <c r="A43" s="26">
        <v>30</v>
      </c>
      <c r="B43" s="62" t="s">
        <v>110</v>
      </c>
      <c r="C43" s="12"/>
      <c r="D43" s="63">
        <v>1</v>
      </c>
      <c r="E43" s="63" t="s">
        <v>173</v>
      </c>
      <c r="F43" s="13"/>
      <c r="G43" s="11"/>
      <c r="H43" s="1">
        <f t="shared" si="13"/>
        <v>0</v>
      </c>
      <c r="I43" s="11"/>
      <c r="J43" s="1">
        <f t="shared" si="14"/>
        <v>0</v>
      </c>
      <c r="K43" s="1">
        <f t="shared" si="15"/>
        <v>0</v>
      </c>
      <c r="L43" s="1">
        <f t="shared" si="16"/>
        <v>0</v>
      </c>
      <c r="M43" s="1">
        <f t="shared" si="17"/>
        <v>0</v>
      </c>
      <c r="N43" s="1">
        <f t="shared" si="18"/>
        <v>0</v>
      </c>
      <c r="O43" s="27">
        <f t="shared" si="19"/>
        <v>0</v>
      </c>
    </row>
    <row r="44" spans="1:15" s="9" customFormat="1" ht="151.80000000000001" x14ac:dyDescent="0.25">
      <c r="A44" s="26">
        <v>31</v>
      </c>
      <c r="B44" s="62" t="s">
        <v>111</v>
      </c>
      <c r="C44" s="12"/>
      <c r="D44" s="63">
        <v>1</v>
      </c>
      <c r="E44" s="63" t="s">
        <v>173</v>
      </c>
      <c r="F44" s="13"/>
      <c r="G44" s="11"/>
      <c r="H44" s="1">
        <f t="shared" si="13"/>
        <v>0</v>
      </c>
      <c r="I44" s="11"/>
      <c r="J44" s="1">
        <f t="shared" si="14"/>
        <v>0</v>
      </c>
      <c r="K44" s="1">
        <f t="shared" si="15"/>
        <v>0</v>
      </c>
      <c r="L44" s="1">
        <f t="shared" si="16"/>
        <v>0</v>
      </c>
      <c r="M44" s="1">
        <f t="shared" si="17"/>
        <v>0</v>
      </c>
      <c r="N44" s="1">
        <f t="shared" si="18"/>
        <v>0</v>
      </c>
      <c r="O44" s="27">
        <f t="shared" si="19"/>
        <v>0</v>
      </c>
    </row>
    <row r="45" spans="1:15" s="9" customFormat="1" ht="96.6" x14ac:dyDescent="0.25">
      <c r="A45" s="26">
        <v>32</v>
      </c>
      <c r="B45" s="62" t="s">
        <v>112</v>
      </c>
      <c r="C45" s="12"/>
      <c r="D45" s="63">
        <v>1</v>
      </c>
      <c r="E45" s="63" t="s">
        <v>173</v>
      </c>
      <c r="F45" s="13"/>
      <c r="G45" s="11"/>
      <c r="H45" s="1">
        <f t="shared" si="13"/>
        <v>0</v>
      </c>
      <c r="I45" s="11"/>
      <c r="J45" s="1">
        <f t="shared" si="14"/>
        <v>0</v>
      </c>
      <c r="K45" s="1">
        <f t="shared" si="15"/>
        <v>0</v>
      </c>
      <c r="L45" s="1">
        <f t="shared" si="16"/>
        <v>0</v>
      </c>
      <c r="M45" s="1">
        <f t="shared" si="17"/>
        <v>0</v>
      </c>
      <c r="N45" s="1">
        <f t="shared" si="18"/>
        <v>0</v>
      </c>
      <c r="O45" s="27">
        <f t="shared" si="19"/>
        <v>0</v>
      </c>
    </row>
    <row r="46" spans="1:15" s="9" customFormat="1" ht="110.4" x14ac:dyDescent="0.25">
      <c r="A46" s="26">
        <v>33</v>
      </c>
      <c r="B46" s="62" t="s">
        <v>113</v>
      </c>
      <c r="C46" s="12"/>
      <c r="D46" s="63">
        <v>1</v>
      </c>
      <c r="E46" s="63" t="s">
        <v>173</v>
      </c>
      <c r="F46" s="13"/>
      <c r="G46" s="11"/>
      <c r="H46" s="1">
        <f t="shared" si="13"/>
        <v>0</v>
      </c>
      <c r="I46" s="11"/>
      <c r="J46" s="1">
        <f t="shared" si="14"/>
        <v>0</v>
      </c>
      <c r="K46" s="1">
        <f t="shared" si="15"/>
        <v>0</v>
      </c>
      <c r="L46" s="1">
        <f t="shared" si="16"/>
        <v>0</v>
      </c>
      <c r="M46" s="1">
        <f t="shared" si="17"/>
        <v>0</v>
      </c>
      <c r="N46" s="1">
        <f t="shared" si="18"/>
        <v>0</v>
      </c>
      <c r="O46" s="27">
        <f t="shared" si="19"/>
        <v>0</v>
      </c>
    </row>
    <row r="47" spans="1:15" s="9" customFormat="1" ht="110.4" x14ac:dyDescent="0.25">
      <c r="A47" s="26">
        <v>34</v>
      </c>
      <c r="B47" s="62" t="s">
        <v>114</v>
      </c>
      <c r="C47" s="12"/>
      <c r="D47" s="63">
        <v>1</v>
      </c>
      <c r="E47" s="63" t="s">
        <v>173</v>
      </c>
      <c r="F47" s="13"/>
      <c r="G47" s="11"/>
      <c r="H47" s="1">
        <f t="shared" si="13"/>
        <v>0</v>
      </c>
      <c r="I47" s="11"/>
      <c r="J47" s="1">
        <f t="shared" si="14"/>
        <v>0</v>
      </c>
      <c r="K47" s="1">
        <f t="shared" si="15"/>
        <v>0</v>
      </c>
      <c r="L47" s="1">
        <f t="shared" si="16"/>
        <v>0</v>
      </c>
      <c r="M47" s="1">
        <f t="shared" si="17"/>
        <v>0</v>
      </c>
      <c r="N47" s="1">
        <f t="shared" si="18"/>
        <v>0</v>
      </c>
      <c r="O47" s="27">
        <f t="shared" si="19"/>
        <v>0</v>
      </c>
    </row>
    <row r="48" spans="1:15" s="9" customFormat="1" ht="151.80000000000001" x14ac:dyDescent="0.25">
      <c r="A48" s="26">
        <v>35</v>
      </c>
      <c r="B48" s="62" t="s">
        <v>115</v>
      </c>
      <c r="C48" s="12"/>
      <c r="D48" s="63">
        <v>1</v>
      </c>
      <c r="E48" s="63" t="s">
        <v>173</v>
      </c>
      <c r="F48" s="13"/>
      <c r="G48" s="11"/>
      <c r="H48" s="1">
        <f t="shared" si="13"/>
        <v>0</v>
      </c>
      <c r="I48" s="11"/>
      <c r="J48" s="1">
        <f t="shared" si="14"/>
        <v>0</v>
      </c>
      <c r="K48" s="1">
        <f t="shared" si="15"/>
        <v>0</v>
      </c>
      <c r="L48" s="1">
        <f t="shared" si="16"/>
        <v>0</v>
      </c>
      <c r="M48" s="1">
        <f t="shared" si="17"/>
        <v>0</v>
      </c>
      <c r="N48" s="1">
        <f t="shared" si="18"/>
        <v>0</v>
      </c>
      <c r="O48" s="27">
        <f t="shared" si="19"/>
        <v>0</v>
      </c>
    </row>
    <row r="49" spans="1:15" s="9" customFormat="1" ht="138" x14ac:dyDescent="0.25">
      <c r="A49" s="26">
        <v>36</v>
      </c>
      <c r="B49" s="62" t="s">
        <v>116</v>
      </c>
      <c r="C49" s="12"/>
      <c r="D49" s="63">
        <v>1</v>
      </c>
      <c r="E49" s="63" t="s">
        <v>173</v>
      </c>
      <c r="F49" s="13"/>
      <c r="G49" s="11"/>
      <c r="H49" s="1">
        <f t="shared" si="13"/>
        <v>0</v>
      </c>
      <c r="I49" s="11"/>
      <c r="J49" s="1">
        <f t="shared" si="14"/>
        <v>0</v>
      </c>
      <c r="K49" s="1">
        <f t="shared" si="15"/>
        <v>0</v>
      </c>
      <c r="L49" s="1">
        <f t="shared" si="16"/>
        <v>0</v>
      </c>
      <c r="M49" s="1">
        <f t="shared" si="17"/>
        <v>0</v>
      </c>
      <c r="N49" s="1">
        <f t="shared" si="18"/>
        <v>0</v>
      </c>
      <c r="O49" s="27">
        <f t="shared" si="19"/>
        <v>0</v>
      </c>
    </row>
    <row r="50" spans="1:15" s="9" customFormat="1" ht="193.2" x14ac:dyDescent="0.25">
      <c r="A50" s="26">
        <v>37</v>
      </c>
      <c r="B50" s="62" t="s">
        <v>117</v>
      </c>
      <c r="C50" s="12"/>
      <c r="D50" s="63">
        <v>1</v>
      </c>
      <c r="E50" s="63" t="s">
        <v>173</v>
      </c>
      <c r="F50" s="13"/>
      <c r="G50" s="11"/>
      <c r="H50" s="1">
        <f t="shared" si="13"/>
        <v>0</v>
      </c>
      <c r="I50" s="11"/>
      <c r="J50" s="1">
        <f t="shared" si="14"/>
        <v>0</v>
      </c>
      <c r="K50" s="1">
        <f t="shared" si="15"/>
        <v>0</v>
      </c>
      <c r="L50" s="1">
        <f t="shared" si="16"/>
        <v>0</v>
      </c>
      <c r="M50" s="1">
        <f t="shared" si="17"/>
        <v>0</v>
      </c>
      <c r="N50" s="1">
        <f t="shared" si="18"/>
        <v>0</v>
      </c>
      <c r="O50" s="27">
        <f t="shared" si="19"/>
        <v>0</v>
      </c>
    </row>
    <row r="51" spans="1:15" s="9" customFormat="1" ht="96.6" x14ac:dyDescent="0.25">
      <c r="A51" s="26">
        <v>38</v>
      </c>
      <c r="B51" s="62" t="s">
        <v>118</v>
      </c>
      <c r="C51" s="12"/>
      <c r="D51" s="63">
        <v>1</v>
      </c>
      <c r="E51" s="63" t="s">
        <v>173</v>
      </c>
      <c r="F51" s="13"/>
      <c r="G51" s="11"/>
      <c r="H51" s="1">
        <f t="shared" si="13"/>
        <v>0</v>
      </c>
      <c r="I51" s="11"/>
      <c r="J51" s="1">
        <f t="shared" si="14"/>
        <v>0</v>
      </c>
      <c r="K51" s="1">
        <f t="shared" si="15"/>
        <v>0</v>
      </c>
      <c r="L51" s="1">
        <f t="shared" si="16"/>
        <v>0</v>
      </c>
      <c r="M51" s="1">
        <f t="shared" si="17"/>
        <v>0</v>
      </c>
      <c r="N51" s="1">
        <f t="shared" si="18"/>
        <v>0</v>
      </c>
      <c r="O51" s="27">
        <f t="shared" si="19"/>
        <v>0</v>
      </c>
    </row>
    <row r="52" spans="1:15" s="9" customFormat="1" ht="248.4" x14ac:dyDescent="0.25">
      <c r="A52" s="26">
        <v>39</v>
      </c>
      <c r="B52" s="62" t="s">
        <v>119</v>
      </c>
      <c r="C52" s="12"/>
      <c r="D52" s="63">
        <v>1</v>
      </c>
      <c r="E52" s="63" t="s">
        <v>173</v>
      </c>
      <c r="F52" s="13"/>
      <c r="G52" s="11"/>
      <c r="H52" s="1">
        <f t="shared" si="13"/>
        <v>0</v>
      </c>
      <c r="I52" s="11"/>
      <c r="J52" s="1">
        <f t="shared" si="14"/>
        <v>0</v>
      </c>
      <c r="K52" s="1">
        <f t="shared" si="15"/>
        <v>0</v>
      </c>
      <c r="L52" s="1">
        <f t="shared" si="16"/>
        <v>0</v>
      </c>
      <c r="M52" s="1">
        <f t="shared" si="17"/>
        <v>0</v>
      </c>
      <c r="N52" s="1">
        <f t="shared" si="18"/>
        <v>0</v>
      </c>
      <c r="O52" s="27">
        <f t="shared" si="19"/>
        <v>0</v>
      </c>
    </row>
    <row r="53" spans="1:15" s="9" customFormat="1" ht="220.8" x14ac:dyDescent="0.25">
      <c r="A53" s="26">
        <v>40</v>
      </c>
      <c r="B53" s="62" t="s">
        <v>120</v>
      </c>
      <c r="C53" s="12"/>
      <c r="D53" s="63">
        <v>1</v>
      </c>
      <c r="E53" s="63" t="s">
        <v>173</v>
      </c>
      <c r="F53" s="13"/>
      <c r="G53" s="11"/>
      <c r="H53" s="1">
        <f t="shared" si="13"/>
        <v>0</v>
      </c>
      <c r="I53" s="11"/>
      <c r="J53" s="1">
        <f t="shared" si="14"/>
        <v>0</v>
      </c>
      <c r="K53" s="1">
        <f t="shared" si="15"/>
        <v>0</v>
      </c>
      <c r="L53" s="1">
        <f t="shared" si="16"/>
        <v>0</v>
      </c>
      <c r="M53" s="1">
        <f t="shared" si="17"/>
        <v>0</v>
      </c>
      <c r="N53" s="1">
        <f t="shared" si="18"/>
        <v>0</v>
      </c>
      <c r="O53" s="27">
        <f t="shared" si="19"/>
        <v>0</v>
      </c>
    </row>
    <row r="54" spans="1:15" s="9" customFormat="1" ht="96.6" x14ac:dyDescent="0.25">
      <c r="A54" s="26">
        <v>41</v>
      </c>
      <c r="B54" s="62" t="s">
        <v>121</v>
      </c>
      <c r="C54" s="12"/>
      <c r="D54" s="63">
        <v>1</v>
      </c>
      <c r="E54" s="63" t="s">
        <v>173</v>
      </c>
      <c r="F54" s="13"/>
      <c r="G54" s="11"/>
      <c r="H54" s="1">
        <f t="shared" si="13"/>
        <v>0</v>
      </c>
      <c r="I54" s="11"/>
      <c r="J54" s="1">
        <f t="shared" si="14"/>
        <v>0</v>
      </c>
      <c r="K54" s="1">
        <f t="shared" si="15"/>
        <v>0</v>
      </c>
      <c r="L54" s="1">
        <f t="shared" si="16"/>
        <v>0</v>
      </c>
      <c r="M54" s="1">
        <f t="shared" si="17"/>
        <v>0</v>
      </c>
      <c r="N54" s="1">
        <f t="shared" si="18"/>
        <v>0</v>
      </c>
      <c r="O54" s="27">
        <f t="shared" si="19"/>
        <v>0</v>
      </c>
    </row>
    <row r="55" spans="1:15" s="9" customFormat="1" ht="110.4" x14ac:dyDescent="0.25">
      <c r="A55" s="26">
        <v>42</v>
      </c>
      <c r="B55" s="62" t="s">
        <v>122</v>
      </c>
      <c r="C55" s="12"/>
      <c r="D55" s="63">
        <v>1</v>
      </c>
      <c r="E55" s="63" t="s">
        <v>173</v>
      </c>
      <c r="F55" s="13"/>
      <c r="G55" s="11"/>
      <c r="H55" s="1">
        <f t="shared" si="13"/>
        <v>0</v>
      </c>
      <c r="I55" s="11"/>
      <c r="J55" s="1">
        <f t="shared" si="14"/>
        <v>0</v>
      </c>
      <c r="K55" s="1">
        <f t="shared" si="15"/>
        <v>0</v>
      </c>
      <c r="L55" s="1">
        <f t="shared" si="16"/>
        <v>0</v>
      </c>
      <c r="M55" s="1">
        <f t="shared" si="17"/>
        <v>0</v>
      </c>
      <c r="N55" s="1">
        <f t="shared" si="18"/>
        <v>0</v>
      </c>
      <c r="O55" s="27">
        <f t="shared" si="19"/>
        <v>0</v>
      </c>
    </row>
    <row r="56" spans="1:15" s="9" customFormat="1" ht="151.80000000000001" x14ac:dyDescent="0.25">
      <c r="A56" s="26">
        <v>43</v>
      </c>
      <c r="B56" s="62" t="s">
        <v>123</v>
      </c>
      <c r="C56" s="12"/>
      <c r="D56" s="63">
        <v>1</v>
      </c>
      <c r="E56" s="63" t="s">
        <v>173</v>
      </c>
      <c r="F56" s="13"/>
      <c r="G56" s="11"/>
      <c r="H56" s="1">
        <f t="shared" si="6"/>
        <v>0</v>
      </c>
      <c r="I56" s="11"/>
      <c r="J56" s="1">
        <f t="shared" si="7"/>
        <v>0</v>
      </c>
      <c r="K56" s="1">
        <f t="shared" si="8"/>
        <v>0</v>
      </c>
      <c r="L56" s="1">
        <f t="shared" si="9"/>
        <v>0</v>
      </c>
      <c r="M56" s="1">
        <f t="shared" si="10"/>
        <v>0</v>
      </c>
      <c r="N56" s="1">
        <f t="shared" si="11"/>
        <v>0</v>
      </c>
      <c r="O56" s="27">
        <f t="shared" si="12"/>
        <v>0</v>
      </c>
    </row>
    <row r="57" spans="1:15" s="9" customFormat="1" ht="138" x14ac:dyDescent="0.25">
      <c r="A57" s="26">
        <v>44</v>
      </c>
      <c r="B57" s="62" t="s">
        <v>124</v>
      </c>
      <c r="C57" s="12"/>
      <c r="D57" s="63">
        <v>1</v>
      </c>
      <c r="E57" s="63" t="s">
        <v>173</v>
      </c>
      <c r="F57" s="13"/>
      <c r="G57" s="11"/>
      <c r="H57" s="1">
        <f t="shared" si="6"/>
        <v>0</v>
      </c>
      <c r="I57" s="11"/>
      <c r="J57" s="1">
        <f t="shared" si="7"/>
        <v>0</v>
      </c>
      <c r="K57" s="1">
        <f t="shared" si="8"/>
        <v>0</v>
      </c>
      <c r="L57" s="1">
        <f t="shared" si="9"/>
        <v>0</v>
      </c>
      <c r="M57" s="1">
        <f t="shared" si="10"/>
        <v>0</v>
      </c>
      <c r="N57" s="1">
        <f t="shared" si="11"/>
        <v>0</v>
      </c>
      <c r="O57" s="27">
        <f t="shared" si="12"/>
        <v>0</v>
      </c>
    </row>
    <row r="58" spans="1:15" s="9" customFormat="1" ht="110.4" x14ac:dyDescent="0.25">
      <c r="A58" s="26">
        <v>45</v>
      </c>
      <c r="B58" s="62" t="s">
        <v>125</v>
      </c>
      <c r="C58" s="12"/>
      <c r="D58" s="63">
        <v>1</v>
      </c>
      <c r="E58" s="63" t="s">
        <v>173</v>
      </c>
      <c r="F58" s="13"/>
      <c r="G58" s="11"/>
      <c r="H58" s="1">
        <f t="shared" si="6"/>
        <v>0</v>
      </c>
      <c r="I58" s="11"/>
      <c r="J58" s="1">
        <f t="shared" si="7"/>
        <v>0</v>
      </c>
      <c r="K58" s="1">
        <f t="shared" si="8"/>
        <v>0</v>
      </c>
      <c r="L58" s="1">
        <f t="shared" si="9"/>
        <v>0</v>
      </c>
      <c r="M58" s="1">
        <f t="shared" si="10"/>
        <v>0</v>
      </c>
      <c r="N58" s="1">
        <f t="shared" si="11"/>
        <v>0</v>
      </c>
      <c r="O58" s="27">
        <f t="shared" si="12"/>
        <v>0</v>
      </c>
    </row>
    <row r="59" spans="1:15" s="9" customFormat="1" ht="124.2" x14ac:dyDescent="0.25">
      <c r="A59" s="26">
        <v>46</v>
      </c>
      <c r="B59" s="62" t="s">
        <v>126</v>
      </c>
      <c r="C59" s="12"/>
      <c r="D59" s="63">
        <v>1</v>
      </c>
      <c r="E59" s="63" t="s">
        <v>173</v>
      </c>
      <c r="F59" s="13"/>
      <c r="G59" s="11"/>
      <c r="H59" s="1">
        <f t="shared" si="6"/>
        <v>0</v>
      </c>
      <c r="I59" s="11"/>
      <c r="J59" s="1">
        <f t="shared" si="7"/>
        <v>0</v>
      </c>
      <c r="K59" s="1">
        <f t="shared" si="8"/>
        <v>0</v>
      </c>
      <c r="L59" s="1">
        <f t="shared" si="9"/>
        <v>0</v>
      </c>
      <c r="M59" s="1">
        <f t="shared" si="10"/>
        <v>0</v>
      </c>
      <c r="N59" s="1">
        <f t="shared" si="11"/>
        <v>0</v>
      </c>
      <c r="O59" s="27">
        <f t="shared" si="12"/>
        <v>0</v>
      </c>
    </row>
    <row r="60" spans="1:15" s="9" customFormat="1" ht="124.2" x14ac:dyDescent="0.25">
      <c r="A60" s="26">
        <v>47</v>
      </c>
      <c r="B60" s="62" t="s">
        <v>127</v>
      </c>
      <c r="C60" s="12"/>
      <c r="D60" s="63">
        <v>1</v>
      </c>
      <c r="E60" s="63" t="s">
        <v>173</v>
      </c>
      <c r="F60" s="13"/>
      <c r="G60" s="11"/>
      <c r="H60" s="1">
        <f t="shared" si="6"/>
        <v>0</v>
      </c>
      <c r="I60" s="11"/>
      <c r="J60" s="1">
        <f t="shared" si="7"/>
        <v>0</v>
      </c>
      <c r="K60" s="1">
        <f t="shared" si="8"/>
        <v>0</v>
      </c>
      <c r="L60" s="1">
        <f t="shared" si="9"/>
        <v>0</v>
      </c>
      <c r="M60" s="1">
        <f t="shared" si="10"/>
        <v>0</v>
      </c>
      <c r="N60" s="1">
        <f t="shared" si="11"/>
        <v>0</v>
      </c>
      <c r="O60" s="27">
        <f t="shared" si="12"/>
        <v>0</v>
      </c>
    </row>
    <row r="61" spans="1:15" s="9" customFormat="1" ht="124.2" x14ac:dyDescent="0.25">
      <c r="A61" s="26">
        <v>48</v>
      </c>
      <c r="B61" s="62" t="s">
        <v>128</v>
      </c>
      <c r="C61" s="12"/>
      <c r="D61" s="63">
        <v>1</v>
      </c>
      <c r="E61" s="63" t="s">
        <v>173</v>
      </c>
      <c r="F61" s="13"/>
      <c r="G61" s="11"/>
      <c r="H61" s="1">
        <f t="shared" si="6"/>
        <v>0</v>
      </c>
      <c r="I61" s="11"/>
      <c r="J61" s="1">
        <f t="shared" si="7"/>
        <v>0</v>
      </c>
      <c r="K61" s="1">
        <f t="shared" si="8"/>
        <v>0</v>
      </c>
      <c r="L61" s="1">
        <f t="shared" si="9"/>
        <v>0</v>
      </c>
      <c r="M61" s="1">
        <f t="shared" si="10"/>
        <v>0</v>
      </c>
      <c r="N61" s="1">
        <f t="shared" si="11"/>
        <v>0</v>
      </c>
      <c r="O61" s="27">
        <f t="shared" si="12"/>
        <v>0</v>
      </c>
    </row>
    <row r="62" spans="1:15" s="9" customFormat="1" ht="165.6" x14ac:dyDescent="0.25">
      <c r="A62" s="26">
        <v>49</v>
      </c>
      <c r="B62" s="62" t="s">
        <v>129</v>
      </c>
      <c r="C62" s="12"/>
      <c r="D62" s="63">
        <v>1</v>
      </c>
      <c r="E62" s="63" t="s">
        <v>173</v>
      </c>
      <c r="F62" s="13"/>
      <c r="G62" s="11"/>
      <c r="H62" s="1">
        <f t="shared" ref="H62:H105" si="20">+ROUND(F62*G62,0)</f>
        <v>0</v>
      </c>
      <c r="I62" s="11"/>
      <c r="J62" s="1">
        <f t="shared" si="0"/>
        <v>0</v>
      </c>
      <c r="K62" s="1">
        <f t="shared" si="1"/>
        <v>0</v>
      </c>
      <c r="L62" s="1">
        <f t="shared" si="2"/>
        <v>0</v>
      </c>
      <c r="M62" s="1">
        <f t="shared" si="3"/>
        <v>0</v>
      </c>
      <c r="N62" s="1">
        <f t="shared" si="4"/>
        <v>0</v>
      </c>
      <c r="O62" s="27">
        <f t="shared" si="5"/>
        <v>0</v>
      </c>
    </row>
    <row r="63" spans="1:15" s="9" customFormat="1" ht="110.4" x14ac:dyDescent="0.25">
      <c r="A63" s="26">
        <v>50</v>
      </c>
      <c r="B63" s="62" t="s">
        <v>130</v>
      </c>
      <c r="C63" s="12"/>
      <c r="D63" s="63">
        <v>1</v>
      </c>
      <c r="E63" s="63" t="s">
        <v>173</v>
      </c>
      <c r="F63" s="13"/>
      <c r="G63" s="11"/>
      <c r="H63" s="1">
        <f>+ROUND(F63*G63,0)</f>
        <v>0</v>
      </c>
      <c r="I63" s="11"/>
      <c r="J63" s="1">
        <f t="shared" ref="J63:J104" si="21">ROUND(F63*I63,0)</f>
        <v>0</v>
      </c>
      <c r="K63" s="1">
        <f t="shared" ref="K63:K104" si="22">ROUND(F63+H63+J63,0)</f>
        <v>0</v>
      </c>
      <c r="L63" s="1">
        <f t="shared" ref="L63:L104" si="23">ROUND(F63*D63,0)</f>
        <v>0</v>
      </c>
      <c r="M63" s="1">
        <f t="shared" ref="M63:M104" si="24">ROUND(L63*G63,0)</f>
        <v>0</v>
      </c>
      <c r="N63" s="1">
        <f t="shared" ref="N63:N104" si="25">ROUND(L63*I63,0)</f>
        <v>0</v>
      </c>
      <c r="O63" s="27">
        <f t="shared" ref="O63:O104" si="26">ROUND(L63+N63+M63,0)</f>
        <v>0</v>
      </c>
    </row>
    <row r="64" spans="1:15" s="9" customFormat="1" ht="124.2" x14ac:dyDescent="0.25">
      <c r="A64" s="26">
        <v>51</v>
      </c>
      <c r="B64" s="62" t="s">
        <v>131</v>
      </c>
      <c r="C64" s="12"/>
      <c r="D64" s="63">
        <v>1</v>
      </c>
      <c r="E64" s="63" t="s">
        <v>173</v>
      </c>
      <c r="F64" s="13"/>
      <c r="G64" s="11"/>
      <c r="H64" s="1">
        <f t="shared" ref="H64:H104" si="27">+ROUND(F64*G64,0)</f>
        <v>0</v>
      </c>
      <c r="I64" s="11"/>
      <c r="J64" s="1">
        <f t="shared" si="21"/>
        <v>0</v>
      </c>
      <c r="K64" s="1">
        <f t="shared" si="22"/>
        <v>0</v>
      </c>
      <c r="L64" s="1">
        <f t="shared" si="23"/>
        <v>0</v>
      </c>
      <c r="M64" s="1">
        <f t="shared" si="24"/>
        <v>0</v>
      </c>
      <c r="N64" s="1">
        <f t="shared" si="25"/>
        <v>0</v>
      </c>
      <c r="O64" s="27">
        <f t="shared" si="26"/>
        <v>0</v>
      </c>
    </row>
    <row r="65" spans="1:17" s="9" customFormat="1" ht="165.6" x14ac:dyDescent="0.25">
      <c r="A65" s="26">
        <v>52</v>
      </c>
      <c r="B65" s="62" t="s">
        <v>132</v>
      </c>
      <c r="C65" s="12"/>
      <c r="D65" s="63">
        <v>1</v>
      </c>
      <c r="E65" s="63" t="s">
        <v>173</v>
      </c>
      <c r="F65" s="13"/>
      <c r="G65" s="11"/>
      <c r="H65" s="1">
        <f t="shared" si="27"/>
        <v>0</v>
      </c>
      <c r="I65" s="11"/>
      <c r="J65" s="1">
        <f t="shared" si="21"/>
        <v>0</v>
      </c>
      <c r="K65" s="1">
        <f t="shared" si="22"/>
        <v>0</v>
      </c>
      <c r="L65" s="1">
        <f t="shared" si="23"/>
        <v>0</v>
      </c>
      <c r="M65" s="1">
        <f t="shared" si="24"/>
        <v>0</v>
      </c>
      <c r="N65" s="1">
        <f t="shared" si="25"/>
        <v>0</v>
      </c>
      <c r="O65" s="27">
        <f t="shared" si="26"/>
        <v>0</v>
      </c>
    </row>
    <row r="66" spans="1:17" s="9" customFormat="1" ht="69" x14ac:dyDescent="0.25">
      <c r="A66" s="26">
        <v>53</v>
      </c>
      <c r="B66" s="62" t="s">
        <v>133</v>
      </c>
      <c r="C66" s="12"/>
      <c r="D66" s="63">
        <v>2</v>
      </c>
      <c r="E66" s="63" t="s">
        <v>173</v>
      </c>
      <c r="F66" s="13"/>
      <c r="G66" s="11"/>
      <c r="H66" s="1">
        <f t="shared" si="27"/>
        <v>0</v>
      </c>
      <c r="I66" s="11"/>
      <c r="J66" s="1">
        <f t="shared" si="21"/>
        <v>0</v>
      </c>
      <c r="K66" s="1">
        <f t="shared" si="22"/>
        <v>0</v>
      </c>
      <c r="L66" s="1">
        <f t="shared" si="23"/>
        <v>0</v>
      </c>
      <c r="M66" s="1">
        <f t="shared" si="24"/>
        <v>0</v>
      </c>
      <c r="N66" s="1">
        <f t="shared" si="25"/>
        <v>0</v>
      </c>
      <c r="O66" s="27">
        <f t="shared" si="26"/>
        <v>0</v>
      </c>
    </row>
    <row r="67" spans="1:17" s="9" customFormat="1" ht="69" x14ac:dyDescent="0.25">
      <c r="A67" s="26">
        <v>54</v>
      </c>
      <c r="B67" s="62" t="s">
        <v>134</v>
      </c>
      <c r="C67" s="12"/>
      <c r="D67" s="63">
        <v>1</v>
      </c>
      <c r="E67" s="63" t="s">
        <v>173</v>
      </c>
      <c r="F67" s="13"/>
      <c r="G67" s="11"/>
      <c r="H67" s="1">
        <f t="shared" si="27"/>
        <v>0</v>
      </c>
      <c r="I67" s="11"/>
      <c r="J67" s="1">
        <f t="shared" si="21"/>
        <v>0</v>
      </c>
      <c r="K67" s="1">
        <f t="shared" si="22"/>
        <v>0</v>
      </c>
      <c r="L67" s="1">
        <f t="shared" si="23"/>
        <v>0</v>
      </c>
      <c r="M67" s="1">
        <f t="shared" si="24"/>
        <v>0</v>
      </c>
      <c r="N67" s="1">
        <f t="shared" si="25"/>
        <v>0</v>
      </c>
      <c r="O67" s="27">
        <f t="shared" si="26"/>
        <v>0</v>
      </c>
    </row>
    <row r="68" spans="1:17" s="9" customFormat="1" ht="69" x14ac:dyDescent="0.25">
      <c r="A68" s="26">
        <v>55</v>
      </c>
      <c r="B68" s="62" t="s">
        <v>135</v>
      </c>
      <c r="C68" s="12"/>
      <c r="D68" s="63">
        <v>1</v>
      </c>
      <c r="E68" s="63" t="s">
        <v>173</v>
      </c>
      <c r="F68" s="13"/>
      <c r="G68" s="11"/>
      <c r="H68" s="1">
        <f t="shared" si="27"/>
        <v>0</v>
      </c>
      <c r="I68" s="11"/>
      <c r="J68" s="1">
        <f t="shared" si="21"/>
        <v>0</v>
      </c>
      <c r="K68" s="1">
        <f t="shared" si="22"/>
        <v>0</v>
      </c>
      <c r="L68" s="1">
        <f t="shared" si="23"/>
        <v>0</v>
      </c>
      <c r="M68" s="1">
        <f t="shared" si="24"/>
        <v>0</v>
      </c>
      <c r="N68" s="1">
        <f t="shared" si="25"/>
        <v>0</v>
      </c>
      <c r="O68" s="27">
        <f t="shared" si="26"/>
        <v>0</v>
      </c>
    </row>
    <row r="69" spans="1:17" s="9" customFormat="1" ht="110.4" x14ac:dyDescent="0.25">
      <c r="A69" s="26">
        <v>56</v>
      </c>
      <c r="B69" s="62" t="s">
        <v>136</v>
      </c>
      <c r="C69" s="12"/>
      <c r="D69" s="63">
        <v>1</v>
      </c>
      <c r="E69" s="63" t="s">
        <v>173</v>
      </c>
      <c r="F69" s="13"/>
      <c r="G69" s="11"/>
      <c r="H69" s="1">
        <f t="shared" si="27"/>
        <v>0</v>
      </c>
      <c r="I69" s="11"/>
      <c r="J69" s="1">
        <f t="shared" si="21"/>
        <v>0</v>
      </c>
      <c r="K69" s="1">
        <f t="shared" si="22"/>
        <v>0</v>
      </c>
      <c r="L69" s="1">
        <f t="shared" si="23"/>
        <v>0</v>
      </c>
      <c r="M69" s="1">
        <f t="shared" si="24"/>
        <v>0</v>
      </c>
      <c r="N69" s="1">
        <f t="shared" si="25"/>
        <v>0</v>
      </c>
      <c r="O69" s="27">
        <f t="shared" si="26"/>
        <v>0</v>
      </c>
    </row>
    <row r="70" spans="1:17" s="9" customFormat="1" ht="110.4" x14ac:dyDescent="0.25">
      <c r="A70" s="26">
        <v>57</v>
      </c>
      <c r="B70" s="62" t="s">
        <v>137</v>
      </c>
      <c r="C70" s="12"/>
      <c r="D70" s="63">
        <v>1</v>
      </c>
      <c r="E70" s="63" t="s">
        <v>173</v>
      </c>
      <c r="F70" s="13"/>
      <c r="G70" s="11"/>
      <c r="H70" s="1">
        <f t="shared" si="27"/>
        <v>0</v>
      </c>
      <c r="I70" s="11"/>
      <c r="J70" s="1">
        <f t="shared" si="21"/>
        <v>0</v>
      </c>
      <c r="K70" s="1">
        <f t="shared" si="22"/>
        <v>0</v>
      </c>
      <c r="L70" s="1">
        <f t="shared" si="23"/>
        <v>0</v>
      </c>
      <c r="M70" s="1">
        <f t="shared" si="24"/>
        <v>0</v>
      </c>
      <c r="N70" s="1">
        <f t="shared" si="25"/>
        <v>0</v>
      </c>
      <c r="O70" s="27">
        <f t="shared" si="26"/>
        <v>0</v>
      </c>
    </row>
    <row r="71" spans="1:17" s="9" customFormat="1" ht="110.4" x14ac:dyDescent="0.25">
      <c r="A71" s="26">
        <v>58</v>
      </c>
      <c r="B71" s="62" t="s">
        <v>138</v>
      </c>
      <c r="C71" s="12"/>
      <c r="D71" s="63">
        <v>1</v>
      </c>
      <c r="E71" s="63" t="s">
        <v>173</v>
      </c>
      <c r="F71" s="13"/>
      <c r="G71" s="11"/>
      <c r="H71" s="1">
        <f t="shared" si="27"/>
        <v>0</v>
      </c>
      <c r="I71" s="11"/>
      <c r="J71" s="1">
        <f t="shared" si="21"/>
        <v>0</v>
      </c>
      <c r="K71" s="1">
        <f t="shared" si="22"/>
        <v>0</v>
      </c>
      <c r="L71" s="1">
        <f t="shared" si="23"/>
        <v>0</v>
      </c>
      <c r="M71" s="1">
        <f t="shared" si="24"/>
        <v>0</v>
      </c>
      <c r="N71" s="1">
        <f t="shared" si="25"/>
        <v>0</v>
      </c>
      <c r="O71" s="27">
        <f t="shared" si="26"/>
        <v>0</v>
      </c>
    </row>
    <row r="72" spans="1:17" s="9" customFormat="1" ht="165.6" x14ac:dyDescent="0.25">
      <c r="A72" s="26">
        <v>59</v>
      </c>
      <c r="B72" s="62" t="s">
        <v>139</v>
      </c>
      <c r="C72" s="12"/>
      <c r="D72" s="63">
        <v>2</v>
      </c>
      <c r="E72" s="63" t="s">
        <v>173</v>
      </c>
      <c r="F72" s="13"/>
      <c r="G72" s="11"/>
      <c r="H72" s="1">
        <f t="shared" si="27"/>
        <v>0</v>
      </c>
      <c r="I72" s="11"/>
      <c r="J72" s="1">
        <f t="shared" si="21"/>
        <v>0</v>
      </c>
      <c r="K72" s="1">
        <f t="shared" si="22"/>
        <v>0</v>
      </c>
      <c r="L72" s="1">
        <f t="shared" si="23"/>
        <v>0</v>
      </c>
      <c r="M72" s="1">
        <f t="shared" si="24"/>
        <v>0</v>
      </c>
      <c r="N72" s="1">
        <f t="shared" si="25"/>
        <v>0</v>
      </c>
      <c r="O72" s="27">
        <f t="shared" si="26"/>
        <v>0</v>
      </c>
    </row>
    <row r="73" spans="1:17" s="9" customFormat="1" ht="138" x14ac:dyDescent="0.25">
      <c r="A73" s="26">
        <v>60</v>
      </c>
      <c r="B73" s="62" t="s">
        <v>140</v>
      </c>
      <c r="C73" s="12"/>
      <c r="D73" s="63">
        <v>1</v>
      </c>
      <c r="E73" s="63" t="s">
        <v>173</v>
      </c>
      <c r="F73" s="13"/>
      <c r="G73" s="11"/>
      <c r="H73" s="1">
        <f t="shared" si="27"/>
        <v>0</v>
      </c>
      <c r="I73" s="11"/>
      <c r="J73" s="1">
        <f t="shared" si="21"/>
        <v>0</v>
      </c>
      <c r="K73" s="1">
        <f t="shared" si="22"/>
        <v>0</v>
      </c>
      <c r="L73" s="1">
        <f t="shared" si="23"/>
        <v>0</v>
      </c>
      <c r="M73" s="1">
        <f t="shared" si="24"/>
        <v>0</v>
      </c>
      <c r="N73" s="1">
        <f t="shared" si="25"/>
        <v>0</v>
      </c>
      <c r="O73" s="27">
        <f t="shared" si="26"/>
        <v>0</v>
      </c>
    </row>
    <row r="74" spans="1:17" ht="111" x14ac:dyDescent="0.3">
      <c r="A74" s="26">
        <v>61</v>
      </c>
      <c r="B74" s="62" t="s">
        <v>141</v>
      </c>
      <c r="C74" s="12"/>
      <c r="D74" s="63">
        <v>1</v>
      </c>
      <c r="E74" s="63" t="s">
        <v>173</v>
      </c>
      <c r="F74" s="13"/>
      <c r="G74" s="11"/>
      <c r="H74" s="1">
        <f t="shared" si="27"/>
        <v>0</v>
      </c>
      <c r="I74" s="11"/>
      <c r="J74" s="1">
        <f t="shared" si="21"/>
        <v>0</v>
      </c>
      <c r="K74" s="1">
        <f t="shared" si="22"/>
        <v>0</v>
      </c>
      <c r="L74" s="1">
        <f t="shared" si="23"/>
        <v>0</v>
      </c>
      <c r="M74" s="1">
        <f t="shared" si="24"/>
        <v>0</v>
      </c>
      <c r="N74" s="1">
        <f t="shared" si="25"/>
        <v>0</v>
      </c>
      <c r="O74" s="27">
        <f t="shared" si="26"/>
        <v>0</v>
      </c>
    </row>
    <row r="75" spans="1:17" ht="111" x14ac:dyDescent="0.3">
      <c r="A75" s="26">
        <v>62</v>
      </c>
      <c r="B75" s="62" t="s">
        <v>142</v>
      </c>
      <c r="C75" s="12"/>
      <c r="D75" s="63">
        <v>1</v>
      </c>
      <c r="E75" s="63" t="s">
        <v>173</v>
      </c>
      <c r="F75" s="13"/>
      <c r="G75" s="11"/>
      <c r="H75" s="1">
        <f t="shared" si="27"/>
        <v>0</v>
      </c>
      <c r="I75" s="11"/>
      <c r="J75" s="1">
        <f t="shared" si="21"/>
        <v>0</v>
      </c>
      <c r="K75" s="1">
        <f t="shared" si="22"/>
        <v>0</v>
      </c>
      <c r="L75" s="1">
        <f t="shared" si="23"/>
        <v>0</v>
      </c>
      <c r="M75" s="1">
        <f t="shared" si="24"/>
        <v>0</v>
      </c>
      <c r="N75" s="1">
        <f t="shared" si="25"/>
        <v>0</v>
      </c>
      <c r="O75" s="27">
        <f t="shared" si="26"/>
        <v>0</v>
      </c>
    </row>
    <row r="76" spans="1:17" ht="111" x14ac:dyDescent="0.3">
      <c r="A76" s="26">
        <v>63</v>
      </c>
      <c r="B76" s="62" t="s">
        <v>143</v>
      </c>
      <c r="C76" s="12"/>
      <c r="D76" s="63">
        <v>1</v>
      </c>
      <c r="E76" s="63" t="s">
        <v>173</v>
      </c>
      <c r="F76" s="13"/>
      <c r="G76" s="11"/>
      <c r="H76" s="1">
        <f t="shared" si="27"/>
        <v>0</v>
      </c>
      <c r="I76" s="11"/>
      <c r="J76" s="1">
        <f t="shared" si="21"/>
        <v>0</v>
      </c>
      <c r="K76" s="1">
        <f t="shared" si="22"/>
        <v>0</v>
      </c>
      <c r="L76" s="1">
        <f t="shared" si="23"/>
        <v>0</v>
      </c>
      <c r="M76" s="1">
        <f t="shared" si="24"/>
        <v>0</v>
      </c>
      <c r="N76" s="1">
        <f t="shared" si="25"/>
        <v>0</v>
      </c>
      <c r="O76" s="27">
        <f t="shared" si="26"/>
        <v>0</v>
      </c>
    </row>
    <row r="77" spans="1:17" ht="138.6" x14ac:dyDescent="0.3">
      <c r="A77" s="26">
        <v>64</v>
      </c>
      <c r="B77" s="62" t="s">
        <v>144</v>
      </c>
      <c r="C77" s="12"/>
      <c r="D77" s="63">
        <v>1</v>
      </c>
      <c r="E77" s="63" t="s">
        <v>173</v>
      </c>
      <c r="F77" s="13"/>
      <c r="G77" s="11"/>
      <c r="H77" s="1">
        <f t="shared" si="27"/>
        <v>0</v>
      </c>
      <c r="I77" s="11"/>
      <c r="J77" s="1">
        <f t="shared" si="21"/>
        <v>0</v>
      </c>
      <c r="K77" s="1">
        <f t="shared" si="22"/>
        <v>0</v>
      </c>
      <c r="L77" s="1">
        <f t="shared" si="23"/>
        <v>0</v>
      </c>
      <c r="M77" s="1">
        <f t="shared" si="24"/>
        <v>0</v>
      </c>
      <c r="N77" s="1">
        <f t="shared" si="25"/>
        <v>0</v>
      </c>
      <c r="O77" s="27">
        <f t="shared" si="26"/>
        <v>0</v>
      </c>
    </row>
    <row r="78" spans="1:17" ht="138.6" x14ac:dyDescent="0.3">
      <c r="A78" s="26">
        <v>65</v>
      </c>
      <c r="B78" s="62" t="s">
        <v>145</v>
      </c>
      <c r="C78" s="12"/>
      <c r="D78" s="63">
        <v>1</v>
      </c>
      <c r="E78" s="63" t="s">
        <v>173</v>
      </c>
      <c r="F78" s="13"/>
      <c r="G78" s="11"/>
      <c r="H78" s="1">
        <f t="shared" si="27"/>
        <v>0</v>
      </c>
      <c r="I78" s="11"/>
      <c r="J78" s="1">
        <f t="shared" si="21"/>
        <v>0</v>
      </c>
      <c r="K78" s="1">
        <f t="shared" si="22"/>
        <v>0</v>
      </c>
      <c r="L78" s="1">
        <f t="shared" si="23"/>
        <v>0</v>
      </c>
      <c r="M78" s="1">
        <f t="shared" si="24"/>
        <v>0</v>
      </c>
      <c r="N78" s="1">
        <f t="shared" si="25"/>
        <v>0</v>
      </c>
      <c r="O78" s="27">
        <f t="shared" si="26"/>
        <v>0</v>
      </c>
    </row>
    <row r="79" spans="1:17" ht="138.6" x14ac:dyDescent="0.3">
      <c r="A79" s="26">
        <v>66</v>
      </c>
      <c r="B79" s="62" t="s">
        <v>146</v>
      </c>
      <c r="C79" s="12"/>
      <c r="D79" s="63">
        <v>1</v>
      </c>
      <c r="E79" s="63" t="s">
        <v>173</v>
      </c>
      <c r="F79" s="13"/>
      <c r="G79" s="11"/>
      <c r="H79" s="1">
        <f t="shared" si="27"/>
        <v>0</v>
      </c>
      <c r="I79" s="11"/>
      <c r="J79" s="1">
        <f t="shared" si="21"/>
        <v>0</v>
      </c>
      <c r="K79" s="1">
        <f t="shared" si="22"/>
        <v>0</v>
      </c>
      <c r="L79" s="1">
        <f t="shared" si="23"/>
        <v>0</v>
      </c>
      <c r="M79" s="1">
        <f t="shared" si="24"/>
        <v>0</v>
      </c>
      <c r="N79" s="1">
        <f t="shared" si="25"/>
        <v>0</v>
      </c>
      <c r="O79" s="27">
        <f t="shared" si="26"/>
        <v>0</v>
      </c>
    </row>
    <row r="80" spans="1:17" ht="138.6" x14ac:dyDescent="0.3">
      <c r="A80" s="26">
        <v>67</v>
      </c>
      <c r="B80" s="62" t="s">
        <v>147</v>
      </c>
      <c r="C80" s="12"/>
      <c r="D80" s="63">
        <v>1</v>
      </c>
      <c r="E80" s="63" t="s">
        <v>173</v>
      </c>
      <c r="F80" s="13"/>
      <c r="G80" s="11"/>
      <c r="H80" s="1">
        <f t="shared" si="27"/>
        <v>0</v>
      </c>
      <c r="I80" s="11"/>
      <c r="J80" s="1">
        <f t="shared" si="21"/>
        <v>0</v>
      </c>
      <c r="K80" s="1">
        <f t="shared" si="22"/>
        <v>0</v>
      </c>
      <c r="L80" s="1">
        <f t="shared" si="23"/>
        <v>0</v>
      </c>
      <c r="M80" s="1">
        <f t="shared" si="24"/>
        <v>0</v>
      </c>
      <c r="N80" s="1">
        <f t="shared" si="25"/>
        <v>0</v>
      </c>
      <c r="O80" s="27">
        <f t="shared" si="26"/>
        <v>0</v>
      </c>
      <c r="P80" s="2"/>
      <c r="Q80" s="2"/>
    </row>
    <row r="81" spans="1:17" ht="111" x14ac:dyDescent="0.3">
      <c r="A81" s="26">
        <v>68</v>
      </c>
      <c r="B81" s="62" t="s">
        <v>148</v>
      </c>
      <c r="C81" s="12"/>
      <c r="D81" s="63">
        <v>1</v>
      </c>
      <c r="E81" s="63" t="s">
        <v>173</v>
      </c>
      <c r="F81" s="13"/>
      <c r="G81" s="11"/>
      <c r="H81" s="1">
        <f t="shared" si="27"/>
        <v>0</v>
      </c>
      <c r="I81" s="11"/>
      <c r="J81" s="1">
        <f t="shared" si="21"/>
        <v>0</v>
      </c>
      <c r="K81" s="1">
        <f t="shared" si="22"/>
        <v>0</v>
      </c>
      <c r="L81" s="1">
        <f t="shared" si="23"/>
        <v>0</v>
      </c>
      <c r="M81" s="1">
        <f t="shared" si="24"/>
        <v>0</v>
      </c>
      <c r="N81" s="1">
        <f t="shared" si="25"/>
        <v>0</v>
      </c>
      <c r="O81" s="27">
        <f t="shared" si="26"/>
        <v>0</v>
      </c>
      <c r="P81" s="45"/>
      <c r="Q81" s="45"/>
    </row>
    <row r="82" spans="1:17" ht="83.4" x14ac:dyDescent="0.3">
      <c r="A82" s="26">
        <v>69</v>
      </c>
      <c r="B82" s="62" t="s">
        <v>149</v>
      </c>
      <c r="C82" s="12"/>
      <c r="D82" s="63">
        <v>1</v>
      </c>
      <c r="E82" s="63" t="s">
        <v>173</v>
      </c>
      <c r="F82" s="13"/>
      <c r="G82" s="11"/>
      <c r="H82" s="1">
        <f t="shared" si="27"/>
        <v>0</v>
      </c>
      <c r="I82" s="11"/>
      <c r="J82" s="1">
        <f t="shared" si="21"/>
        <v>0</v>
      </c>
      <c r="K82" s="1">
        <f t="shared" si="22"/>
        <v>0</v>
      </c>
      <c r="L82" s="1">
        <f t="shared" si="23"/>
        <v>0</v>
      </c>
      <c r="M82" s="1">
        <f t="shared" si="24"/>
        <v>0</v>
      </c>
      <c r="N82" s="1">
        <f t="shared" si="25"/>
        <v>0</v>
      </c>
      <c r="O82" s="27">
        <f t="shared" si="26"/>
        <v>0</v>
      </c>
      <c r="P82" s="5"/>
      <c r="Q82" s="5"/>
    </row>
    <row r="83" spans="1:17" ht="111" x14ac:dyDescent="0.3">
      <c r="A83" s="26">
        <v>70</v>
      </c>
      <c r="B83" s="62" t="s">
        <v>150</v>
      </c>
      <c r="C83" s="12"/>
      <c r="D83" s="63">
        <v>1</v>
      </c>
      <c r="E83" s="63" t="s">
        <v>173</v>
      </c>
      <c r="F83" s="13"/>
      <c r="G83" s="11"/>
      <c r="H83" s="1">
        <f t="shared" si="27"/>
        <v>0</v>
      </c>
      <c r="I83" s="11"/>
      <c r="J83" s="1">
        <f t="shared" si="21"/>
        <v>0</v>
      </c>
      <c r="K83" s="1">
        <f t="shared" si="22"/>
        <v>0</v>
      </c>
      <c r="L83" s="1">
        <f t="shared" si="23"/>
        <v>0</v>
      </c>
      <c r="M83" s="1">
        <f t="shared" si="24"/>
        <v>0</v>
      </c>
      <c r="N83" s="1">
        <f t="shared" si="25"/>
        <v>0</v>
      </c>
      <c r="O83" s="27">
        <f t="shared" si="26"/>
        <v>0</v>
      </c>
      <c r="P83" s="5"/>
      <c r="Q83" s="5"/>
    </row>
    <row r="84" spans="1:17" ht="124.8" x14ac:dyDescent="0.3">
      <c r="A84" s="26">
        <v>71</v>
      </c>
      <c r="B84" s="62" t="s">
        <v>151</v>
      </c>
      <c r="C84" s="12"/>
      <c r="D84" s="63">
        <v>1</v>
      </c>
      <c r="E84" s="63" t="s">
        <v>173</v>
      </c>
      <c r="F84" s="13"/>
      <c r="G84" s="11"/>
      <c r="H84" s="1">
        <f t="shared" si="27"/>
        <v>0</v>
      </c>
      <c r="I84" s="11"/>
      <c r="J84" s="1">
        <f t="shared" si="21"/>
        <v>0</v>
      </c>
      <c r="K84" s="1">
        <f t="shared" si="22"/>
        <v>0</v>
      </c>
      <c r="L84" s="1">
        <f t="shared" si="23"/>
        <v>0</v>
      </c>
      <c r="M84" s="1">
        <f t="shared" si="24"/>
        <v>0</v>
      </c>
      <c r="N84" s="1">
        <f t="shared" si="25"/>
        <v>0</v>
      </c>
      <c r="O84" s="27">
        <f t="shared" si="26"/>
        <v>0</v>
      </c>
    </row>
    <row r="85" spans="1:17" ht="97.2" x14ac:dyDescent="0.3">
      <c r="A85" s="26">
        <v>72</v>
      </c>
      <c r="B85" s="62" t="s">
        <v>152</v>
      </c>
      <c r="C85" s="12"/>
      <c r="D85" s="63">
        <v>1</v>
      </c>
      <c r="E85" s="63" t="s">
        <v>173</v>
      </c>
      <c r="F85" s="13"/>
      <c r="G85" s="11"/>
      <c r="H85" s="1">
        <f t="shared" si="27"/>
        <v>0</v>
      </c>
      <c r="I85" s="11"/>
      <c r="J85" s="1">
        <f t="shared" si="21"/>
        <v>0</v>
      </c>
      <c r="K85" s="1">
        <f t="shared" si="22"/>
        <v>0</v>
      </c>
      <c r="L85" s="1">
        <f t="shared" si="23"/>
        <v>0</v>
      </c>
      <c r="M85" s="1">
        <f t="shared" si="24"/>
        <v>0</v>
      </c>
      <c r="N85" s="1">
        <f t="shared" si="25"/>
        <v>0</v>
      </c>
      <c r="O85" s="27">
        <f t="shared" si="26"/>
        <v>0</v>
      </c>
    </row>
    <row r="86" spans="1:17" ht="124.8" x14ac:dyDescent="0.3">
      <c r="A86" s="26">
        <v>73</v>
      </c>
      <c r="B86" s="62" t="s">
        <v>153</v>
      </c>
      <c r="C86" s="12"/>
      <c r="D86" s="63">
        <v>1</v>
      </c>
      <c r="E86" s="63" t="s">
        <v>173</v>
      </c>
      <c r="F86" s="13"/>
      <c r="G86" s="11"/>
      <c r="H86" s="1">
        <f t="shared" si="27"/>
        <v>0</v>
      </c>
      <c r="I86" s="11"/>
      <c r="J86" s="1">
        <f t="shared" si="21"/>
        <v>0</v>
      </c>
      <c r="K86" s="1">
        <f t="shared" si="22"/>
        <v>0</v>
      </c>
      <c r="L86" s="1">
        <f t="shared" si="23"/>
        <v>0</v>
      </c>
      <c r="M86" s="1">
        <f t="shared" si="24"/>
        <v>0</v>
      </c>
      <c r="N86" s="1">
        <f t="shared" si="25"/>
        <v>0</v>
      </c>
      <c r="O86" s="27">
        <f t="shared" si="26"/>
        <v>0</v>
      </c>
    </row>
    <row r="87" spans="1:17" ht="111" x14ac:dyDescent="0.3">
      <c r="A87" s="26">
        <v>74</v>
      </c>
      <c r="B87" s="62" t="s">
        <v>154</v>
      </c>
      <c r="C87" s="12"/>
      <c r="D87" s="63">
        <v>1</v>
      </c>
      <c r="E87" s="63" t="s">
        <v>173</v>
      </c>
      <c r="F87" s="13"/>
      <c r="G87" s="11"/>
      <c r="H87" s="1">
        <f t="shared" si="27"/>
        <v>0</v>
      </c>
      <c r="I87" s="11"/>
      <c r="J87" s="1">
        <f t="shared" si="21"/>
        <v>0</v>
      </c>
      <c r="K87" s="1">
        <f t="shared" si="22"/>
        <v>0</v>
      </c>
      <c r="L87" s="1">
        <f t="shared" si="23"/>
        <v>0</v>
      </c>
      <c r="M87" s="1">
        <f t="shared" si="24"/>
        <v>0</v>
      </c>
      <c r="N87" s="1">
        <f t="shared" si="25"/>
        <v>0</v>
      </c>
      <c r="O87" s="27">
        <f t="shared" si="26"/>
        <v>0</v>
      </c>
    </row>
    <row r="88" spans="1:17" ht="83.4" x14ac:dyDescent="0.3">
      <c r="A88" s="26">
        <v>75</v>
      </c>
      <c r="B88" s="62" t="s">
        <v>155</v>
      </c>
      <c r="C88" s="12"/>
      <c r="D88" s="63">
        <v>1</v>
      </c>
      <c r="E88" s="63" t="s">
        <v>173</v>
      </c>
      <c r="F88" s="13"/>
      <c r="G88" s="11"/>
      <c r="H88" s="1">
        <f t="shared" si="27"/>
        <v>0</v>
      </c>
      <c r="I88" s="11"/>
      <c r="J88" s="1">
        <f t="shared" si="21"/>
        <v>0</v>
      </c>
      <c r="K88" s="1">
        <f t="shared" si="22"/>
        <v>0</v>
      </c>
      <c r="L88" s="1">
        <f t="shared" si="23"/>
        <v>0</v>
      </c>
      <c r="M88" s="1">
        <f t="shared" si="24"/>
        <v>0</v>
      </c>
      <c r="N88" s="1">
        <f t="shared" si="25"/>
        <v>0</v>
      </c>
      <c r="O88" s="27">
        <f t="shared" si="26"/>
        <v>0</v>
      </c>
    </row>
    <row r="89" spans="1:17" ht="111" x14ac:dyDescent="0.3">
      <c r="A89" s="26">
        <v>76</v>
      </c>
      <c r="B89" s="62" t="s">
        <v>156</v>
      </c>
      <c r="C89" s="12"/>
      <c r="D89" s="63">
        <v>1</v>
      </c>
      <c r="E89" s="63" t="s">
        <v>173</v>
      </c>
      <c r="F89" s="13"/>
      <c r="G89" s="11"/>
      <c r="H89" s="1">
        <f t="shared" si="27"/>
        <v>0</v>
      </c>
      <c r="I89" s="11"/>
      <c r="J89" s="1">
        <f t="shared" si="21"/>
        <v>0</v>
      </c>
      <c r="K89" s="1">
        <f t="shared" si="22"/>
        <v>0</v>
      </c>
      <c r="L89" s="1">
        <f t="shared" si="23"/>
        <v>0</v>
      </c>
      <c r="M89" s="1">
        <f t="shared" si="24"/>
        <v>0</v>
      </c>
      <c r="N89" s="1">
        <f t="shared" si="25"/>
        <v>0</v>
      </c>
      <c r="O89" s="27">
        <f t="shared" si="26"/>
        <v>0</v>
      </c>
    </row>
    <row r="90" spans="1:17" ht="138.6" x14ac:dyDescent="0.3">
      <c r="A90" s="26">
        <v>77</v>
      </c>
      <c r="B90" s="62" t="s">
        <v>157</v>
      </c>
      <c r="C90" s="12"/>
      <c r="D90" s="63">
        <v>1</v>
      </c>
      <c r="E90" s="63" t="s">
        <v>173</v>
      </c>
      <c r="F90" s="13"/>
      <c r="G90" s="11"/>
      <c r="H90" s="1">
        <f t="shared" si="27"/>
        <v>0</v>
      </c>
      <c r="I90" s="11"/>
      <c r="J90" s="1">
        <f t="shared" si="21"/>
        <v>0</v>
      </c>
      <c r="K90" s="1">
        <f t="shared" si="22"/>
        <v>0</v>
      </c>
      <c r="L90" s="1">
        <f t="shared" si="23"/>
        <v>0</v>
      </c>
      <c r="M90" s="1">
        <f t="shared" si="24"/>
        <v>0</v>
      </c>
      <c r="N90" s="1">
        <f t="shared" si="25"/>
        <v>0</v>
      </c>
      <c r="O90" s="27">
        <f t="shared" si="26"/>
        <v>0</v>
      </c>
    </row>
    <row r="91" spans="1:17" ht="124.8" x14ac:dyDescent="0.3">
      <c r="A91" s="26">
        <v>78</v>
      </c>
      <c r="B91" s="62" t="s">
        <v>158</v>
      </c>
      <c r="C91" s="12"/>
      <c r="D91" s="63">
        <v>1</v>
      </c>
      <c r="E91" s="63" t="s">
        <v>173</v>
      </c>
      <c r="F91" s="13"/>
      <c r="G91" s="11"/>
      <c r="H91" s="1">
        <f t="shared" si="27"/>
        <v>0</v>
      </c>
      <c r="I91" s="11"/>
      <c r="J91" s="1">
        <f t="shared" si="21"/>
        <v>0</v>
      </c>
      <c r="K91" s="1">
        <f t="shared" si="22"/>
        <v>0</v>
      </c>
      <c r="L91" s="1">
        <f t="shared" si="23"/>
        <v>0</v>
      </c>
      <c r="M91" s="1">
        <f t="shared" si="24"/>
        <v>0</v>
      </c>
      <c r="N91" s="1">
        <f t="shared" si="25"/>
        <v>0</v>
      </c>
      <c r="O91" s="27">
        <f t="shared" si="26"/>
        <v>0</v>
      </c>
    </row>
    <row r="92" spans="1:17" ht="138.6" x14ac:dyDescent="0.3">
      <c r="A92" s="26">
        <v>79</v>
      </c>
      <c r="B92" s="62" t="s">
        <v>159</v>
      </c>
      <c r="C92" s="12"/>
      <c r="D92" s="63">
        <v>1</v>
      </c>
      <c r="E92" s="63" t="s">
        <v>173</v>
      </c>
      <c r="F92" s="13"/>
      <c r="G92" s="11"/>
      <c r="H92" s="1">
        <f t="shared" si="27"/>
        <v>0</v>
      </c>
      <c r="I92" s="11"/>
      <c r="J92" s="1">
        <f t="shared" si="21"/>
        <v>0</v>
      </c>
      <c r="K92" s="1">
        <f t="shared" si="22"/>
        <v>0</v>
      </c>
      <c r="L92" s="1">
        <f t="shared" si="23"/>
        <v>0</v>
      </c>
      <c r="M92" s="1">
        <f t="shared" si="24"/>
        <v>0</v>
      </c>
      <c r="N92" s="1">
        <f t="shared" si="25"/>
        <v>0</v>
      </c>
      <c r="O92" s="27">
        <f t="shared" si="26"/>
        <v>0</v>
      </c>
    </row>
    <row r="93" spans="1:17" ht="124.8" x14ac:dyDescent="0.3">
      <c r="A93" s="26">
        <v>80</v>
      </c>
      <c r="B93" s="62" t="s">
        <v>160</v>
      </c>
      <c r="C93" s="12"/>
      <c r="D93" s="63">
        <v>1</v>
      </c>
      <c r="E93" s="63" t="s">
        <v>173</v>
      </c>
      <c r="F93" s="13"/>
      <c r="G93" s="11"/>
      <c r="H93" s="1">
        <f t="shared" si="27"/>
        <v>0</v>
      </c>
      <c r="I93" s="11"/>
      <c r="J93" s="1">
        <f t="shared" si="21"/>
        <v>0</v>
      </c>
      <c r="K93" s="1">
        <f t="shared" si="22"/>
        <v>0</v>
      </c>
      <c r="L93" s="1">
        <f t="shared" si="23"/>
        <v>0</v>
      </c>
      <c r="M93" s="1">
        <f t="shared" si="24"/>
        <v>0</v>
      </c>
      <c r="N93" s="1">
        <f t="shared" si="25"/>
        <v>0</v>
      </c>
      <c r="O93" s="27">
        <f t="shared" si="26"/>
        <v>0</v>
      </c>
    </row>
    <row r="94" spans="1:17" ht="124.8" x14ac:dyDescent="0.3">
      <c r="A94" s="26">
        <v>81</v>
      </c>
      <c r="B94" s="62" t="s">
        <v>161</v>
      </c>
      <c r="C94" s="12"/>
      <c r="D94" s="63">
        <v>1</v>
      </c>
      <c r="E94" s="63" t="s">
        <v>173</v>
      </c>
      <c r="F94" s="13"/>
      <c r="G94" s="11"/>
      <c r="H94" s="1">
        <f t="shared" si="27"/>
        <v>0</v>
      </c>
      <c r="I94" s="11"/>
      <c r="J94" s="1">
        <f t="shared" si="21"/>
        <v>0</v>
      </c>
      <c r="K94" s="1">
        <f t="shared" si="22"/>
        <v>0</v>
      </c>
      <c r="L94" s="1">
        <f t="shared" si="23"/>
        <v>0</v>
      </c>
      <c r="M94" s="1">
        <f t="shared" si="24"/>
        <v>0</v>
      </c>
      <c r="N94" s="1">
        <f t="shared" si="25"/>
        <v>0</v>
      </c>
      <c r="O94" s="27">
        <f t="shared" si="26"/>
        <v>0</v>
      </c>
    </row>
    <row r="95" spans="1:17" ht="83.4" x14ac:dyDescent="0.3">
      <c r="A95" s="26">
        <v>82</v>
      </c>
      <c r="B95" s="62" t="s">
        <v>162</v>
      </c>
      <c r="C95" s="12"/>
      <c r="D95" s="63">
        <v>1</v>
      </c>
      <c r="E95" s="63" t="s">
        <v>173</v>
      </c>
      <c r="F95" s="13"/>
      <c r="G95" s="11"/>
      <c r="H95" s="1">
        <f t="shared" si="27"/>
        <v>0</v>
      </c>
      <c r="I95" s="11"/>
      <c r="J95" s="1">
        <f t="shared" si="21"/>
        <v>0</v>
      </c>
      <c r="K95" s="1">
        <f t="shared" si="22"/>
        <v>0</v>
      </c>
      <c r="L95" s="1">
        <f t="shared" si="23"/>
        <v>0</v>
      </c>
      <c r="M95" s="1">
        <f t="shared" si="24"/>
        <v>0</v>
      </c>
      <c r="N95" s="1">
        <f t="shared" si="25"/>
        <v>0</v>
      </c>
      <c r="O95" s="27">
        <f t="shared" si="26"/>
        <v>0</v>
      </c>
    </row>
    <row r="96" spans="1:17" ht="111" x14ac:dyDescent="0.3">
      <c r="A96" s="26">
        <v>83</v>
      </c>
      <c r="B96" s="62" t="s">
        <v>163</v>
      </c>
      <c r="C96" s="12"/>
      <c r="D96" s="63">
        <v>1</v>
      </c>
      <c r="E96" s="63" t="s">
        <v>173</v>
      </c>
      <c r="F96" s="13"/>
      <c r="G96" s="11"/>
      <c r="H96" s="1">
        <f t="shared" si="27"/>
        <v>0</v>
      </c>
      <c r="I96" s="11"/>
      <c r="J96" s="1">
        <f t="shared" si="21"/>
        <v>0</v>
      </c>
      <c r="K96" s="1">
        <f t="shared" si="22"/>
        <v>0</v>
      </c>
      <c r="L96" s="1">
        <f t="shared" si="23"/>
        <v>0</v>
      </c>
      <c r="M96" s="1">
        <f t="shared" si="24"/>
        <v>0</v>
      </c>
      <c r="N96" s="1">
        <f t="shared" si="25"/>
        <v>0</v>
      </c>
      <c r="O96" s="27">
        <f t="shared" si="26"/>
        <v>0</v>
      </c>
    </row>
    <row r="97" spans="1:15" ht="111" x14ac:dyDescent="0.3">
      <c r="A97" s="26">
        <v>84</v>
      </c>
      <c r="B97" s="62" t="s">
        <v>164</v>
      </c>
      <c r="C97" s="12"/>
      <c r="D97" s="63">
        <v>1</v>
      </c>
      <c r="E97" s="63" t="s">
        <v>173</v>
      </c>
      <c r="F97" s="13"/>
      <c r="G97" s="11"/>
      <c r="H97" s="1">
        <f t="shared" si="27"/>
        <v>0</v>
      </c>
      <c r="I97" s="11"/>
      <c r="J97" s="1">
        <f t="shared" si="21"/>
        <v>0</v>
      </c>
      <c r="K97" s="1">
        <f t="shared" si="22"/>
        <v>0</v>
      </c>
      <c r="L97" s="1">
        <f t="shared" si="23"/>
        <v>0</v>
      </c>
      <c r="M97" s="1">
        <f t="shared" si="24"/>
        <v>0</v>
      </c>
      <c r="N97" s="1">
        <f t="shared" si="25"/>
        <v>0</v>
      </c>
      <c r="O97" s="27">
        <f t="shared" si="26"/>
        <v>0</v>
      </c>
    </row>
    <row r="98" spans="1:15" ht="138.6" x14ac:dyDescent="0.3">
      <c r="A98" s="26">
        <v>85</v>
      </c>
      <c r="B98" s="62" t="s">
        <v>165</v>
      </c>
      <c r="C98" s="12"/>
      <c r="D98" s="63">
        <v>1</v>
      </c>
      <c r="E98" s="63" t="s">
        <v>173</v>
      </c>
      <c r="F98" s="13"/>
      <c r="G98" s="11"/>
      <c r="H98" s="1">
        <f t="shared" si="27"/>
        <v>0</v>
      </c>
      <c r="I98" s="11"/>
      <c r="J98" s="1">
        <f t="shared" si="21"/>
        <v>0</v>
      </c>
      <c r="K98" s="1">
        <f t="shared" si="22"/>
        <v>0</v>
      </c>
      <c r="L98" s="1">
        <f t="shared" si="23"/>
        <v>0</v>
      </c>
      <c r="M98" s="1">
        <f t="shared" si="24"/>
        <v>0</v>
      </c>
      <c r="N98" s="1">
        <f t="shared" si="25"/>
        <v>0</v>
      </c>
      <c r="O98" s="27">
        <f t="shared" si="26"/>
        <v>0</v>
      </c>
    </row>
    <row r="99" spans="1:15" ht="111" x14ac:dyDescent="0.3">
      <c r="A99" s="26">
        <v>86</v>
      </c>
      <c r="B99" s="62" t="s">
        <v>166</v>
      </c>
      <c r="C99" s="12"/>
      <c r="D99" s="63">
        <v>1</v>
      </c>
      <c r="E99" s="63" t="s">
        <v>173</v>
      </c>
      <c r="F99" s="13"/>
      <c r="G99" s="11"/>
      <c r="H99" s="1">
        <f t="shared" si="27"/>
        <v>0</v>
      </c>
      <c r="I99" s="11"/>
      <c r="J99" s="1">
        <f t="shared" si="21"/>
        <v>0</v>
      </c>
      <c r="K99" s="1">
        <f t="shared" si="22"/>
        <v>0</v>
      </c>
      <c r="L99" s="1">
        <f t="shared" si="23"/>
        <v>0</v>
      </c>
      <c r="M99" s="1">
        <f t="shared" si="24"/>
        <v>0</v>
      </c>
      <c r="N99" s="1">
        <f t="shared" si="25"/>
        <v>0</v>
      </c>
      <c r="O99" s="27">
        <f t="shared" si="26"/>
        <v>0</v>
      </c>
    </row>
    <row r="100" spans="1:15" ht="193.8" x14ac:dyDescent="0.3">
      <c r="A100" s="26">
        <v>87</v>
      </c>
      <c r="B100" s="62" t="s">
        <v>167</v>
      </c>
      <c r="C100" s="12"/>
      <c r="D100" s="63">
        <v>1</v>
      </c>
      <c r="E100" s="63" t="s">
        <v>173</v>
      </c>
      <c r="F100" s="13"/>
      <c r="G100" s="11"/>
      <c r="H100" s="1">
        <f t="shared" si="27"/>
        <v>0</v>
      </c>
      <c r="I100" s="11"/>
      <c r="J100" s="1">
        <f t="shared" si="21"/>
        <v>0</v>
      </c>
      <c r="K100" s="1">
        <f t="shared" si="22"/>
        <v>0</v>
      </c>
      <c r="L100" s="1">
        <f t="shared" si="23"/>
        <v>0</v>
      </c>
      <c r="M100" s="1">
        <f t="shared" si="24"/>
        <v>0</v>
      </c>
      <c r="N100" s="1">
        <f t="shared" si="25"/>
        <v>0</v>
      </c>
      <c r="O100" s="27">
        <f t="shared" si="26"/>
        <v>0</v>
      </c>
    </row>
    <row r="101" spans="1:15" ht="138.6" x14ac:dyDescent="0.3">
      <c r="A101" s="26">
        <v>88</v>
      </c>
      <c r="B101" s="62" t="s">
        <v>168</v>
      </c>
      <c r="C101" s="12"/>
      <c r="D101" s="63">
        <v>1</v>
      </c>
      <c r="E101" s="63" t="s">
        <v>173</v>
      </c>
      <c r="F101" s="13"/>
      <c r="G101" s="11"/>
      <c r="H101" s="1">
        <f t="shared" si="27"/>
        <v>0</v>
      </c>
      <c r="I101" s="11"/>
      <c r="J101" s="1">
        <f t="shared" si="21"/>
        <v>0</v>
      </c>
      <c r="K101" s="1">
        <f t="shared" si="22"/>
        <v>0</v>
      </c>
      <c r="L101" s="1">
        <f t="shared" si="23"/>
        <v>0</v>
      </c>
      <c r="M101" s="1">
        <f t="shared" si="24"/>
        <v>0</v>
      </c>
      <c r="N101" s="1">
        <f t="shared" si="25"/>
        <v>0</v>
      </c>
      <c r="O101" s="27">
        <f t="shared" si="26"/>
        <v>0</v>
      </c>
    </row>
    <row r="102" spans="1:15" ht="193.8" x14ac:dyDescent="0.3">
      <c r="A102" s="26">
        <v>89</v>
      </c>
      <c r="B102" s="62" t="s">
        <v>169</v>
      </c>
      <c r="C102" s="12"/>
      <c r="D102" s="63">
        <v>1</v>
      </c>
      <c r="E102" s="63" t="s">
        <v>173</v>
      </c>
      <c r="F102" s="13"/>
      <c r="G102" s="11"/>
      <c r="H102" s="1">
        <f t="shared" si="27"/>
        <v>0</v>
      </c>
      <c r="I102" s="11"/>
      <c r="J102" s="1">
        <f t="shared" si="21"/>
        <v>0</v>
      </c>
      <c r="K102" s="1">
        <f t="shared" si="22"/>
        <v>0</v>
      </c>
      <c r="L102" s="1">
        <f t="shared" si="23"/>
        <v>0</v>
      </c>
      <c r="M102" s="1">
        <f t="shared" si="24"/>
        <v>0</v>
      </c>
      <c r="N102" s="1">
        <f t="shared" si="25"/>
        <v>0</v>
      </c>
      <c r="O102" s="27">
        <f t="shared" si="26"/>
        <v>0</v>
      </c>
    </row>
    <row r="103" spans="1:15" ht="97.2" x14ac:dyDescent="0.3">
      <c r="A103" s="26">
        <v>90</v>
      </c>
      <c r="B103" s="62" t="s">
        <v>170</v>
      </c>
      <c r="C103" s="12"/>
      <c r="D103" s="63">
        <v>1</v>
      </c>
      <c r="E103" s="63" t="s">
        <v>173</v>
      </c>
      <c r="F103" s="13"/>
      <c r="G103" s="11"/>
      <c r="H103" s="1">
        <f t="shared" si="27"/>
        <v>0</v>
      </c>
      <c r="I103" s="11"/>
      <c r="J103" s="1">
        <f t="shared" si="21"/>
        <v>0</v>
      </c>
      <c r="K103" s="1">
        <f t="shared" si="22"/>
        <v>0</v>
      </c>
      <c r="L103" s="1">
        <f t="shared" si="23"/>
        <v>0</v>
      </c>
      <c r="M103" s="1">
        <f t="shared" si="24"/>
        <v>0</v>
      </c>
      <c r="N103" s="1">
        <f t="shared" si="25"/>
        <v>0</v>
      </c>
      <c r="O103" s="27">
        <f t="shared" si="26"/>
        <v>0</v>
      </c>
    </row>
    <row r="104" spans="1:15" ht="235.2" x14ac:dyDescent="0.3">
      <c r="A104" s="26">
        <v>91</v>
      </c>
      <c r="B104" s="62" t="s">
        <v>171</v>
      </c>
      <c r="C104" s="12"/>
      <c r="D104" s="63">
        <v>1</v>
      </c>
      <c r="E104" s="63" t="s">
        <v>173</v>
      </c>
      <c r="F104" s="13"/>
      <c r="G104" s="11"/>
      <c r="H104" s="1">
        <f t="shared" si="27"/>
        <v>0</v>
      </c>
      <c r="I104" s="11"/>
      <c r="J104" s="1">
        <f t="shared" si="21"/>
        <v>0</v>
      </c>
      <c r="K104" s="1">
        <f t="shared" si="22"/>
        <v>0</v>
      </c>
      <c r="L104" s="1">
        <f t="shared" si="23"/>
        <v>0</v>
      </c>
      <c r="M104" s="1">
        <f t="shared" si="24"/>
        <v>0</v>
      </c>
      <c r="N104" s="1">
        <f t="shared" si="25"/>
        <v>0</v>
      </c>
      <c r="O104" s="27">
        <f t="shared" si="26"/>
        <v>0</v>
      </c>
    </row>
    <row r="105" spans="1:15" ht="97.8" thickBot="1" x14ac:dyDescent="0.35">
      <c r="A105" s="26">
        <v>92</v>
      </c>
      <c r="B105" s="62" t="s">
        <v>172</v>
      </c>
      <c r="C105" s="28"/>
      <c r="D105" s="63">
        <v>1</v>
      </c>
      <c r="E105" s="63" t="s">
        <v>174</v>
      </c>
      <c r="F105" s="29"/>
      <c r="G105" s="30"/>
      <c r="H105" s="31">
        <f t="shared" si="20"/>
        <v>0</v>
      </c>
      <c r="I105" s="30"/>
      <c r="J105" s="31">
        <f t="shared" si="0"/>
        <v>0</v>
      </c>
      <c r="K105" s="31">
        <f t="shared" si="1"/>
        <v>0</v>
      </c>
      <c r="L105" s="31">
        <f t="shared" si="2"/>
        <v>0</v>
      </c>
      <c r="M105" s="31">
        <f t="shared" si="3"/>
        <v>0</v>
      </c>
      <c r="N105" s="31">
        <f t="shared" si="4"/>
        <v>0</v>
      </c>
      <c r="O105" s="32">
        <f t="shared" si="5"/>
        <v>0</v>
      </c>
    </row>
    <row r="106" spans="1:15" ht="15" thickBot="1" x14ac:dyDescent="0.35">
      <c r="A106" s="97" t="s">
        <v>26</v>
      </c>
      <c r="B106" s="98"/>
      <c r="C106" s="98"/>
      <c r="D106" s="98"/>
      <c r="E106" s="98"/>
      <c r="F106" s="98"/>
      <c r="G106" s="98"/>
      <c r="H106" s="98"/>
      <c r="I106" s="98"/>
      <c r="J106" s="98"/>
      <c r="K106" s="98"/>
      <c r="L106" s="70" t="s">
        <v>27</v>
      </c>
      <c r="M106" s="71"/>
      <c r="N106" s="71"/>
      <c r="O106" s="40">
        <f>SUMIF(G:G,0%,L:L)+SUMIF(G:G,"",L:L)</f>
        <v>0</v>
      </c>
    </row>
    <row r="107" spans="1:15" x14ac:dyDescent="0.3">
      <c r="A107" s="76" t="s">
        <v>78</v>
      </c>
      <c r="B107" s="77"/>
      <c r="C107" s="77"/>
      <c r="D107" s="77"/>
      <c r="E107" s="77"/>
      <c r="F107" s="77"/>
      <c r="G107" s="77"/>
      <c r="H107" s="77"/>
      <c r="I107" s="77"/>
      <c r="J107" s="77"/>
      <c r="K107" s="78"/>
      <c r="L107" s="68" t="s">
        <v>28</v>
      </c>
      <c r="M107" s="69"/>
      <c r="N107" s="69"/>
      <c r="O107" s="41">
        <f>SUMIF(G:G,5%,L:L)</f>
        <v>0</v>
      </c>
    </row>
    <row r="108" spans="1:15" x14ac:dyDescent="0.3">
      <c r="A108" s="79"/>
      <c r="B108" s="80"/>
      <c r="C108" s="80"/>
      <c r="D108" s="80"/>
      <c r="E108" s="80"/>
      <c r="F108" s="80"/>
      <c r="G108" s="80"/>
      <c r="H108" s="80"/>
      <c r="I108" s="80"/>
      <c r="J108" s="80"/>
      <c r="K108" s="81"/>
      <c r="L108" s="68" t="s">
        <v>29</v>
      </c>
      <c r="M108" s="69"/>
      <c r="N108" s="69"/>
      <c r="O108" s="41">
        <f>SUMIF(G:G,19%,L:L)</f>
        <v>0</v>
      </c>
    </row>
    <row r="109" spans="1:15" x14ac:dyDescent="0.3">
      <c r="A109" s="79"/>
      <c r="B109" s="80"/>
      <c r="C109" s="80"/>
      <c r="D109" s="80"/>
      <c r="E109" s="80"/>
      <c r="F109" s="80"/>
      <c r="G109" s="80"/>
      <c r="H109" s="80"/>
      <c r="I109" s="80"/>
      <c r="J109" s="80"/>
      <c r="K109" s="81"/>
      <c r="L109" s="66" t="s">
        <v>22</v>
      </c>
      <c r="M109" s="67"/>
      <c r="N109" s="67"/>
      <c r="O109" s="42">
        <f>SUM(O106:O108)</f>
        <v>0</v>
      </c>
    </row>
    <row r="110" spans="1:15" x14ac:dyDescent="0.3">
      <c r="A110" s="79"/>
      <c r="B110" s="80"/>
      <c r="C110" s="80"/>
      <c r="D110" s="80"/>
      <c r="E110" s="80"/>
      <c r="F110" s="80"/>
      <c r="G110" s="80"/>
      <c r="H110" s="80"/>
      <c r="I110" s="80"/>
      <c r="J110" s="80"/>
      <c r="K110" s="81"/>
      <c r="L110" s="64" t="s">
        <v>30</v>
      </c>
      <c r="M110" s="65"/>
      <c r="N110" s="65"/>
      <c r="O110" s="43">
        <f>SUMIF(G:G,5%,M:M)</f>
        <v>0</v>
      </c>
    </row>
    <row r="111" spans="1:15" x14ac:dyDescent="0.3">
      <c r="A111" s="79"/>
      <c r="B111" s="80"/>
      <c r="C111" s="80"/>
      <c r="D111" s="80"/>
      <c r="E111" s="80"/>
      <c r="F111" s="80"/>
      <c r="G111" s="80"/>
      <c r="H111" s="80"/>
      <c r="I111" s="80"/>
      <c r="J111" s="80"/>
      <c r="K111" s="81"/>
      <c r="L111" s="64" t="s">
        <v>31</v>
      </c>
      <c r="M111" s="65"/>
      <c r="N111" s="65"/>
      <c r="O111" s="43">
        <f>SUMIF(G:G,19%,M:M)</f>
        <v>0</v>
      </c>
    </row>
    <row r="112" spans="1:15" x14ac:dyDescent="0.3">
      <c r="A112" s="79"/>
      <c r="B112" s="80"/>
      <c r="C112" s="80"/>
      <c r="D112" s="80"/>
      <c r="E112" s="80"/>
      <c r="F112" s="80"/>
      <c r="G112" s="80"/>
      <c r="H112" s="80"/>
      <c r="I112" s="80"/>
      <c r="J112" s="80"/>
      <c r="K112" s="81"/>
      <c r="L112" s="66" t="s">
        <v>32</v>
      </c>
      <c r="M112" s="67"/>
      <c r="N112" s="67"/>
      <c r="O112" s="42">
        <f>SUM(O110:O111)</f>
        <v>0</v>
      </c>
    </row>
    <row r="113" spans="1:15" x14ac:dyDescent="0.3">
      <c r="A113" s="79"/>
      <c r="B113" s="80"/>
      <c r="C113" s="80"/>
      <c r="D113" s="80"/>
      <c r="E113" s="80"/>
      <c r="F113" s="80"/>
      <c r="G113" s="80"/>
      <c r="H113" s="80"/>
      <c r="I113" s="80"/>
      <c r="J113" s="80"/>
      <c r="K113" s="81"/>
      <c r="L113" s="68" t="s">
        <v>33</v>
      </c>
      <c r="M113" s="69"/>
      <c r="N113" s="69"/>
      <c r="O113" s="41">
        <f>SUMIF(I:I,8%,N:N)</f>
        <v>0</v>
      </c>
    </row>
    <row r="114" spans="1:15" x14ac:dyDescent="0.3">
      <c r="A114" s="79"/>
      <c r="B114" s="80"/>
      <c r="C114" s="80"/>
      <c r="D114" s="80"/>
      <c r="E114" s="80"/>
      <c r="F114" s="80"/>
      <c r="G114" s="80"/>
      <c r="H114" s="80"/>
      <c r="I114" s="80"/>
      <c r="J114" s="80"/>
      <c r="K114" s="81"/>
      <c r="L114" s="74" t="s">
        <v>34</v>
      </c>
      <c r="M114" s="75"/>
      <c r="N114" s="75"/>
      <c r="O114" s="42">
        <f>SUM(O113)</f>
        <v>0</v>
      </c>
    </row>
    <row r="115" spans="1:15" ht="15" thickBot="1" x14ac:dyDescent="0.35">
      <c r="A115" s="82"/>
      <c r="B115" s="83"/>
      <c r="C115" s="83"/>
      <c r="D115" s="83"/>
      <c r="E115" s="83"/>
      <c r="F115" s="83"/>
      <c r="G115" s="83"/>
      <c r="H115" s="83"/>
      <c r="I115" s="83"/>
      <c r="J115" s="83"/>
      <c r="K115" s="84"/>
      <c r="L115" s="72" t="s">
        <v>35</v>
      </c>
      <c r="M115" s="73"/>
      <c r="N115" s="73"/>
      <c r="O115" s="44">
        <f>+O109+O112+O114</f>
        <v>0</v>
      </c>
    </row>
    <row r="117" spans="1:15" ht="15" thickBot="1" x14ac:dyDescent="0.35">
      <c r="B117" s="88"/>
      <c r="C117" s="88"/>
    </row>
    <row r="118" spans="1:15" x14ac:dyDescent="0.3">
      <c r="B118" s="109" t="s">
        <v>36</v>
      </c>
      <c r="C118" s="109"/>
    </row>
    <row r="119" spans="1:15" x14ac:dyDescent="0.3">
      <c r="M119" s="46"/>
      <c r="N119" s="47"/>
      <c r="O119" s="48"/>
    </row>
    <row r="120" spans="1:15" x14ac:dyDescent="0.3">
      <c r="M120" s="46"/>
      <c r="N120" s="47"/>
      <c r="O120" s="48"/>
    </row>
    <row r="121" spans="1:15" x14ac:dyDescent="0.3">
      <c r="A121" s="10" t="s">
        <v>37</v>
      </c>
      <c r="M121" s="46"/>
      <c r="N121" s="47"/>
      <c r="O121" s="48"/>
    </row>
    <row r="122" spans="1:15" x14ac:dyDescent="0.3">
      <c r="A122" s="108" t="s">
        <v>38</v>
      </c>
      <c r="B122" s="108"/>
      <c r="C122" s="108"/>
      <c r="D122" s="108"/>
      <c r="E122" s="108"/>
      <c r="F122" s="108"/>
      <c r="G122" s="108"/>
      <c r="H122" s="108"/>
      <c r="I122" s="108"/>
      <c r="J122" s="108"/>
      <c r="K122" s="108"/>
      <c r="L122" s="108"/>
      <c r="M122" s="108"/>
      <c r="N122" s="108"/>
      <c r="O122" s="108"/>
    </row>
    <row r="123" spans="1:15" x14ac:dyDescent="0.3">
      <c r="A123" s="107" t="s">
        <v>39</v>
      </c>
      <c r="B123" s="107"/>
      <c r="C123" s="107"/>
      <c r="D123" s="107"/>
      <c r="E123" s="107"/>
      <c r="F123" s="107"/>
      <c r="G123" s="107"/>
      <c r="H123" s="107"/>
      <c r="I123" s="107"/>
      <c r="J123" s="107"/>
      <c r="K123" s="107"/>
      <c r="L123" s="107"/>
      <c r="M123" s="107"/>
      <c r="N123" s="107"/>
      <c r="O123" s="107"/>
    </row>
    <row r="124" spans="1:15" x14ac:dyDescent="0.3">
      <c r="A124" s="106" t="s">
        <v>40</v>
      </c>
      <c r="B124" s="106"/>
      <c r="C124" s="106"/>
      <c r="D124" s="106"/>
      <c r="E124" s="106"/>
      <c r="F124" s="106"/>
      <c r="G124" s="106"/>
      <c r="H124" s="106"/>
      <c r="I124" s="106"/>
      <c r="J124" s="106"/>
      <c r="K124" s="106"/>
      <c r="L124" s="106"/>
      <c r="M124" s="106"/>
      <c r="N124" s="106"/>
      <c r="O124" s="106"/>
    </row>
    <row r="125" spans="1:15" x14ac:dyDescent="0.3">
      <c r="A125" s="106" t="s">
        <v>41</v>
      </c>
      <c r="B125" s="106"/>
      <c r="C125" s="106"/>
      <c r="D125" s="106"/>
      <c r="E125" s="106"/>
      <c r="F125" s="106"/>
      <c r="G125" s="106"/>
      <c r="H125" s="106"/>
      <c r="I125" s="106"/>
      <c r="J125" s="106"/>
      <c r="K125" s="106"/>
      <c r="L125" s="106"/>
      <c r="M125" s="106"/>
      <c r="N125" s="106"/>
      <c r="O125" s="106"/>
    </row>
    <row r="126" spans="1:15" s="2" customFormat="1" x14ac:dyDescent="0.3">
      <c r="O126" s="4"/>
    </row>
    <row r="127" spans="1:15" s="2" customFormat="1" x14ac:dyDescent="0.3">
      <c r="K127" s="4"/>
      <c r="L127" s="4"/>
      <c r="M127" s="4"/>
      <c r="N127" s="4"/>
      <c r="O127" s="4"/>
    </row>
    <row r="128" spans="1:15" s="2" customFormat="1" x14ac:dyDescent="0.3">
      <c r="K128" s="4"/>
      <c r="L128" s="4"/>
      <c r="M128" s="4"/>
      <c r="N128" s="4"/>
      <c r="O128" s="4"/>
    </row>
    <row r="129" spans="11:15" s="2" customFormat="1" x14ac:dyDescent="0.3">
      <c r="K129" s="4"/>
      <c r="L129" s="4"/>
      <c r="M129" s="4"/>
      <c r="N129" s="4"/>
      <c r="O129" s="4"/>
    </row>
  </sheetData>
  <sheetProtection algorithmName="SHA-512" hashValue="8cAD8N2mWraTf30axEmbI0hkfnQjD0zq+5Li//bvGjNE9wooxlXyE9m//HPvNe3K/Xy75hOcpDA3FkHVRf04+Q==" saltValue="7f0GAcDRQWiKHfPvLpS1bQ==" spinCount="100000" sheet="1" selectLockedCells="1"/>
  <mergeCells count="35">
    <mergeCell ref="A125:O125"/>
    <mergeCell ref="A124:O124"/>
    <mergeCell ref="A123:O123"/>
    <mergeCell ref="A122:O122"/>
    <mergeCell ref="B118:C118"/>
    <mergeCell ref="A2:A5"/>
    <mergeCell ref="B2:M2"/>
    <mergeCell ref="N2:O2"/>
    <mergeCell ref="B3:M3"/>
    <mergeCell ref="N3:O3"/>
    <mergeCell ref="B4:M5"/>
    <mergeCell ref="N4:O4"/>
    <mergeCell ref="N5:O5"/>
    <mergeCell ref="M11:N11"/>
    <mergeCell ref="M9:N9"/>
    <mergeCell ref="K9:L9"/>
    <mergeCell ref="K11:L11"/>
    <mergeCell ref="F11:I11"/>
    <mergeCell ref="A107:K115"/>
    <mergeCell ref="F9:I9"/>
    <mergeCell ref="B117:C117"/>
    <mergeCell ref="A9:B11"/>
    <mergeCell ref="D9:E9"/>
    <mergeCell ref="D11:E11"/>
    <mergeCell ref="A106:K106"/>
    <mergeCell ref="L115:N115"/>
    <mergeCell ref="L114:N114"/>
    <mergeCell ref="L113:N113"/>
    <mergeCell ref="L112:N112"/>
    <mergeCell ref="L111:N111"/>
    <mergeCell ref="L110:N110"/>
    <mergeCell ref="L109:N109"/>
    <mergeCell ref="L108:N108"/>
    <mergeCell ref="L107:N107"/>
    <mergeCell ref="L106:N10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05" xr:uid="{00000000-0002-0000-0000-000002000000}">
      <formula1>0</formula1>
      <formula2>1000000000000000</formula2>
    </dataValidation>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 G63:G104</xm:sqref>
        </x14:dataValidation>
        <x14:dataValidation type="list" allowBlank="1" showInputMessage="1" showErrorMessage="1" xr:uid="{00000000-0002-0000-0000-000004000000}">
          <x14:formula1>
            <xm:f>Cálculos!$D$7:$D$9</xm:f>
          </x14:formula1>
          <xm:sqref>G62 G105</xm:sqref>
        </x14:dataValidation>
        <x14:dataValidation type="list" allowBlank="1" showInputMessage="1" showErrorMessage="1" xr:uid="{00000000-0002-0000-0000-000008000000}">
          <x14:formula1>
            <xm:f>Cálculos!$F$7:$F$8</xm:f>
          </x14:formula1>
          <xm:sqref>I14:I105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5" bestFit="1" customWidth="1"/>
    <col min="6" max="6" width="15" style="39" bestFit="1" customWidth="1"/>
  </cols>
  <sheetData>
    <row r="6" spans="2:6" x14ac:dyDescent="0.3">
      <c r="B6" s="14" t="s">
        <v>9</v>
      </c>
      <c r="D6" s="33" t="s">
        <v>42</v>
      </c>
      <c r="F6" s="36" t="s">
        <v>43</v>
      </c>
    </row>
    <row r="7" spans="2:6" x14ac:dyDescent="0.3">
      <c r="B7" s="2" t="s">
        <v>44</v>
      </c>
      <c r="D7" s="34">
        <v>0</v>
      </c>
      <c r="F7" s="37">
        <v>0.08</v>
      </c>
    </row>
    <row r="8" spans="2:6" x14ac:dyDescent="0.3">
      <c r="B8" s="2" t="s">
        <v>45</v>
      </c>
      <c r="D8" s="34">
        <v>0.05</v>
      </c>
      <c r="F8" s="38">
        <v>0</v>
      </c>
    </row>
    <row r="9" spans="2:6" x14ac:dyDescent="0.3">
      <c r="B9" s="2" t="s">
        <v>46</v>
      </c>
      <c r="D9" s="34">
        <v>0.19</v>
      </c>
    </row>
    <row r="10" spans="2:6" x14ac:dyDescent="0.3">
      <c r="D10"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11"/>
      <c r="C2" s="111"/>
      <c r="D2" s="120" t="s">
        <v>0</v>
      </c>
      <c r="E2" s="122"/>
      <c r="F2" s="122"/>
      <c r="G2" s="122"/>
      <c r="H2" s="121"/>
      <c r="I2" s="120" t="s">
        <v>1</v>
      </c>
      <c r="J2" s="121"/>
      <c r="K2" s="60"/>
    </row>
    <row r="3" spans="2:11" ht="15" customHeight="1" x14ac:dyDescent="0.3">
      <c r="B3" s="111"/>
      <c r="C3" s="111"/>
      <c r="D3" s="120" t="s">
        <v>2</v>
      </c>
      <c r="E3" s="122"/>
      <c r="F3" s="122"/>
      <c r="G3" s="122"/>
      <c r="H3" s="121"/>
      <c r="I3" s="120" t="s">
        <v>77</v>
      </c>
      <c r="J3" s="121"/>
      <c r="K3" s="59"/>
    </row>
    <row r="4" spans="2:11" ht="15" customHeight="1" x14ac:dyDescent="0.3">
      <c r="B4" s="111"/>
      <c r="C4" s="111"/>
      <c r="D4" s="123" t="s">
        <v>3</v>
      </c>
      <c r="E4" s="124"/>
      <c r="F4" s="124"/>
      <c r="G4" s="124"/>
      <c r="H4" s="125"/>
      <c r="I4" s="120" t="s">
        <v>79</v>
      </c>
      <c r="J4" s="121"/>
      <c r="K4" s="59"/>
    </row>
    <row r="5" spans="2:11" ht="15" customHeight="1" x14ac:dyDescent="0.3">
      <c r="B5" s="111"/>
      <c r="C5" s="111"/>
      <c r="D5" s="126"/>
      <c r="E5" s="127"/>
      <c r="F5" s="127"/>
      <c r="G5" s="127"/>
      <c r="H5" s="128"/>
      <c r="I5" s="120" t="s">
        <v>47</v>
      </c>
      <c r="J5" s="121"/>
      <c r="K5" s="59"/>
    </row>
    <row r="6" spans="2:11" x14ac:dyDescent="0.3">
      <c r="K6" s="51"/>
    </row>
    <row r="7" spans="2:11" ht="15.75" customHeight="1" x14ac:dyDescent="0.3">
      <c r="B7" s="115" t="s">
        <v>48</v>
      </c>
      <c r="C7" s="115"/>
      <c r="D7" s="115"/>
      <c r="E7" s="115"/>
      <c r="F7" s="115"/>
      <c r="G7" s="115"/>
      <c r="H7" s="115"/>
      <c r="I7" s="115"/>
      <c r="J7" s="115"/>
      <c r="K7" s="56"/>
    </row>
    <row r="8" spans="2:11" ht="15.75" customHeight="1" x14ac:dyDescent="0.3">
      <c r="B8" s="110" t="s">
        <v>49</v>
      </c>
      <c r="C8" s="110" t="s">
        <v>50</v>
      </c>
      <c r="D8" s="110"/>
      <c r="E8" s="110"/>
      <c r="F8" s="110"/>
      <c r="G8" s="115" t="s">
        <v>51</v>
      </c>
      <c r="H8" s="115"/>
      <c r="I8" s="115"/>
      <c r="J8" s="115"/>
      <c r="K8" s="56"/>
    </row>
    <row r="9" spans="2:11" ht="15.75" customHeight="1" x14ac:dyDescent="0.3">
      <c r="B9" s="110"/>
      <c r="C9" s="55" t="s">
        <v>52</v>
      </c>
      <c r="D9" s="55" t="s">
        <v>53</v>
      </c>
      <c r="E9" s="110" t="s">
        <v>54</v>
      </c>
      <c r="F9" s="110"/>
      <c r="G9" s="115"/>
      <c r="H9" s="115"/>
      <c r="I9" s="115"/>
      <c r="J9" s="115"/>
      <c r="K9" s="56"/>
    </row>
    <row r="10" spans="2:11" ht="15.75" customHeight="1" x14ac:dyDescent="0.3">
      <c r="B10" s="53">
        <v>1</v>
      </c>
      <c r="C10" s="53">
        <v>2021</v>
      </c>
      <c r="D10" s="53">
        <v>5</v>
      </c>
      <c r="E10" s="129">
        <v>24</v>
      </c>
      <c r="F10" s="129"/>
      <c r="G10" s="118" t="s">
        <v>55</v>
      </c>
      <c r="H10" s="118"/>
      <c r="I10" s="118"/>
      <c r="J10" s="118"/>
      <c r="K10" s="58"/>
    </row>
    <row r="11" spans="2:11" ht="57.75" customHeight="1" x14ac:dyDescent="0.3">
      <c r="B11" s="53">
        <v>2</v>
      </c>
      <c r="C11" s="53">
        <v>2022</v>
      </c>
      <c r="D11" s="53">
        <v>5</v>
      </c>
      <c r="E11" s="116">
        <v>31</v>
      </c>
      <c r="F11" s="117"/>
      <c r="G11" s="112" t="s">
        <v>56</v>
      </c>
      <c r="H11" s="113"/>
      <c r="I11" s="113"/>
      <c r="J11" s="114"/>
      <c r="K11" s="58"/>
    </row>
    <row r="12" spans="2:11" ht="82.5" customHeight="1" x14ac:dyDescent="0.3">
      <c r="B12" s="53">
        <v>3</v>
      </c>
      <c r="C12" s="53">
        <v>2022</v>
      </c>
      <c r="D12" s="53">
        <v>7</v>
      </c>
      <c r="E12" s="116">
        <v>27</v>
      </c>
      <c r="F12" s="117"/>
      <c r="G12" s="112" t="s">
        <v>57</v>
      </c>
      <c r="H12" s="113"/>
      <c r="I12" s="113"/>
      <c r="J12" s="114"/>
      <c r="K12" s="58"/>
    </row>
    <row r="13" spans="2:11" ht="100.5" customHeight="1" x14ac:dyDescent="0.3">
      <c r="B13" s="53">
        <v>4</v>
      </c>
      <c r="C13" s="53">
        <v>2023</v>
      </c>
      <c r="D13" s="53">
        <v>11</v>
      </c>
      <c r="E13" s="116">
        <v>30</v>
      </c>
      <c r="F13" s="117"/>
      <c r="G13" s="112" t="s">
        <v>72</v>
      </c>
      <c r="H13" s="113"/>
      <c r="I13" s="113"/>
      <c r="J13" s="114"/>
      <c r="K13" s="58"/>
    </row>
    <row r="14" spans="2:11" ht="70.5" customHeight="1" x14ac:dyDescent="0.3">
      <c r="B14" s="53">
        <v>5</v>
      </c>
      <c r="C14" s="53">
        <v>2024</v>
      </c>
      <c r="D14" s="61" t="s">
        <v>71</v>
      </c>
      <c r="E14" s="116">
        <v>27</v>
      </c>
      <c r="F14" s="117"/>
      <c r="G14" s="112" t="s">
        <v>73</v>
      </c>
      <c r="H14" s="113"/>
      <c r="I14" s="113"/>
      <c r="J14" s="114"/>
      <c r="K14" s="58"/>
    </row>
    <row r="15" spans="2:11" ht="76.5" customHeight="1" x14ac:dyDescent="0.3">
      <c r="B15" s="53">
        <v>6</v>
      </c>
      <c r="C15" s="53">
        <v>2024</v>
      </c>
      <c r="D15" s="61" t="s">
        <v>74</v>
      </c>
      <c r="E15" s="116"/>
      <c r="F15" s="117"/>
      <c r="G15" s="112" t="s">
        <v>76</v>
      </c>
      <c r="H15" s="113"/>
      <c r="I15" s="113"/>
      <c r="J15" s="114"/>
      <c r="K15" s="58"/>
    </row>
    <row r="16" spans="2:11" ht="15.75" customHeight="1" x14ac:dyDescent="0.3">
      <c r="B16" s="110" t="s">
        <v>58</v>
      </c>
      <c r="C16" s="110"/>
      <c r="D16" s="110"/>
      <c r="E16" s="110"/>
      <c r="F16" s="110"/>
      <c r="G16" s="110"/>
      <c r="H16" s="110"/>
      <c r="I16" s="110"/>
      <c r="J16" s="110"/>
      <c r="K16" s="54"/>
    </row>
    <row r="17" spans="2:11" x14ac:dyDescent="0.3">
      <c r="B17" s="110" t="s">
        <v>59</v>
      </c>
      <c r="C17" s="110"/>
      <c r="D17" s="110"/>
      <c r="E17" s="110"/>
      <c r="F17" s="110" t="s">
        <v>60</v>
      </c>
      <c r="G17" s="110"/>
      <c r="H17" s="110"/>
      <c r="I17" s="110"/>
      <c r="J17" s="110"/>
      <c r="K17" s="54"/>
    </row>
    <row r="18" spans="2:11" ht="15.75" customHeight="1" x14ac:dyDescent="0.3">
      <c r="B18" s="129" t="s">
        <v>61</v>
      </c>
      <c r="C18" s="129"/>
      <c r="D18" s="129"/>
      <c r="E18" s="129"/>
      <c r="F18" s="129" t="s">
        <v>75</v>
      </c>
      <c r="G18" s="129"/>
      <c r="H18" s="129"/>
      <c r="I18" s="129"/>
      <c r="J18" s="129"/>
      <c r="K18" s="52"/>
    </row>
    <row r="19" spans="2:11" x14ac:dyDescent="0.3">
      <c r="B19" s="110" t="s">
        <v>62</v>
      </c>
      <c r="C19" s="110"/>
      <c r="D19" s="110"/>
      <c r="E19" s="110"/>
      <c r="F19" s="110"/>
      <c r="G19" s="110"/>
      <c r="H19" s="110"/>
      <c r="I19" s="110"/>
      <c r="J19" s="110"/>
      <c r="K19" s="54"/>
    </row>
    <row r="20" spans="2:11" x14ac:dyDescent="0.3">
      <c r="B20" s="110" t="s">
        <v>59</v>
      </c>
      <c r="C20" s="110"/>
      <c r="D20" s="110"/>
      <c r="E20" s="110"/>
      <c r="F20" s="110" t="s">
        <v>60</v>
      </c>
      <c r="G20" s="110"/>
      <c r="H20" s="110"/>
      <c r="I20" s="110"/>
      <c r="J20" s="110"/>
      <c r="K20" s="54"/>
    </row>
    <row r="21" spans="2:11" ht="15.75" customHeight="1" x14ac:dyDescent="0.3">
      <c r="B21" s="131" t="s">
        <v>63</v>
      </c>
      <c r="C21" s="131"/>
      <c r="D21" s="131"/>
      <c r="E21" s="131"/>
      <c r="F21" s="131" t="s">
        <v>64</v>
      </c>
      <c r="G21" s="131"/>
      <c r="H21" s="131"/>
      <c r="I21" s="131"/>
      <c r="J21" s="131"/>
      <c r="K21" s="57"/>
    </row>
    <row r="22" spans="2:11" ht="15.75" customHeight="1" x14ac:dyDescent="0.3">
      <c r="B22" s="115" t="s">
        <v>65</v>
      </c>
      <c r="C22" s="115"/>
      <c r="D22" s="115"/>
      <c r="E22" s="115"/>
      <c r="F22" s="115"/>
      <c r="G22" s="115"/>
      <c r="H22" s="115"/>
      <c r="I22" s="115"/>
      <c r="J22" s="115"/>
      <c r="K22" s="56"/>
    </row>
    <row r="23" spans="2:11" x14ac:dyDescent="0.3">
      <c r="B23" s="110" t="s">
        <v>59</v>
      </c>
      <c r="C23" s="110"/>
      <c r="D23" s="110"/>
      <c r="E23" s="110" t="s">
        <v>60</v>
      </c>
      <c r="F23" s="110"/>
      <c r="G23" s="110"/>
      <c r="H23" s="110" t="s">
        <v>66</v>
      </c>
      <c r="I23" s="110"/>
      <c r="J23" s="110"/>
      <c r="K23" s="54"/>
    </row>
    <row r="24" spans="2:11" x14ac:dyDescent="0.3">
      <c r="B24" s="110"/>
      <c r="C24" s="110"/>
      <c r="D24" s="110"/>
      <c r="E24" s="110"/>
      <c r="F24" s="110"/>
      <c r="G24" s="110"/>
      <c r="H24" s="55" t="s">
        <v>52</v>
      </c>
      <c r="I24" s="55" t="s">
        <v>53</v>
      </c>
      <c r="J24" s="55" t="s">
        <v>54</v>
      </c>
      <c r="K24" s="54"/>
    </row>
    <row r="25" spans="2:11" x14ac:dyDescent="0.3">
      <c r="B25" s="129" t="s">
        <v>67</v>
      </c>
      <c r="C25" s="129"/>
      <c r="D25" s="129"/>
      <c r="E25" s="131" t="s">
        <v>68</v>
      </c>
      <c r="F25" s="131"/>
      <c r="G25" s="131"/>
      <c r="H25" s="53">
        <v>2024</v>
      </c>
      <c r="I25" s="61" t="s">
        <v>74</v>
      </c>
      <c r="J25" s="53"/>
      <c r="K25" s="52"/>
    </row>
    <row r="26" spans="2:11" x14ac:dyDescent="0.3">
      <c r="K26" s="51"/>
    </row>
    <row r="27" spans="2:11" ht="56.25" customHeight="1" x14ac:dyDescent="0.3">
      <c r="B27" s="51"/>
      <c r="C27" s="130" t="s">
        <v>69</v>
      </c>
      <c r="D27" s="130"/>
      <c r="E27" s="130"/>
      <c r="F27" s="130"/>
      <c r="G27" s="130"/>
      <c r="H27" s="130"/>
      <c r="I27" s="130"/>
      <c r="K27" s="51"/>
    </row>
    <row r="28" spans="2:11" ht="16.5" customHeight="1" x14ac:dyDescent="0.3">
      <c r="E28" s="119" t="s">
        <v>70</v>
      </c>
      <c r="F28" s="119"/>
      <c r="G28" s="119"/>
      <c r="H28" s="119"/>
      <c r="I28" s="119"/>
      <c r="J28" s="119"/>
      <c r="K28" s="50"/>
    </row>
    <row r="29" spans="2:11" x14ac:dyDescent="0.3">
      <c r="B29" s="51"/>
      <c r="C29" s="51"/>
      <c r="D29" s="51"/>
      <c r="E29" s="119"/>
      <c r="F29" s="119"/>
      <c r="G29" s="119"/>
      <c r="H29" s="119"/>
      <c r="I29" s="119"/>
      <c r="J29" s="119"/>
      <c r="K29" s="50"/>
    </row>
    <row r="30" spans="2:11" ht="15" customHeight="1" x14ac:dyDescent="0.3">
      <c r="C30" s="49"/>
      <c r="D30" s="49"/>
      <c r="E30" s="49"/>
      <c r="F30" s="49"/>
      <c r="G30" s="49"/>
      <c r="H30" s="49"/>
    </row>
    <row r="31" spans="2:11" x14ac:dyDescent="0.3">
      <c r="B31" s="49"/>
      <c r="C31" s="49"/>
      <c r="D31" s="49"/>
      <c r="E31" s="49"/>
      <c r="F31" s="49"/>
      <c r="G31" s="49"/>
      <c r="H31" s="49"/>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2025-07-23T19:05:25Z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