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2. GESTION CONTRACTUAL 2025/9. INVITACION 020 - POP/2. PUBLICACION/"/>
    </mc:Choice>
  </mc:AlternateContent>
  <xr:revisionPtr revIDLastSave="206" documentId="13_ncr:1_{F325527D-AE3E-4150-8C66-BA9D114568FD}" xr6:coauthVersionLast="47" xr6:coauthVersionMax="47" xr10:uidLastSave="{228BA6DC-3B6B-4EEF-8767-6DD774BCCCB5}"/>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3" i="7" l="1"/>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15" i="7"/>
  <c r="J15" i="7"/>
  <c r="L15" i="7"/>
  <c r="M15" i="7" s="1"/>
  <c r="O51" i="7"/>
  <c r="O50" i="7"/>
  <c r="L14" i="7"/>
  <c r="M14" i="7" s="1"/>
  <c r="O54" i="7" s="1"/>
  <c r="J14" i="7"/>
  <c r="H14" i="7"/>
  <c r="M22" i="7" l="1"/>
  <c r="O22" i="7" s="1"/>
  <c r="K30" i="7"/>
  <c r="K21" i="7"/>
  <c r="K47" i="7"/>
  <c r="K36" i="7"/>
  <c r="K19" i="7"/>
  <c r="M45" i="7"/>
  <c r="O45" i="7" s="1"/>
  <c r="N18" i="7"/>
  <c r="O18" i="7" s="1"/>
  <c r="K45" i="7"/>
  <c r="K37" i="7"/>
  <c r="K24" i="7"/>
  <c r="K27" i="7"/>
  <c r="K35" i="7"/>
  <c r="K48" i="7"/>
  <c r="M37" i="7"/>
  <c r="O37" i="7" s="1"/>
  <c r="M34" i="7"/>
  <c r="K31" i="7"/>
  <c r="N27" i="7"/>
  <c r="O27" i="7" s="1"/>
  <c r="O34" i="7"/>
  <c r="N17" i="7"/>
  <c r="O17" i="7" s="1"/>
  <c r="K25" i="7"/>
  <c r="M29" i="7"/>
  <c r="O29" i="7" s="1"/>
  <c r="N26" i="7"/>
  <c r="O26" i="7" s="1"/>
  <c r="K20" i="7"/>
  <c r="N46" i="7"/>
  <c r="O46" i="7" s="1"/>
  <c r="N39" i="7"/>
  <c r="O39" i="7" s="1"/>
  <c r="K23" i="7"/>
  <c r="K43" i="7"/>
  <c r="K29" i="7"/>
  <c r="K26" i="7"/>
  <c r="M35" i="7"/>
  <c r="O35" i="7" s="1"/>
  <c r="N28" i="7"/>
  <c r="O28" i="7" s="1"/>
  <c r="K41" i="7"/>
  <c r="K38" i="7"/>
  <c r="K33" i="7"/>
  <c r="O21" i="7"/>
  <c r="K44" i="7"/>
  <c r="N40" i="7"/>
  <c r="O40" i="7" s="1"/>
  <c r="M23" i="7"/>
  <c r="O23" i="7" s="1"/>
  <c r="K18" i="7"/>
  <c r="K32" i="7"/>
  <c r="N25" i="7"/>
  <c r="O25" i="7" s="1"/>
  <c r="K40" i="7"/>
  <c r="K46" i="7"/>
  <c r="K28" i="7"/>
  <c r="K17" i="7"/>
  <c r="K15" i="7"/>
  <c r="K39" i="7"/>
  <c r="K34" i="7"/>
  <c r="K42" i="7"/>
  <c r="M47" i="7"/>
  <c r="O47" i="7" s="1"/>
  <c r="M41" i="7"/>
  <c r="O41" i="7" s="1"/>
  <c r="N38" i="7"/>
  <c r="O38" i="7" s="1"/>
  <c r="M33" i="7"/>
  <c r="O33" i="7" s="1"/>
  <c r="K22" i="7"/>
  <c r="K16" i="7"/>
  <c r="N44" i="7"/>
  <c r="O44" i="7" s="1"/>
  <c r="N32" i="7"/>
  <c r="O32" i="7" s="1"/>
  <c r="N20" i="7"/>
  <c r="O20" i="7" s="1"/>
  <c r="N42" i="7"/>
  <c r="O42" i="7" s="1"/>
  <c r="N30" i="7"/>
  <c r="O30" i="7" s="1"/>
  <c r="N16" i="7"/>
  <c r="O16" i="7" s="1"/>
  <c r="N43" i="7"/>
  <c r="O43" i="7" s="1"/>
  <c r="N31" i="7"/>
  <c r="O31" i="7" s="1"/>
  <c r="N19" i="7"/>
  <c r="O19" i="7" s="1"/>
  <c r="N48" i="7"/>
  <c r="O48" i="7" s="1"/>
  <c r="N36" i="7"/>
  <c r="O36" i="7" s="1"/>
  <c r="N24" i="7"/>
  <c r="O24" i="7" s="1"/>
  <c r="N15" i="7"/>
  <c r="O15" i="7" s="1"/>
  <c r="O49" i="7"/>
  <c r="O52" i="7" s="1"/>
  <c r="K14" i="7"/>
  <c r="O55" i="7"/>
  <c r="N14" i="7"/>
  <c r="O14" i="7" s="1"/>
  <c r="O56" i="7" l="1"/>
  <c r="O57" i="7" s="1"/>
  <c r="O58" i="7" s="1"/>
</calcChain>
</file>

<file path=xl/sharedStrings.xml><?xml version="1.0" encoding="utf-8"?>
<sst xmlns="http://schemas.openxmlformats.org/spreadsheetml/2006/main" count="166" uniqueCount="117">
  <si>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</si>
  <si>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</si>
  <si>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</si>
  <si>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</si>
  <si>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</si>
  <si>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</si>
  <si>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</si>
  <si>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</si>
  <si>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</si>
  <si>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</si>
  <si>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</si>
  <si>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</si>
  <si>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</si>
  <si>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</si>
  <si>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</si>
  <si>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</si>
  <si>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</si>
  <si>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</si>
  <si>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</si>
  <si>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</si>
  <si>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</si>
  <si>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</si>
  <si>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</si>
  <si>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</si>
  <si>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</si>
  <si>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</si>
  <si>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</si>
  <si>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</si>
  <si>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</si>
  <si>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</si>
  <si>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</si>
  <si>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</si>
  <si>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</si>
  <si>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</si>
  <si>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</si>
  <si>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</si>
  <si>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</si>
  <si>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</si>
  <si>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</si>
  <si>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</si>
  <si>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</si>
  <si>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</si>
  <si>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</si>
  <si>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</si>
  <si>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</si>
  <si>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</si>
  <si>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</si>
  <si>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</si>
  <si>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</si>
  <si>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</si>
  <si>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</si>
  <si>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</si>
  <si>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</si>
  <si>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</si>
  <si>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</si>
  <si>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</si>
  <si>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</si>
  <si>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</si>
  <si>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</si>
  <si>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</si>
  <si>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</si>
  <si>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</si>
  <si>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</si>
  <si>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</si>
  <si>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</si>
  <si>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</si>
  <si>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</si>
  <si>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</si>
  <si>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</si>
  <si>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</si>
  <si>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</si>
  <si>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</si>
  <si>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</si>
  <si>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</si>
  <si>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</si>
  <si>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</si>
  <si>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</si>
  <si>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</si>
  <si>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</si>
  <si>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</si>
  <si>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</si>
  <si>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impresión y suministro de alcancías con las siguientes características: -Material: cartón y lata. -Medidas: como mínimo 12 cm largo x 8 cm ancho x 8 cm diámetro. -Servicio de impresión: 12 cm largo x 8 cm ancho. -Hasta 10 referencias de diseño de impresión.</t>
  </si>
  <si>
    <t>Servicio de impresión y suministro de pelotas antiestrés con las siguientes características: - Material: Poliuretano. - Servicio de Impresión tipográfica: 3.5 cm / Tampografía - Medidas: como mínimo 6.3 cm diámetro. - Hasta 2 referencias de diseño de impresión. Nota 1: Sin bolsa individual.  </t>
  </si>
  <si>
    <t>Servicio de impresión y suministro de llaveros con las siguientes características: - Material: acrílico. - Medidas: como mínimo 27x40 mm. - Argolla Metálica Reforzada. - Impresión: Grabado Láser con Relieve.  - Grosor: 3 mm. - Hasta 10 referencias de diseño de impresión.</t>
  </si>
  <si>
    <t>Servicio de impresión y suministro de articulo de plástico tipo frisbee con las siguientes características: -Material: Polipropileno. -Medida: como mínimo 23,5 cm diámetro. -Servicio de impresión de marca: 10cm / Screen. - Hasta 10 referencias de diseño distintas.</t>
  </si>
  <si>
    <t>Servicio de impresión y suministro de Mouse pad con las siguientes características: -Material: Espuma antideslizante -Medidas: como mínimo 19 cm ancho x 25 cm alto. -Servicio de impresión: Sublimación en policromía.</t>
  </si>
  <si>
    <t>Servicio de impresión y suministro de base para celular con las siguientes características: - Medidas: como mínimo 12 cm (abierto) Ancho 7.5 cm Largo 12.5 cm -Material: Plástico. - Servicio de impresión tampografica: Frente 5 cms ancho x 1,8 cms alto  Atrás 2 cms ancho x 3,5 cms alto. - 1 referencia de diseño</t>
  </si>
  <si>
    <t>Servicio de impresión y suministro de Vasos termorresistentes con las siguientes características: - Capacidad: como mínimo 14 oz -Material: metal - Incluye tapa. - Servicio impresión de marca: 5 cm de alto x 5 cm de ancho / Tampografía. - Hasta 10 referencias de diseño de marca.</t>
  </si>
  <si>
    <t>Servicio de impresión y suministro de carpas personales impermeables con las siguientes características: - Material: PVC. - Medidas: como mínimo Longitud 150 cm x Ancho 70 cm. - Cierre: Botones. - Calibre: 0,15 mm - Servicio de impresión de marca.</t>
  </si>
  <si>
    <t>Servicio de impresión y suministro de artículo de plástico tipo botilito con las siguientes características: - Material: PVC. - Tapa rosca en Polipropileno y asa plástica. - Medidas: como mínimo  24.5 cm alto x 7 cm diámetro - Servicio impresión de marca: 5 cm / Tampografía / 19 cm / Serigrafía Contorno. - Medidas del botilito: 20 cm por 7 cm de diámetro. - Hasta 6 referencias de diseño de marca.</t>
  </si>
  <si>
    <t>Servicio de impresión y suministro de Botilito metálico con las siguientes características: - En forma de botella. - Material: acero inoxidable. - Medidas: como mínimo 25 cm alto/ cm diámetro. -Capacidad: 700ml. - Servicio impresión de marca: 5 cm / Tampografía - 4 referencias de diseño de marca.</t>
  </si>
  <si>
    <t>Servicio de impresión y suministro de Tula morral con las siguientes características: - Material: Nailon antifluido. - Medidas: como mínimo 32 cm x 40.5 cm. - Impresión de Marca: 15 cm alto x 20 cm ancho/ Screen, Vinilo Textil. - Color: Una tinta 1x0. - Hasta 10 referencias de diseño de marca.</t>
  </si>
  <si>
    <t>Servicio de impresión y suministro de carpetas con las siguientes características: -Tamaño carta. -Impresas en policromía. -Con bolsillo interno. -Brillo UV por las dos caras. -1 referencia</t>
  </si>
  <si>
    <t>Servicio de impresión y suministro de Libreta En cartón reciclable con las siguientes características: - botón de presión. - (argollada) taco de 70 hojas rayadas. - taco de notas autoadhesivos y set de 5 sticker de colores en tiras alargadas. - con Servicio de impresión Marca: 8 cm ancho x 10 de alto / Tampografía - Medidas: como mínimo Cerrado: 14,7 cm ancho x 18 cm alto. - Hasta 4 referencias de diseño de marca. Nota1: La libreta debe incluir bolígrafo con las siguientes características: Largo 14.4 cm, material: Reciclable Impresión Tampografíca: Área de impresión: Cuerpo lateral: 5 cm, Cuerpo posterior: 2 cm, Color de tinta: Negro</t>
  </si>
  <si>
    <t>Servicio de impresión y suministro de Libreta con las siguientes características: - Material: Poliéster reciclado. (Pasta dura) - taco de 80 hojas rayadas.  - Medidas mínimas: 14,5 cm ancho x 21,5 cm alto. - Impresión de marca: 6 cm ancho x 3 cm alto / screen. - 4 referencias de diseño, las cuales serán dados a conocer por el supervisor del contrato al inicio de éste. Nota: La libreta debe incluir bolígrafo con las siguientes características: - color de tinta del bolígrafo: negro. – Servicio de impresión de marca: 5cm de largo x 0.5 cm de ancho/ tampografía.</t>
  </si>
  <si>
    <t>Servicio de impresión y suministro de esfero con las siguientes características: -Material: plástico. -Medidas: como mínimo 14 cm de largo. - Color de tinta: negro. - Servicio de impresión de marca. - 1 referencias de diseño de marca</t>
  </si>
  <si>
    <t>Servicio de impresión y suministro de articulo metálico tipo bolígrafo con las siguientes características: -Material: aluminio con acabado caucho. -Clip metálico. -Medidas: como mínimo 14cm. -Color de tinta: Negro. -Impresión de marca: 4cm/laser. -Estuche con medidas: 17,5 cm x 4,7 cm. -Impresión de marca estuche: 4,5 cm/Tampografía.</t>
  </si>
  <si>
    <t>Servicio de impresión y suministro de Bolsas Ecológicas con las siguientes características: - Capacidad de carga: 30 kg. - Dimensiones: como mínimo 40 cm (ancho) x 35 cm (alto). - Altura de las asas: 30 cm. - Área de impresión: 20 cm (alto) x 25 cm (ancho) - Color: Una tinta 1x0. - Hasta 5 referencias de diseño.</t>
  </si>
  <si>
    <t>Servicio de impresión y suministro de Camisetas publicitarias con las siguientes características: -Camiseta básica, línea masculina con cuello V, Línea femenina con cuello V y con curva en la cintura. -impresión de marca en la parte delantera. -Disponibilidad en varias tallas y colores. -Hasta 10 referencias de diseño.</t>
  </si>
  <si>
    <t>Servicio de grabado y suministro de articulo metálico en forma de pin conmemorativo con las siguientes características: - Material: Acero con grabado en lamina de aluminio dorada impresa en policromía. - Dimensión como mínimo 4 cm. - Hasta 20 referencias distintas. - Con bolsa de presentación individual.</t>
  </si>
  <si>
    <t>Servicio de impresión y suministro de Paquetes de dulces tipos colombinas con las siguientes características: - Cada paquete contiene 50 colombinas. - Empaque individual que incluye servicio de impresión de marca.</t>
  </si>
  <si>
    <t>Servicio de impresión y suministro de gorra publicitaria con las siguientes características: - 6 paneles - dril esmerilado - 4 ojetes bordados - visera indeformable 6 costuras - botón forrado - frente fusionado - encintado interior - tafilete absorbente en poliéster algodón - cierre hebilla metálica. - Marca: bordado - Hasta 10 referencias de diseño distintas</t>
  </si>
  <si>
    <t>Servicio de impresión y suministro de juego tipo ruleta con las siguientes características: - Base: altura de la base mínimo 150 cm. - Diámetro de la rueda mínimo 60 cm. - Servicios de impresión full color en las casillas de la ruleta.</t>
  </si>
  <si>
    <t>Servicio de impresión y suministro de cartillas de colorear para niños con las siguientes características: - MATERIAL: Papel ecológico. - DIMENSIONES: media carta. - Portada a color. - Máximo 20 páginas impresas a color. Nota: la oficina asesora de comunicaciones enviara el diseño a imprimir.</t>
  </si>
  <si>
    <t>Servicio de impresión y suministro de plegable tipo hoja de periódico para administrativos con las siguientes características: - Material: Papel ecológico. - Impresión: a una tinta 1x1. - Tamaño: 600 mm de alto por 400 mm de ancho. - Su contenido tendrá juegos como crucigramas y sopas de letras. Nota: la oficina asesora de comunicaciones enviará el diseño a imprimir.</t>
  </si>
  <si>
    <t>Servicio de impresión y suministro de agendas de pregrado:  - 2 referencias diferentes. - 100 hojas impresas en papel bond de 75 gr.  - Tintas 1x1 en cuadrículas iguales. - Hasta 16 insertos en papel propalcote de 150 g en policromía 2 caras 4X4. - anillo 00 metálicos.  - tapa dura impresa en policromía, plastificado mate. - tamaño 17x24.  Nota1: (cada inserto tiene información y diseño diferente).  Nota2: El diseño será remitido por la Oficina Asesora de Comunicaciones de la Universidad de Cundinamarca.</t>
  </si>
  <si>
    <t>Servicio de impresión y suministro de volantes con las siguientes características: - Hasta 20 referencias diferentes.  - papel propalcote mate de 150 gr.  - Color: A dos tintas por una cara 2x0.  - Tamaño: media carta.  Nota: El diseño será remitido por la Oficina Asesora de Comunicaciones de la Universidad de Cundinamarca.</t>
  </si>
  <si>
    <t>Servicio de impresión y suministro de folletos con las siguientes características:  - Hasta 20 REFERENCIAS DIFERENTES. - en papel propalcote mate de 150gr. - Grafado en tres cuerpos. - tamaño oficio en policromía doble cara 4X4.   Nota: El diseño será remitido por la Oficina Asesora de Comunicaciones de la Universidad de Cundinamarca.</t>
  </si>
  <si>
    <t>Servicio de impresión y suministro de pendones con las siguientes características: - dimensiones 2 metros X 1metros.  - Impreso en policromía a una cara, color 4*0. - banner de 13oz.  - Con ojetes metálicos en las esquinas para araña. Nota1: el pendón deberá contener araña con las siguientes características: Material: estructura en aluminio, Con estuche, Dimensiones 2 metros x 1 metro. Nota2: El diseño será remitido por la Oficina Asesora de Comunicaciones de la Universidad de Cundinamarca.</t>
  </si>
  <si>
    <t>Servicio de impresión y suministro de separadores de libros con las siguientes características: - Hasta 3 referencias diferentes. - Medidas: como mínimo 18 cm alto x 5 cm ancho. - Impresos en propalcote de 300 grs. - Policromía 4x4. - Plastificados en mate. - Troquelados. Nota: la oficina de comunicaciones enviara el diseño a imprimir.</t>
  </si>
  <si>
    <t>Servicio de impresión y suministro de afiches con las siguientes caracteristicas: - 10 referencias diferentes.  - papel propalcote mate de 150 gr.  - Color: A dos tintas por una cara 2x0.  - Tamaño: como mínimo tabloide 30 cm x 45 cm.  Nota: El diseño será remitido por la Oficina Asesora de Comunicaciones de la Universidad de Cundinamarca.</t>
  </si>
  <si>
    <t>Servicio de impresión y suministro Calendarios publicitarios con las siguientes características: - 13 hojas: 12 hojas y una de portada impresas en propalcote de 200 gramos 4 x 4 tintas - base en forma de triángulo elaborada en cartulina maule calibre 40. -ACABADOS: Hojas compaginadas con anillo doble OO de 16 loops por la cabeza. - Tamaño: como mínimo 12 cm de alto x 21 cm de ancho. Nota: la oficina de comunicaciones enviara los diseños a imprimir.</t>
  </si>
  <si>
    <t>servicio de impresión y suministro de Tarjetones para elecciones con las siguientes características: - Medidas: 14.4 cm *11.9 cm. - Material: papel bond de 75 gr. - Impresión: 4*0 tintas - Numerados de manera secuencial iniciando en 1 y así sucesivamente. - 13 referencias de diseño distintas: 1.representante de los estudiantes ante el consejo superior 2.representante de los estudiantes ante el consejo académico 3.graduados ante el consejo superior 4.profesores ante los consejos de facultad- ciencias administrativas, económicas y contables 5.profesores ante los consejos de facultad- ciencias sociales, humanidades y ciencias políticas 6.profesores ante los consejos de facultad- ingeniería 7.profesores ante los consejos de facultad- ciencias de la salud 8.profesores ante los consejos de facultad- educación 9.profesores ante el comité interno de asignación y reconocimiento de puntaje 10.profesores ante el comité del profesor 11.estudiantes ante comité derechos humanos 12.estudiantes investigadores ante el comité de investigación universitario 13.profesores investigadores ante el comité de investigación universitario. Nota1: las cantidades de tarjetones por referencia serán dados por la supervisión del contrato según la necesidad de la Universidad de Cundinamarca.</t>
  </si>
  <si>
    <t>Servicio de impresión y suministro de moneda conmemorativa con las siguientes características: - Material: acrílico. - Medidas: como mínimo 5 cm de diámetro. - Impresión: Grabado Láser con Relieve.  - Grosor: 3 mm. - con su debido estuche de presentación.</t>
  </si>
  <si>
    <t>Servicio de impresión y suministro de bolígrafo (para secretarios(as) y auxiliares de oficina) con las siguientes características: -Material: aluminio con acabado caucho. -Cilp metálico. -Medidas: como mínimo 14cm. -Color de tinta: Negro. -Impresión de marca: 4cm/laser. -Estuche con medidas: 17,5 cm x 4,7 cm. -Impresión de marca estuche: 4,5 cm/Tampografía.</t>
  </si>
  <si>
    <t>Servicio de impresión y suministro de Mug con las siguientes características: - Material: acero inoxidable con pared externa en Bamboo. - Con tapa corrediza. - Con agarradera lateral. - Capacidad: como mínimo 300 ml / 10 Oz. - Impresión de marca: 5cm.</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</si>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</sst>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4"/>
  <sheetViews>
    <sheetView showGridLines="0" tabSelected="1" view="pageBreakPreview" topLeftCell="A49" zoomScale="90" zoomScaleNormal="70" zoomScaleSheetLayoutView="90" zoomScalePageLayoutView="55" workbookViewId="0">
      <selection activeCell="I16" sqref="I16"/>
    </sheetView>
  </sheetViews>
  <sheetFormatPr baseColWidth="10" defaultColWidth="11.42578125" defaultRowHeight="15" x14ac:dyDescent="0.25"/>
  <cols>
    <col min="1" max="1" width="10.42578125" style="2" customWidth="1"/>
    <col min="2" max="2" width="60.85546875" style="2" customWidth="1"/>
    <col min="3" max="3" width="23" style="2" customWidth="1"/>
    <col min="4" max="4" width="13.5703125" style="2" bestFit="1" customWidth="1"/>
    <col min="5" max="5" width="14" style="2" bestFit="1" customWidth="1"/>
    <col min="6" max="6" width="21.5703125" style="2" customWidth="1"/>
    <col min="7" max="7" width="19.7109375" style="2" customWidth="1"/>
    <col min="8" max="8" width="20.5703125" style="2" customWidth="1"/>
    <col min="9" max="9" width="20.28515625" style="2" customWidth="1"/>
    <col min="10" max="10" width="21.28515625" style="2" customWidth="1"/>
    <col min="11" max="11" width="24" style="4" customWidth="1"/>
    <col min="12" max="12" width="23.28515625" style="4" customWidth="1"/>
    <col min="13" max="13" width="24" style="4" customWidth="1"/>
    <col min="14" max="14" width="21.28515625" style="4" customWidth="1"/>
    <col min="15" max="15" width="23.7109375" style="4" customWidth="1"/>
    <col min="16" max="16384" width="11.42578125" style="4"/>
  </cols>
  <sheetData>
    <row r="1" spans="1:15" x14ac:dyDescent="0.25">
      <c r="F1" s="3"/>
    </row>
    <row r="2" spans="1:15" ht="15.75" customHeight="1" x14ac:dyDescent="0.25">
      <c r="A2" s="97"/>
      <c r="B2" s="98" t="s">
        <v>0</v>
      </c>
      <c r="C2" s="98"/>
      <c r="D2" s="98"/>
      <c r="E2" s="98"/>
      <c r="F2" s="98"/>
      <c r="G2" s="98"/>
      <c r="H2" s="98"/>
      <c r="I2" s="98"/>
      <c r="J2" s="98"/>
      <c r="K2" s="98"/>
      <c r="L2" s="98"/>
      <c r="M2" s="98"/>
      <c r="N2" s="99" t="s">
        <v>80</v>
      </c>
      <c r="O2" s="99"/>
    </row>
    <row r="3" spans="1:15" ht="15.75" customHeight="1" x14ac:dyDescent="0.25">
      <c r="A3" s="97"/>
      <c r="B3" s="98" t="s">
        <v>2</v>
      </c>
      <c r="C3" s="98"/>
      <c r="D3" s="98"/>
      <c r="E3" s="98"/>
      <c r="F3" s="98"/>
      <c r="G3" s="98"/>
      <c r="H3" s="98"/>
      <c r="I3" s="98"/>
      <c r="J3" s="98"/>
      <c r="K3" s="98"/>
      <c r="L3" s="98"/>
      <c r="M3" s="98"/>
      <c r="N3" s="99" t="s">
        <v>77</v>
      </c>
      <c r="O3" s="99"/>
    </row>
    <row r="4" spans="1:15" ht="16.5" customHeight="1" x14ac:dyDescent="0.25">
      <c r="A4" s="97"/>
      <c r="B4" s="98" t="s">
        <v>3</v>
      </c>
      <c r="C4" s="98"/>
      <c r="D4" s="98"/>
      <c r="E4" s="98"/>
      <c r="F4" s="98"/>
      <c r="G4" s="98"/>
      <c r="H4" s="98"/>
      <c r="I4" s="98"/>
      <c r="J4" s="98"/>
      <c r="K4" s="98"/>
      <c r="L4" s="98"/>
      <c r="M4" s="98"/>
      <c r="N4" s="99" t="s">
        <v>79</v>
      </c>
      <c r="O4" s="99"/>
    </row>
    <row r="5" spans="1:15" ht="15" customHeight="1" x14ac:dyDescent="0.25">
      <c r="A5" s="97"/>
      <c r="B5" s="98"/>
      <c r="C5" s="98"/>
      <c r="D5" s="98"/>
      <c r="E5" s="98"/>
      <c r="F5" s="98"/>
      <c r="G5" s="98"/>
      <c r="H5" s="98"/>
      <c r="I5" s="98"/>
      <c r="J5" s="98"/>
      <c r="K5" s="98"/>
      <c r="L5" s="98"/>
      <c r="M5" s="98"/>
      <c r="N5" s="99" t="s">
        <v>4</v>
      </c>
      <c r="O5" s="99"/>
    </row>
    <row r="7" spans="1:15" x14ac:dyDescent="0.25">
      <c r="A7" s="5" t="s">
        <v>5</v>
      </c>
    </row>
    <row r="8" spans="1:15" ht="9.9499999999999993" customHeight="1" x14ac:dyDescent="0.25">
      <c r="A8" s="6"/>
    </row>
    <row r="9" spans="1:15" ht="30" customHeight="1" x14ac:dyDescent="0.25">
      <c r="A9" s="83" t="s">
        <v>6</v>
      </c>
      <c r="B9" s="84"/>
      <c r="D9" s="89" t="s">
        <v>7</v>
      </c>
      <c r="E9" s="90"/>
      <c r="F9" s="79"/>
      <c r="G9" s="80"/>
      <c r="H9" s="80"/>
      <c r="I9" s="81"/>
      <c r="K9" s="89" t="s">
        <v>8</v>
      </c>
      <c r="L9" s="90"/>
      <c r="M9" s="95"/>
      <c r="N9" s="96"/>
    </row>
    <row r="10" spans="1:15" ht="8.25" customHeight="1" x14ac:dyDescent="0.25">
      <c r="A10" s="85"/>
      <c r="B10" s="86"/>
      <c r="C10" s="7"/>
      <c r="E10" s="8"/>
      <c r="F10" s="8"/>
      <c r="M10" s="8"/>
      <c r="N10" s="2"/>
    </row>
    <row r="11" spans="1:15" ht="30" customHeight="1" x14ac:dyDescent="0.25">
      <c r="A11" s="87"/>
      <c r="B11" s="88"/>
      <c r="D11" s="89" t="s">
        <v>9</v>
      </c>
      <c r="E11" s="90"/>
      <c r="F11" s="79"/>
      <c r="G11" s="80"/>
      <c r="H11" s="80"/>
      <c r="I11" s="81"/>
      <c r="K11" s="89" t="s">
        <v>10</v>
      </c>
      <c r="L11" s="90"/>
      <c r="M11" s="93"/>
      <c r="N11" s="94"/>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02" customHeight="1" x14ac:dyDescent="0.25">
      <c r="A14" s="27">
        <v>1</v>
      </c>
      <c r="B14" s="126" t="s">
        <v>81</v>
      </c>
      <c r="C14" s="12"/>
      <c r="D14" s="127">
        <v>1000</v>
      </c>
      <c r="E14" s="13" t="s">
        <v>116</v>
      </c>
      <c r="F14" s="14"/>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103.5" customHeight="1" x14ac:dyDescent="0.25">
      <c r="A15" s="27">
        <v>2</v>
      </c>
      <c r="B15" s="126" t="s">
        <v>82</v>
      </c>
      <c r="C15" s="12"/>
      <c r="D15" s="127">
        <v>400</v>
      </c>
      <c r="E15" s="13" t="s">
        <v>116</v>
      </c>
      <c r="F15" s="14"/>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102" customHeight="1" x14ac:dyDescent="0.25">
      <c r="A16" s="27">
        <v>3</v>
      </c>
      <c r="B16" s="126" t="s">
        <v>83</v>
      </c>
      <c r="C16" s="12"/>
      <c r="D16" s="127">
        <v>1500</v>
      </c>
      <c r="E16" s="13" t="s">
        <v>116</v>
      </c>
      <c r="F16" s="14"/>
      <c r="G16" s="11"/>
      <c r="H16" s="1">
        <f t="shared" ref="H16:H48" si="13">+ROUND(F16*G16,0)</f>
        <v>0</v>
      </c>
      <c r="I16" s="11"/>
      <c r="J16" s="1">
        <f t="shared" ref="J16:J48" si="14">ROUND(F16*I16,0)</f>
        <v>0</v>
      </c>
      <c r="K16" s="1">
        <f t="shared" ref="K16:K48" si="15">ROUND(F16+H16+J16,0)</f>
        <v>0</v>
      </c>
      <c r="L16" s="1">
        <f t="shared" ref="L16:L48" si="16">ROUND(F16*D16,0)</f>
        <v>0</v>
      </c>
      <c r="M16" s="1">
        <f t="shared" ref="M16:M48" si="17">ROUND(L16*G16,0)</f>
        <v>0</v>
      </c>
      <c r="N16" s="1">
        <f t="shared" ref="N16:N48" si="18">ROUND(L16*I16,0)</f>
        <v>0</v>
      </c>
      <c r="O16" s="28">
        <f t="shared" ref="O16:O48" si="19">ROUND(L16+N16+M16,0)</f>
        <v>0</v>
      </c>
    </row>
    <row r="17" spans="1:15" s="9" customFormat="1" ht="102" customHeight="1" x14ac:dyDescent="0.25">
      <c r="A17" s="27">
        <v>4</v>
      </c>
      <c r="B17" s="126" t="s">
        <v>84</v>
      </c>
      <c r="C17" s="12"/>
      <c r="D17" s="127">
        <v>800</v>
      </c>
      <c r="E17" s="13" t="s">
        <v>116</v>
      </c>
      <c r="F17" s="14"/>
      <c r="G17" s="11"/>
      <c r="H17" s="1">
        <f t="shared" si="13"/>
        <v>0</v>
      </c>
      <c r="I17" s="11"/>
      <c r="J17" s="1">
        <f t="shared" si="14"/>
        <v>0</v>
      </c>
      <c r="K17" s="1">
        <f t="shared" si="15"/>
        <v>0</v>
      </c>
      <c r="L17" s="1">
        <f t="shared" si="16"/>
        <v>0</v>
      </c>
      <c r="M17" s="1">
        <f t="shared" si="17"/>
        <v>0</v>
      </c>
      <c r="N17" s="1">
        <f t="shared" si="18"/>
        <v>0</v>
      </c>
      <c r="O17" s="28">
        <f t="shared" si="19"/>
        <v>0</v>
      </c>
    </row>
    <row r="18" spans="1:15" s="9" customFormat="1" ht="100.5" customHeight="1" x14ac:dyDescent="0.25">
      <c r="A18" s="27">
        <v>5</v>
      </c>
      <c r="B18" s="126" t="s">
        <v>85</v>
      </c>
      <c r="C18" s="12"/>
      <c r="D18" s="127">
        <v>200</v>
      </c>
      <c r="E18" s="13" t="s">
        <v>116</v>
      </c>
      <c r="F18" s="14"/>
      <c r="G18" s="11"/>
      <c r="H18" s="1">
        <f t="shared" si="13"/>
        <v>0</v>
      </c>
      <c r="I18" s="11"/>
      <c r="J18" s="1">
        <f t="shared" si="14"/>
        <v>0</v>
      </c>
      <c r="K18" s="1">
        <f t="shared" si="15"/>
        <v>0</v>
      </c>
      <c r="L18" s="1">
        <f t="shared" si="16"/>
        <v>0</v>
      </c>
      <c r="M18" s="1">
        <f t="shared" si="17"/>
        <v>0</v>
      </c>
      <c r="N18" s="1">
        <f t="shared" si="18"/>
        <v>0</v>
      </c>
      <c r="O18" s="28">
        <f t="shared" si="19"/>
        <v>0</v>
      </c>
    </row>
    <row r="19" spans="1:15" s="9" customFormat="1" ht="113.25" customHeight="1" x14ac:dyDescent="0.25">
      <c r="A19" s="27">
        <v>6</v>
      </c>
      <c r="B19" s="126" t="s">
        <v>86</v>
      </c>
      <c r="C19" s="12"/>
      <c r="D19" s="127">
        <v>1000</v>
      </c>
      <c r="E19" s="13" t="s">
        <v>116</v>
      </c>
      <c r="F19" s="14"/>
      <c r="G19" s="11"/>
      <c r="H19" s="1">
        <f t="shared" si="13"/>
        <v>0</v>
      </c>
      <c r="I19" s="11"/>
      <c r="J19" s="1">
        <f t="shared" si="14"/>
        <v>0</v>
      </c>
      <c r="K19" s="1">
        <f t="shared" si="15"/>
        <v>0</v>
      </c>
      <c r="L19" s="1">
        <f t="shared" si="16"/>
        <v>0</v>
      </c>
      <c r="M19" s="1">
        <f t="shared" si="17"/>
        <v>0</v>
      </c>
      <c r="N19" s="1">
        <f t="shared" si="18"/>
        <v>0</v>
      </c>
      <c r="O19" s="28">
        <f t="shared" si="19"/>
        <v>0</v>
      </c>
    </row>
    <row r="20" spans="1:15" s="9" customFormat="1" ht="103.5" customHeight="1" x14ac:dyDescent="0.25">
      <c r="A20" s="27">
        <v>7</v>
      </c>
      <c r="B20" s="126" t="s">
        <v>87</v>
      </c>
      <c r="C20" s="12"/>
      <c r="D20" s="127">
        <v>400</v>
      </c>
      <c r="E20" s="13" t="s">
        <v>116</v>
      </c>
      <c r="F20" s="14"/>
      <c r="G20" s="11"/>
      <c r="H20" s="1">
        <f t="shared" si="13"/>
        <v>0</v>
      </c>
      <c r="I20" s="11"/>
      <c r="J20" s="1">
        <f t="shared" si="14"/>
        <v>0</v>
      </c>
      <c r="K20" s="1">
        <f t="shared" si="15"/>
        <v>0</v>
      </c>
      <c r="L20" s="1">
        <f t="shared" si="16"/>
        <v>0</v>
      </c>
      <c r="M20" s="1">
        <f t="shared" si="17"/>
        <v>0</v>
      </c>
      <c r="N20" s="1">
        <f t="shared" si="18"/>
        <v>0</v>
      </c>
      <c r="O20" s="28">
        <f t="shared" si="19"/>
        <v>0</v>
      </c>
    </row>
    <row r="21" spans="1:15" s="9" customFormat="1" ht="106.5" customHeight="1" x14ac:dyDescent="0.25">
      <c r="A21" s="27">
        <v>8</v>
      </c>
      <c r="B21" s="126" t="s">
        <v>88</v>
      </c>
      <c r="C21" s="12"/>
      <c r="D21" s="127">
        <v>200</v>
      </c>
      <c r="E21" s="13" t="s">
        <v>116</v>
      </c>
      <c r="F21" s="14"/>
      <c r="G21" s="11"/>
      <c r="H21" s="1">
        <f t="shared" si="13"/>
        <v>0</v>
      </c>
      <c r="I21" s="11"/>
      <c r="J21" s="1">
        <f t="shared" si="14"/>
        <v>0</v>
      </c>
      <c r="K21" s="1">
        <f t="shared" si="15"/>
        <v>0</v>
      </c>
      <c r="L21" s="1">
        <f t="shared" si="16"/>
        <v>0</v>
      </c>
      <c r="M21" s="1">
        <f t="shared" si="17"/>
        <v>0</v>
      </c>
      <c r="N21" s="1">
        <f t="shared" si="18"/>
        <v>0</v>
      </c>
      <c r="O21" s="28">
        <f t="shared" si="19"/>
        <v>0</v>
      </c>
    </row>
    <row r="22" spans="1:15" s="9" customFormat="1" ht="133.5" customHeight="1" x14ac:dyDescent="0.25">
      <c r="A22" s="27">
        <v>9</v>
      </c>
      <c r="B22" s="126" t="s">
        <v>89</v>
      </c>
      <c r="C22" s="12"/>
      <c r="D22" s="127">
        <v>1000</v>
      </c>
      <c r="E22" s="13" t="s">
        <v>116</v>
      </c>
      <c r="F22" s="14"/>
      <c r="G22" s="11"/>
      <c r="H22" s="1">
        <f t="shared" si="13"/>
        <v>0</v>
      </c>
      <c r="I22" s="11"/>
      <c r="J22" s="1">
        <f t="shared" si="14"/>
        <v>0</v>
      </c>
      <c r="K22" s="1">
        <f t="shared" si="15"/>
        <v>0</v>
      </c>
      <c r="L22" s="1">
        <f t="shared" si="16"/>
        <v>0</v>
      </c>
      <c r="M22" s="1">
        <f t="shared" si="17"/>
        <v>0</v>
      </c>
      <c r="N22" s="1">
        <f t="shared" si="18"/>
        <v>0</v>
      </c>
      <c r="O22" s="28">
        <f t="shared" si="19"/>
        <v>0</v>
      </c>
    </row>
    <row r="23" spans="1:15" s="9" customFormat="1" ht="105" customHeight="1" x14ac:dyDescent="0.25">
      <c r="A23" s="27">
        <v>10</v>
      </c>
      <c r="B23" s="126" t="s">
        <v>90</v>
      </c>
      <c r="C23" s="12"/>
      <c r="D23" s="127">
        <v>1000</v>
      </c>
      <c r="E23" s="13" t="s">
        <v>116</v>
      </c>
      <c r="F23" s="14"/>
      <c r="G23" s="11"/>
      <c r="H23" s="1">
        <f t="shared" si="13"/>
        <v>0</v>
      </c>
      <c r="I23" s="11"/>
      <c r="J23" s="1">
        <f t="shared" si="14"/>
        <v>0</v>
      </c>
      <c r="K23" s="1">
        <f t="shared" si="15"/>
        <v>0</v>
      </c>
      <c r="L23" s="1">
        <f t="shared" si="16"/>
        <v>0</v>
      </c>
      <c r="M23" s="1">
        <f t="shared" si="17"/>
        <v>0</v>
      </c>
      <c r="N23" s="1">
        <f t="shared" si="18"/>
        <v>0</v>
      </c>
      <c r="O23" s="28">
        <f t="shared" si="19"/>
        <v>0</v>
      </c>
    </row>
    <row r="24" spans="1:15" s="9" customFormat="1" ht="99" customHeight="1" x14ac:dyDescent="0.25">
      <c r="A24" s="27">
        <v>11</v>
      </c>
      <c r="B24" s="126" t="s">
        <v>91</v>
      </c>
      <c r="C24" s="12"/>
      <c r="D24" s="127">
        <v>1500</v>
      </c>
      <c r="E24" s="13" t="s">
        <v>116</v>
      </c>
      <c r="F24" s="14"/>
      <c r="G24" s="11"/>
      <c r="H24" s="1">
        <f t="shared" si="13"/>
        <v>0</v>
      </c>
      <c r="I24" s="11"/>
      <c r="J24" s="1">
        <f t="shared" si="14"/>
        <v>0</v>
      </c>
      <c r="K24" s="1">
        <f t="shared" si="15"/>
        <v>0</v>
      </c>
      <c r="L24" s="1">
        <f t="shared" si="16"/>
        <v>0</v>
      </c>
      <c r="M24" s="1">
        <f t="shared" si="17"/>
        <v>0</v>
      </c>
      <c r="N24" s="1">
        <f t="shared" si="18"/>
        <v>0</v>
      </c>
      <c r="O24" s="28">
        <f t="shared" si="19"/>
        <v>0</v>
      </c>
    </row>
    <row r="25" spans="1:15" s="9" customFormat="1" ht="93" customHeight="1" x14ac:dyDescent="0.25">
      <c r="A25" s="27">
        <v>12</v>
      </c>
      <c r="B25" s="126" t="s">
        <v>92</v>
      </c>
      <c r="C25" s="12"/>
      <c r="D25" s="127">
        <v>1000</v>
      </c>
      <c r="E25" s="13" t="s">
        <v>116</v>
      </c>
      <c r="F25" s="14"/>
      <c r="G25" s="11"/>
      <c r="H25" s="1">
        <f t="shared" si="13"/>
        <v>0</v>
      </c>
      <c r="I25" s="11"/>
      <c r="J25" s="1">
        <f t="shared" si="14"/>
        <v>0</v>
      </c>
      <c r="K25" s="1">
        <f t="shared" si="15"/>
        <v>0</v>
      </c>
      <c r="L25" s="1">
        <f t="shared" si="16"/>
        <v>0</v>
      </c>
      <c r="M25" s="1">
        <f t="shared" si="17"/>
        <v>0</v>
      </c>
      <c r="N25" s="1">
        <f t="shared" si="18"/>
        <v>0</v>
      </c>
      <c r="O25" s="28">
        <f t="shared" si="19"/>
        <v>0</v>
      </c>
    </row>
    <row r="26" spans="1:15" s="9" customFormat="1" ht="180" customHeight="1" x14ac:dyDescent="0.25">
      <c r="A26" s="27">
        <v>13</v>
      </c>
      <c r="B26" s="126" t="s">
        <v>93</v>
      </c>
      <c r="C26" s="12"/>
      <c r="D26" s="127">
        <v>2000</v>
      </c>
      <c r="E26" s="13" t="s">
        <v>116</v>
      </c>
      <c r="F26" s="14"/>
      <c r="G26" s="11"/>
      <c r="H26" s="1">
        <f t="shared" si="13"/>
        <v>0</v>
      </c>
      <c r="I26" s="11"/>
      <c r="J26" s="1">
        <f t="shared" si="14"/>
        <v>0</v>
      </c>
      <c r="K26" s="1">
        <f t="shared" si="15"/>
        <v>0</v>
      </c>
      <c r="L26" s="1">
        <f t="shared" si="16"/>
        <v>0</v>
      </c>
      <c r="M26" s="1">
        <f t="shared" si="17"/>
        <v>0</v>
      </c>
      <c r="N26" s="1">
        <f t="shared" si="18"/>
        <v>0</v>
      </c>
      <c r="O26" s="28">
        <f t="shared" si="19"/>
        <v>0</v>
      </c>
    </row>
    <row r="27" spans="1:15" s="9" customFormat="1" ht="161.25" customHeight="1" x14ac:dyDescent="0.25">
      <c r="A27" s="27">
        <v>14</v>
      </c>
      <c r="B27" s="126" t="s">
        <v>94</v>
      </c>
      <c r="C27" s="12"/>
      <c r="D27" s="127">
        <v>1000</v>
      </c>
      <c r="E27" s="13" t="s">
        <v>116</v>
      </c>
      <c r="F27" s="14"/>
      <c r="G27" s="11"/>
      <c r="H27" s="1">
        <f t="shared" si="13"/>
        <v>0</v>
      </c>
      <c r="I27" s="11"/>
      <c r="J27" s="1">
        <f t="shared" si="14"/>
        <v>0</v>
      </c>
      <c r="K27" s="1">
        <f t="shared" si="15"/>
        <v>0</v>
      </c>
      <c r="L27" s="1">
        <f t="shared" si="16"/>
        <v>0</v>
      </c>
      <c r="M27" s="1">
        <f t="shared" si="17"/>
        <v>0</v>
      </c>
      <c r="N27" s="1">
        <f t="shared" si="18"/>
        <v>0</v>
      </c>
      <c r="O27" s="28">
        <f t="shared" si="19"/>
        <v>0</v>
      </c>
    </row>
    <row r="28" spans="1:15" s="9" customFormat="1" ht="85.5" customHeight="1" x14ac:dyDescent="0.25">
      <c r="A28" s="27">
        <v>15</v>
      </c>
      <c r="B28" s="126" t="s">
        <v>95</v>
      </c>
      <c r="C28" s="12"/>
      <c r="D28" s="127">
        <v>2000</v>
      </c>
      <c r="E28" s="13" t="s">
        <v>116</v>
      </c>
      <c r="F28" s="14"/>
      <c r="G28" s="11"/>
      <c r="H28" s="1">
        <f t="shared" si="13"/>
        <v>0</v>
      </c>
      <c r="I28" s="11"/>
      <c r="J28" s="1">
        <f t="shared" si="14"/>
        <v>0</v>
      </c>
      <c r="K28" s="1">
        <f t="shared" si="15"/>
        <v>0</v>
      </c>
      <c r="L28" s="1">
        <f t="shared" si="16"/>
        <v>0</v>
      </c>
      <c r="M28" s="1">
        <f t="shared" si="17"/>
        <v>0</v>
      </c>
      <c r="N28" s="1">
        <f t="shared" si="18"/>
        <v>0</v>
      </c>
      <c r="O28" s="28">
        <f t="shared" si="19"/>
        <v>0</v>
      </c>
    </row>
    <row r="29" spans="1:15" s="9" customFormat="1" ht="111" customHeight="1" x14ac:dyDescent="0.25">
      <c r="A29" s="27">
        <v>16</v>
      </c>
      <c r="B29" s="126" t="s">
        <v>96</v>
      </c>
      <c r="C29" s="12"/>
      <c r="D29" s="127">
        <v>200</v>
      </c>
      <c r="E29" s="13" t="s">
        <v>116</v>
      </c>
      <c r="F29" s="14"/>
      <c r="G29" s="11"/>
      <c r="H29" s="1">
        <f t="shared" si="13"/>
        <v>0</v>
      </c>
      <c r="I29" s="11"/>
      <c r="J29" s="1">
        <f t="shared" si="14"/>
        <v>0</v>
      </c>
      <c r="K29" s="1">
        <f t="shared" si="15"/>
        <v>0</v>
      </c>
      <c r="L29" s="1">
        <f t="shared" si="16"/>
        <v>0</v>
      </c>
      <c r="M29" s="1">
        <f t="shared" si="17"/>
        <v>0</v>
      </c>
      <c r="N29" s="1">
        <f t="shared" si="18"/>
        <v>0</v>
      </c>
      <c r="O29" s="28">
        <f t="shared" si="19"/>
        <v>0</v>
      </c>
    </row>
    <row r="30" spans="1:15" s="9" customFormat="1" ht="113.25" customHeight="1" x14ac:dyDescent="0.25">
      <c r="A30" s="27">
        <v>17</v>
      </c>
      <c r="B30" s="126" t="s">
        <v>97</v>
      </c>
      <c r="C30" s="12"/>
      <c r="D30" s="127">
        <v>1000</v>
      </c>
      <c r="E30" s="13" t="s">
        <v>116</v>
      </c>
      <c r="F30" s="14"/>
      <c r="G30" s="11"/>
      <c r="H30" s="1">
        <f t="shared" si="13"/>
        <v>0</v>
      </c>
      <c r="I30" s="11"/>
      <c r="J30" s="1">
        <f t="shared" si="14"/>
        <v>0</v>
      </c>
      <c r="K30" s="1">
        <f t="shared" si="15"/>
        <v>0</v>
      </c>
      <c r="L30" s="1">
        <f t="shared" si="16"/>
        <v>0</v>
      </c>
      <c r="M30" s="1">
        <f t="shared" si="17"/>
        <v>0</v>
      </c>
      <c r="N30" s="1">
        <f t="shared" si="18"/>
        <v>0</v>
      </c>
      <c r="O30" s="28">
        <f t="shared" si="19"/>
        <v>0</v>
      </c>
    </row>
    <row r="31" spans="1:15" s="9" customFormat="1" ht="114" customHeight="1" x14ac:dyDescent="0.25">
      <c r="A31" s="27">
        <v>18</v>
      </c>
      <c r="B31" s="126" t="s">
        <v>98</v>
      </c>
      <c r="C31" s="12"/>
      <c r="D31" s="127">
        <v>200</v>
      </c>
      <c r="E31" s="13" t="s">
        <v>116</v>
      </c>
      <c r="F31" s="14"/>
      <c r="G31" s="11"/>
      <c r="H31" s="1">
        <f t="shared" si="13"/>
        <v>0</v>
      </c>
      <c r="I31" s="11"/>
      <c r="J31" s="1">
        <f t="shared" si="14"/>
        <v>0</v>
      </c>
      <c r="K31" s="1">
        <f t="shared" si="15"/>
        <v>0</v>
      </c>
      <c r="L31" s="1">
        <f t="shared" si="16"/>
        <v>0</v>
      </c>
      <c r="M31" s="1">
        <f t="shared" si="17"/>
        <v>0</v>
      </c>
      <c r="N31" s="1">
        <f t="shared" si="18"/>
        <v>0</v>
      </c>
      <c r="O31" s="28">
        <f t="shared" si="19"/>
        <v>0</v>
      </c>
    </row>
    <row r="32" spans="1:15" s="9" customFormat="1" ht="93.75" customHeight="1" x14ac:dyDescent="0.25">
      <c r="A32" s="27">
        <v>19</v>
      </c>
      <c r="B32" s="126" t="s">
        <v>99</v>
      </c>
      <c r="C32" s="12"/>
      <c r="D32" s="127">
        <v>200</v>
      </c>
      <c r="E32" s="13" t="s">
        <v>116</v>
      </c>
      <c r="F32" s="14"/>
      <c r="G32" s="11"/>
      <c r="H32" s="1">
        <f t="shared" si="13"/>
        <v>0</v>
      </c>
      <c r="I32" s="11"/>
      <c r="J32" s="1">
        <f t="shared" si="14"/>
        <v>0</v>
      </c>
      <c r="K32" s="1">
        <f t="shared" si="15"/>
        <v>0</v>
      </c>
      <c r="L32" s="1">
        <f t="shared" si="16"/>
        <v>0</v>
      </c>
      <c r="M32" s="1">
        <f t="shared" si="17"/>
        <v>0</v>
      </c>
      <c r="N32" s="1">
        <f t="shared" si="18"/>
        <v>0</v>
      </c>
      <c r="O32" s="28">
        <f t="shared" si="19"/>
        <v>0</v>
      </c>
    </row>
    <row r="33" spans="1:15" s="9" customFormat="1" ht="97.5" customHeight="1" x14ac:dyDescent="0.25">
      <c r="A33" s="27">
        <v>20</v>
      </c>
      <c r="B33" s="126" t="s">
        <v>100</v>
      </c>
      <c r="C33" s="12"/>
      <c r="D33" s="127">
        <v>50</v>
      </c>
      <c r="E33" s="13" t="s">
        <v>116</v>
      </c>
      <c r="F33" s="14"/>
      <c r="G33" s="11"/>
      <c r="H33" s="1">
        <f t="shared" si="13"/>
        <v>0</v>
      </c>
      <c r="I33" s="11"/>
      <c r="J33" s="1">
        <f t="shared" si="14"/>
        <v>0</v>
      </c>
      <c r="K33" s="1">
        <f t="shared" si="15"/>
        <v>0</v>
      </c>
      <c r="L33" s="1">
        <f t="shared" si="16"/>
        <v>0</v>
      </c>
      <c r="M33" s="1">
        <f t="shared" si="17"/>
        <v>0</v>
      </c>
      <c r="N33" s="1">
        <f t="shared" si="18"/>
        <v>0</v>
      </c>
      <c r="O33" s="28">
        <f t="shared" si="19"/>
        <v>0</v>
      </c>
    </row>
    <row r="34" spans="1:15" s="9" customFormat="1" ht="111" customHeight="1" x14ac:dyDescent="0.25">
      <c r="A34" s="27">
        <v>21</v>
      </c>
      <c r="B34" s="126" t="s">
        <v>101</v>
      </c>
      <c r="C34" s="12"/>
      <c r="D34" s="127">
        <v>400</v>
      </c>
      <c r="E34" s="13" t="s">
        <v>116</v>
      </c>
      <c r="F34" s="14"/>
      <c r="G34" s="11"/>
      <c r="H34" s="1">
        <f t="shared" si="13"/>
        <v>0</v>
      </c>
      <c r="I34" s="11"/>
      <c r="J34" s="1">
        <f t="shared" si="14"/>
        <v>0</v>
      </c>
      <c r="K34" s="1">
        <f t="shared" si="15"/>
        <v>0</v>
      </c>
      <c r="L34" s="1">
        <f t="shared" si="16"/>
        <v>0</v>
      </c>
      <c r="M34" s="1">
        <f t="shared" si="17"/>
        <v>0</v>
      </c>
      <c r="N34" s="1">
        <f t="shared" si="18"/>
        <v>0</v>
      </c>
      <c r="O34" s="28">
        <f t="shared" si="19"/>
        <v>0</v>
      </c>
    </row>
    <row r="35" spans="1:15" s="9" customFormat="1" ht="90.75" customHeight="1" x14ac:dyDescent="0.25">
      <c r="A35" s="27">
        <v>22</v>
      </c>
      <c r="B35" s="126" t="s">
        <v>102</v>
      </c>
      <c r="C35" s="12"/>
      <c r="D35" s="127">
        <v>8</v>
      </c>
      <c r="E35" s="13" t="s">
        <v>116</v>
      </c>
      <c r="F35" s="14"/>
      <c r="G35" s="11"/>
      <c r="H35" s="1">
        <f t="shared" si="13"/>
        <v>0</v>
      </c>
      <c r="I35" s="11"/>
      <c r="J35" s="1">
        <f t="shared" si="14"/>
        <v>0</v>
      </c>
      <c r="K35" s="1">
        <f t="shared" si="15"/>
        <v>0</v>
      </c>
      <c r="L35" s="1">
        <f t="shared" si="16"/>
        <v>0</v>
      </c>
      <c r="M35" s="1">
        <f t="shared" si="17"/>
        <v>0</v>
      </c>
      <c r="N35" s="1">
        <f t="shared" si="18"/>
        <v>0</v>
      </c>
      <c r="O35" s="28">
        <f t="shared" si="19"/>
        <v>0</v>
      </c>
    </row>
    <row r="36" spans="1:15" s="9" customFormat="1" ht="94.5" customHeight="1" x14ac:dyDescent="0.25">
      <c r="A36" s="27">
        <v>23</v>
      </c>
      <c r="B36" s="126" t="s">
        <v>103</v>
      </c>
      <c r="C36" s="12"/>
      <c r="D36" s="127">
        <v>200</v>
      </c>
      <c r="E36" s="13" t="s">
        <v>116</v>
      </c>
      <c r="F36" s="14"/>
      <c r="G36" s="11"/>
      <c r="H36" s="1">
        <f t="shared" si="13"/>
        <v>0</v>
      </c>
      <c r="I36" s="11"/>
      <c r="J36" s="1">
        <f t="shared" si="14"/>
        <v>0</v>
      </c>
      <c r="K36" s="1">
        <f t="shared" si="15"/>
        <v>0</v>
      </c>
      <c r="L36" s="1">
        <f t="shared" si="16"/>
        <v>0</v>
      </c>
      <c r="M36" s="1">
        <f t="shared" si="17"/>
        <v>0</v>
      </c>
      <c r="N36" s="1">
        <f t="shared" si="18"/>
        <v>0</v>
      </c>
      <c r="O36" s="28">
        <f t="shared" si="19"/>
        <v>0</v>
      </c>
    </row>
    <row r="37" spans="1:15" s="9" customFormat="1" ht="108" customHeight="1" x14ac:dyDescent="0.25">
      <c r="A37" s="27">
        <v>24</v>
      </c>
      <c r="B37" s="126" t="s">
        <v>104</v>
      </c>
      <c r="C37" s="12"/>
      <c r="D37" s="127">
        <v>1000</v>
      </c>
      <c r="E37" s="13" t="s">
        <v>116</v>
      </c>
      <c r="F37" s="14"/>
      <c r="G37" s="11"/>
      <c r="H37" s="1">
        <f t="shared" si="13"/>
        <v>0</v>
      </c>
      <c r="I37" s="11"/>
      <c r="J37" s="1">
        <f t="shared" si="14"/>
        <v>0</v>
      </c>
      <c r="K37" s="1">
        <f t="shared" si="15"/>
        <v>0</v>
      </c>
      <c r="L37" s="1">
        <f t="shared" si="16"/>
        <v>0</v>
      </c>
      <c r="M37" s="1">
        <f t="shared" si="17"/>
        <v>0</v>
      </c>
      <c r="N37" s="1">
        <f t="shared" si="18"/>
        <v>0</v>
      </c>
      <c r="O37" s="28">
        <f t="shared" si="19"/>
        <v>0</v>
      </c>
    </row>
    <row r="38" spans="1:15" s="9" customFormat="1" ht="144" customHeight="1" x14ac:dyDescent="0.25">
      <c r="A38" s="27">
        <v>25</v>
      </c>
      <c r="B38" s="126" t="s">
        <v>105</v>
      </c>
      <c r="C38" s="12"/>
      <c r="D38" s="127">
        <v>5000</v>
      </c>
      <c r="E38" s="13" t="s">
        <v>116</v>
      </c>
      <c r="F38" s="14"/>
      <c r="G38" s="11"/>
      <c r="H38" s="1">
        <f t="shared" si="13"/>
        <v>0</v>
      </c>
      <c r="I38" s="11"/>
      <c r="J38" s="1">
        <f t="shared" si="14"/>
        <v>0</v>
      </c>
      <c r="K38" s="1">
        <f t="shared" si="15"/>
        <v>0</v>
      </c>
      <c r="L38" s="1">
        <f t="shared" si="16"/>
        <v>0</v>
      </c>
      <c r="M38" s="1">
        <f t="shared" si="17"/>
        <v>0</v>
      </c>
      <c r="N38" s="1">
        <f t="shared" si="18"/>
        <v>0</v>
      </c>
      <c r="O38" s="28">
        <f t="shared" si="19"/>
        <v>0</v>
      </c>
    </row>
    <row r="39" spans="1:15" s="9" customFormat="1" ht="121.5" customHeight="1" x14ac:dyDescent="0.25">
      <c r="A39" s="27">
        <v>26</v>
      </c>
      <c r="B39" s="126" t="s">
        <v>106</v>
      </c>
      <c r="C39" s="12"/>
      <c r="D39" s="127">
        <v>50000</v>
      </c>
      <c r="E39" s="13" t="s">
        <v>116</v>
      </c>
      <c r="F39" s="14"/>
      <c r="G39" s="11"/>
      <c r="H39" s="1">
        <f t="shared" si="13"/>
        <v>0</v>
      </c>
      <c r="I39" s="11"/>
      <c r="J39" s="1">
        <f t="shared" si="14"/>
        <v>0</v>
      </c>
      <c r="K39" s="1">
        <f t="shared" si="15"/>
        <v>0</v>
      </c>
      <c r="L39" s="1">
        <f t="shared" si="16"/>
        <v>0</v>
      </c>
      <c r="M39" s="1">
        <f t="shared" si="17"/>
        <v>0</v>
      </c>
      <c r="N39" s="1">
        <f t="shared" si="18"/>
        <v>0</v>
      </c>
      <c r="O39" s="28">
        <f t="shared" si="19"/>
        <v>0</v>
      </c>
    </row>
    <row r="40" spans="1:15" s="9" customFormat="1" ht="120.75" customHeight="1" x14ac:dyDescent="0.25">
      <c r="A40" s="27">
        <v>27</v>
      </c>
      <c r="B40" s="126" t="s">
        <v>107</v>
      </c>
      <c r="C40" s="12"/>
      <c r="D40" s="127">
        <v>15000</v>
      </c>
      <c r="E40" s="13" t="s">
        <v>116</v>
      </c>
      <c r="F40" s="14"/>
      <c r="G40" s="11"/>
      <c r="H40" s="1">
        <f t="shared" si="13"/>
        <v>0</v>
      </c>
      <c r="I40" s="11"/>
      <c r="J40" s="1">
        <f t="shared" si="14"/>
        <v>0</v>
      </c>
      <c r="K40" s="1">
        <f t="shared" si="15"/>
        <v>0</v>
      </c>
      <c r="L40" s="1">
        <f t="shared" si="16"/>
        <v>0</v>
      </c>
      <c r="M40" s="1">
        <f t="shared" si="17"/>
        <v>0</v>
      </c>
      <c r="N40" s="1">
        <f t="shared" si="18"/>
        <v>0</v>
      </c>
      <c r="O40" s="28">
        <f t="shared" si="19"/>
        <v>0</v>
      </c>
    </row>
    <row r="41" spans="1:15" s="9" customFormat="1" ht="138.75" customHeight="1" x14ac:dyDescent="0.25">
      <c r="A41" s="27">
        <v>28</v>
      </c>
      <c r="B41" s="126" t="s">
        <v>108</v>
      </c>
      <c r="C41" s="12"/>
      <c r="D41" s="127">
        <v>30</v>
      </c>
      <c r="E41" s="13" t="s">
        <v>116</v>
      </c>
      <c r="F41" s="14"/>
      <c r="G41" s="11"/>
      <c r="H41" s="1">
        <f t="shared" si="13"/>
        <v>0</v>
      </c>
      <c r="I41" s="11"/>
      <c r="J41" s="1">
        <f t="shared" si="14"/>
        <v>0</v>
      </c>
      <c r="K41" s="1">
        <f t="shared" si="15"/>
        <v>0</v>
      </c>
      <c r="L41" s="1">
        <f t="shared" si="16"/>
        <v>0</v>
      </c>
      <c r="M41" s="1">
        <f t="shared" si="17"/>
        <v>0</v>
      </c>
      <c r="N41" s="1">
        <f t="shared" si="18"/>
        <v>0</v>
      </c>
      <c r="O41" s="28">
        <f t="shared" si="19"/>
        <v>0</v>
      </c>
    </row>
    <row r="42" spans="1:15" s="9" customFormat="1" ht="121.5" customHeight="1" x14ac:dyDescent="0.25">
      <c r="A42" s="27">
        <v>29</v>
      </c>
      <c r="B42" s="126" t="s">
        <v>109</v>
      </c>
      <c r="C42" s="12"/>
      <c r="D42" s="127">
        <v>5000</v>
      </c>
      <c r="E42" s="13" t="s">
        <v>116</v>
      </c>
      <c r="F42" s="14"/>
      <c r="G42" s="11"/>
      <c r="H42" s="1">
        <f t="shared" si="13"/>
        <v>0</v>
      </c>
      <c r="I42" s="11"/>
      <c r="J42" s="1">
        <f t="shared" si="14"/>
        <v>0</v>
      </c>
      <c r="K42" s="1">
        <f t="shared" si="15"/>
        <v>0</v>
      </c>
      <c r="L42" s="1">
        <f t="shared" si="16"/>
        <v>0</v>
      </c>
      <c r="M42" s="1">
        <f t="shared" si="17"/>
        <v>0</v>
      </c>
      <c r="N42" s="1">
        <f t="shared" si="18"/>
        <v>0</v>
      </c>
      <c r="O42" s="28">
        <f t="shared" si="19"/>
        <v>0</v>
      </c>
    </row>
    <row r="43" spans="1:15" s="9" customFormat="1" ht="115.5" customHeight="1" x14ac:dyDescent="0.25">
      <c r="A43" s="27">
        <v>30</v>
      </c>
      <c r="B43" s="126" t="s">
        <v>110</v>
      </c>
      <c r="C43" s="12"/>
      <c r="D43" s="127">
        <v>2000</v>
      </c>
      <c r="E43" s="13" t="s">
        <v>116</v>
      </c>
      <c r="F43" s="14"/>
      <c r="G43" s="11"/>
      <c r="H43" s="1">
        <f t="shared" si="13"/>
        <v>0</v>
      </c>
      <c r="I43" s="11"/>
      <c r="J43" s="1">
        <f t="shared" si="14"/>
        <v>0</v>
      </c>
      <c r="K43" s="1">
        <f t="shared" si="15"/>
        <v>0</v>
      </c>
      <c r="L43" s="1">
        <f t="shared" si="16"/>
        <v>0</v>
      </c>
      <c r="M43" s="1">
        <f t="shared" si="17"/>
        <v>0</v>
      </c>
      <c r="N43" s="1">
        <f t="shared" si="18"/>
        <v>0</v>
      </c>
      <c r="O43" s="28">
        <f t="shared" si="19"/>
        <v>0</v>
      </c>
    </row>
    <row r="44" spans="1:15" s="9" customFormat="1" ht="144.75" customHeight="1" x14ac:dyDescent="0.25">
      <c r="A44" s="27">
        <v>31</v>
      </c>
      <c r="B44" s="126" t="s">
        <v>111</v>
      </c>
      <c r="C44" s="12"/>
      <c r="D44" s="127">
        <v>1000</v>
      </c>
      <c r="E44" s="13" t="s">
        <v>116</v>
      </c>
      <c r="F44" s="14"/>
      <c r="G44" s="11"/>
      <c r="H44" s="1">
        <f t="shared" si="13"/>
        <v>0</v>
      </c>
      <c r="I44" s="11"/>
      <c r="J44" s="1">
        <f t="shared" si="14"/>
        <v>0</v>
      </c>
      <c r="K44" s="1">
        <f t="shared" si="15"/>
        <v>0</v>
      </c>
      <c r="L44" s="1">
        <f t="shared" si="16"/>
        <v>0</v>
      </c>
      <c r="M44" s="1">
        <f t="shared" si="17"/>
        <v>0</v>
      </c>
      <c r="N44" s="1">
        <f t="shared" si="18"/>
        <v>0</v>
      </c>
      <c r="O44" s="28">
        <f t="shared" si="19"/>
        <v>0</v>
      </c>
    </row>
    <row r="45" spans="1:15" s="9" customFormat="1" ht="330.75" customHeight="1" x14ac:dyDescent="0.25">
      <c r="A45" s="27">
        <v>32</v>
      </c>
      <c r="B45" s="126" t="s">
        <v>112</v>
      </c>
      <c r="C45" s="12"/>
      <c r="D45" s="127">
        <v>63690</v>
      </c>
      <c r="E45" s="13" t="s">
        <v>116</v>
      </c>
      <c r="F45" s="14"/>
      <c r="G45" s="11"/>
      <c r="H45" s="1">
        <f t="shared" si="13"/>
        <v>0</v>
      </c>
      <c r="I45" s="11"/>
      <c r="J45" s="1">
        <f t="shared" si="14"/>
        <v>0</v>
      </c>
      <c r="K45" s="1">
        <f t="shared" si="15"/>
        <v>0</v>
      </c>
      <c r="L45" s="1">
        <f t="shared" si="16"/>
        <v>0</v>
      </c>
      <c r="M45" s="1">
        <f t="shared" si="17"/>
        <v>0</v>
      </c>
      <c r="N45" s="1">
        <f t="shared" si="18"/>
        <v>0</v>
      </c>
      <c r="O45" s="28">
        <f t="shared" si="19"/>
        <v>0</v>
      </c>
    </row>
    <row r="46" spans="1:15" s="9" customFormat="1" ht="84" customHeight="1" x14ac:dyDescent="0.25">
      <c r="A46" s="27">
        <v>33</v>
      </c>
      <c r="B46" s="126" t="s">
        <v>113</v>
      </c>
      <c r="C46" s="12"/>
      <c r="D46" s="127">
        <v>100</v>
      </c>
      <c r="E46" s="13" t="s">
        <v>116</v>
      </c>
      <c r="F46" s="14"/>
      <c r="G46" s="11"/>
      <c r="H46" s="1">
        <f t="shared" si="13"/>
        <v>0</v>
      </c>
      <c r="I46" s="11"/>
      <c r="J46" s="1">
        <f t="shared" si="14"/>
        <v>0</v>
      </c>
      <c r="K46" s="1">
        <f t="shared" si="15"/>
        <v>0</v>
      </c>
      <c r="L46" s="1">
        <f t="shared" si="16"/>
        <v>0</v>
      </c>
      <c r="M46" s="1">
        <f t="shared" si="17"/>
        <v>0</v>
      </c>
      <c r="N46" s="1">
        <f t="shared" si="18"/>
        <v>0</v>
      </c>
      <c r="O46" s="28">
        <f t="shared" si="19"/>
        <v>0</v>
      </c>
    </row>
    <row r="47" spans="1:15" s="9" customFormat="1" ht="120" customHeight="1" x14ac:dyDescent="0.25">
      <c r="A47" s="27">
        <v>34</v>
      </c>
      <c r="B47" s="126" t="s">
        <v>114</v>
      </c>
      <c r="C47" s="12"/>
      <c r="D47" s="127">
        <v>120</v>
      </c>
      <c r="E47" s="13" t="s">
        <v>116</v>
      </c>
      <c r="F47" s="14"/>
      <c r="G47" s="11"/>
      <c r="H47" s="1">
        <f t="shared" si="13"/>
        <v>0</v>
      </c>
      <c r="I47" s="11"/>
      <c r="J47" s="1">
        <f t="shared" si="14"/>
        <v>0</v>
      </c>
      <c r="K47" s="1">
        <f t="shared" si="15"/>
        <v>0</v>
      </c>
      <c r="L47" s="1">
        <f t="shared" si="16"/>
        <v>0</v>
      </c>
      <c r="M47" s="1">
        <f t="shared" si="17"/>
        <v>0</v>
      </c>
      <c r="N47" s="1">
        <f t="shared" si="18"/>
        <v>0</v>
      </c>
      <c r="O47" s="28">
        <f t="shared" si="19"/>
        <v>0</v>
      </c>
    </row>
    <row r="48" spans="1:15" s="9" customFormat="1" ht="86.25" customHeight="1" thickBot="1" x14ac:dyDescent="0.3">
      <c r="A48" s="27">
        <v>35</v>
      </c>
      <c r="B48" s="126" t="s">
        <v>115</v>
      </c>
      <c r="C48" s="12"/>
      <c r="D48" s="127">
        <v>450</v>
      </c>
      <c r="E48" s="13" t="s">
        <v>116</v>
      </c>
      <c r="F48" s="14"/>
      <c r="G48" s="11"/>
      <c r="H48" s="1">
        <f t="shared" si="13"/>
        <v>0</v>
      </c>
      <c r="I48" s="11"/>
      <c r="J48" s="1">
        <f t="shared" si="14"/>
        <v>0</v>
      </c>
      <c r="K48" s="1">
        <f t="shared" si="15"/>
        <v>0</v>
      </c>
      <c r="L48" s="1">
        <f t="shared" si="16"/>
        <v>0</v>
      </c>
      <c r="M48" s="1">
        <f t="shared" si="17"/>
        <v>0</v>
      </c>
      <c r="N48" s="1">
        <f t="shared" si="18"/>
        <v>0</v>
      </c>
      <c r="O48" s="28">
        <f t="shared" si="19"/>
        <v>0</v>
      </c>
    </row>
    <row r="49" spans="1:15" s="9" customFormat="1" ht="42" customHeight="1" thickBot="1" x14ac:dyDescent="0.3">
      <c r="A49" s="91" t="s">
        <v>26</v>
      </c>
      <c r="B49" s="92"/>
      <c r="C49" s="92"/>
      <c r="D49" s="92"/>
      <c r="E49" s="92"/>
      <c r="F49" s="92"/>
      <c r="G49" s="92"/>
      <c r="H49" s="92"/>
      <c r="I49" s="92"/>
      <c r="J49" s="92"/>
      <c r="K49" s="92"/>
      <c r="L49" s="64" t="s">
        <v>27</v>
      </c>
      <c r="M49" s="65"/>
      <c r="N49" s="65"/>
      <c r="O49" s="36">
        <f>SUMIF(G:G,0%,L:L)+SUMIF(G:G,"",L:L)</f>
        <v>0</v>
      </c>
    </row>
    <row r="50" spans="1:15" s="9" customFormat="1" ht="39" customHeight="1" x14ac:dyDescent="0.25">
      <c r="A50" s="70" t="s">
        <v>78</v>
      </c>
      <c r="B50" s="71"/>
      <c r="C50" s="71"/>
      <c r="D50" s="71"/>
      <c r="E50" s="71"/>
      <c r="F50" s="71"/>
      <c r="G50" s="71"/>
      <c r="H50" s="71"/>
      <c r="I50" s="71"/>
      <c r="J50" s="71"/>
      <c r="K50" s="72"/>
      <c r="L50" s="62" t="s">
        <v>28</v>
      </c>
      <c r="M50" s="63"/>
      <c r="N50" s="63"/>
      <c r="O50" s="37">
        <f>SUMIF(G:G,5%,L:L)</f>
        <v>0</v>
      </c>
    </row>
    <row r="51" spans="1:15" s="9" customFormat="1" ht="30" customHeight="1" x14ac:dyDescent="0.25">
      <c r="A51" s="73"/>
      <c r="B51" s="74"/>
      <c r="C51" s="74"/>
      <c r="D51" s="74"/>
      <c r="E51" s="74"/>
      <c r="F51" s="74"/>
      <c r="G51" s="74"/>
      <c r="H51" s="74"/>
      <c r="I51" s="74"/>
      <c r="J51" s="74"/>
      <c r="K51" s="75"/>
      <c r="L51" s="62" t="s">
        <v>29</v>
      </c>
      <c r="M51" s="63"/>
      <c r="N51" s="63"/>
      <c r="O51" s="37">
        <f>SUMIF(G:G,19%,L:L)</f>
        <v>0</v>
      </c>
    </row>
    <row r="52" spans="1:15" s="9" customFormat="1" ht="30" customHeight="1" x14ac:dyDescent="0.25">
      <c r="A52" s="73"/>
      <c r="B52" s="74"/>
      <c r="C52" s="74"/>
      <c r="D52" s="74"/>
      <c r="E52" s="74"/>
      <c r="F52" s="74"/>
      <c r="G52" s="74"/>
      <c r="H52" s="74"/>
      <c r="I52" s="74"/>
      <c r="J52" s="74"/>
      <c r="K52" s="75"/>
      <c r="L52" s="60" t="s">
        <v>22</v>
      </c>
      <c r="M52" s="61"/>
      <c r="N52" s="61"/>
      <c r="O52" s="38">
        <f>SUM(O49:O51)</f>
        <v>0</v>
      </c>
    </row>
    <row r="53" spans="1:15" s="9" customFormat="1" ht="30" customHeight="1" x14ac:dyDescent="0.25">
      <c r="A53" s="73"/>
      <c r="B53" s="74"/>
      <c r="C53" s="74"/>
      <c r="D53" s="74"/>
      <c r="E53" s="74"/>
      <c r="F53" s="74"/>
      <c r="G53" s="74"/>
      <c r="H53" s="74"/>
      <c r="I53" s="74"/>
      <c r="J53" s="74"/>
      <c r="K53" s="75"/>
      <c r="L53" s="58" t="s">
        <v>30</v>
      </c>
      <c r="M53" s="59"/>
      <c r="N53" s="59"/>
      <c r="O53" s="39">
        <f>SUMIF(G:G,5%,M:M)</f>
        <v>0</v>
      </c>
    </row>
    <row r="54" spans="1:15" s="9" customFormat="1" ht="30" customHeight="1" x14ac:dyDescent="0.25">
      <c r="A54" s="73"/>
      <c r="B54" s="74"/>
      <c r="C54" s="74"/>
      <c r="D54" s="74"/>
      <c r="E54" s="74"/>
      <c r="F54" s="74"/>
      <c r="G54" s="74"/>
      <c r="H54" s="74"/>
      <c r="I54" s="74"/>
      <c r="J54" s="74"/>
      <c r="K54" s="75"/>
      <c r="L54" s="58" t="s">
        <v>31</v>
      </c>
      <c r="M54" s="59"/>
      <c r="N54" s="59"/>
      <c r="O54" s="39">
        <f>SUMIF(G:G,19%,M:M)</f>
        <v>0</v>
      </c>
    </row>
    <row r="55" spans="1:15" s="9" customFormat="1" ht="30" customHeight="1" x14ac:dyDescent="0.25">
      <c r="A55" s="73"/>
      <c r="B55" s="74"/>
      <c r="C55" s="74"/>
      <c r="D55" s="74"/>
      <c r="E55" s="74"/>
      <c r="F55" s="74"/>
      <c r="G55" s="74"/>
      <c r="H55" s="74"/>
      <c r="I55" s="74"/>
      <c r="J55" s="74"/>
      <c r="K55" s="75"/>
      <c r="L55" s="60" t="s">
        <v>32</v>
      </c>
      <c r="M55" s="61"/>
      <c r="N55" s="61"/>
      <c r="O55" s="38">
        <f>SUM(O53:O54)</f>
        <v>0</v>
      </c>
    </row>
    <row r="56" spans="1:15" s="9" customFormat="1" ht="30" customHeight="1" x14ac:dyDescent="0.25">
      <c r="A56" s="73"/>
      <c r="B56" s="74"/>
      <c r="C56" s="74"/>
      <c r="D56" s="74"/>
      <c r="E56" s="74"/>
      <c r="F56" s="74"/>
      <c r="G56" s="74"/>
      <c r="H56" s="74"/>
      <c r="I56" s="74"/>
      <c r="J56" s="74"/>
      <c r="K56" s="75"/>
      <c r="L56" s="62" t="s">
        <v>33</v>
      </c>
      <c r="M56" s="63"/>
      <c r="N56" s="63"/>
      <c r="O56" s="37">
        <f>SUMIF(I:I,8%,N:N)</f>
        <v>0</v>
      </c>
    </row>
    <row r="57" spans="1:15" s="9" customFormat="1" ht="37.5" customHeight="1" x14ac:dyDescent="0.25">
      <c r="A57" s="73"/>
      <c r="B57" s="74"/>
      <c r="C57" s="74"/>
      <c r="D57" s="74"/>
      <c r="E57" s="74"/>
      <c r="F57" s="74"/>
      <c r="G57" s="74"/>
      <c r="H57" s="74"/>
      <c r="I57" s="74"/>
      <c r="J57" s="74"/>
      <c r="K57" s="75"/>
      <c r="L57" s="68" t="s">
        <v>34</v>
      </c>
      <c r="M57" s="69"/>
      <c r="N57" s="69"/>
      <c r="O57" s="38">
        <f>SUM(O56)</f>
        <v>0</v>
      </c>
    </row>
    <row r="58" spans="1:15" s="9" customFormat="1" ht="32.25" customHeight="1" thickBot="1" x14ac:dyDescent="0.3">
      <c r="A58" s="76"/>
      <c r="B58" s="77"/>
      <c r="C58" s="77"/>
      <c r="D58" s="77"/>
      <c r="E58" s="77"/>
      <c r="F58" s="77"/>
      <c r="G58" s="77"/>
      <c r="H58" s="77"/>
      <c r="I58" s="77"/>
      <c r="J58" s="77"/>
      <c r="K58" s="78"/>
      <c r="L58" s="66" t="s">
        <v>35</v>
      </c>
      <c r="M58" s="67"/>
      <c r="N58" s="67"/>
      <c r="O58" s="40">
        <f>+O52+O55+O57</f>
        <v>0</v>
      </c>
    </row>
    <row r="60" spans="1:15" ht="50.1" customHeight="1" thickBot="1" x14ac:dyDescent="0.3">
      <c r="B60" s="82"/>
      <c r="C60" s="82"/>
    </row>
    <row r="61" spans="1:15" x14ac:dyDescent="0.25">
      <c r="B61" s="103" t="s">
        <v>36</v>
      </c>
      <c r="C61" s="103"/>
    </row>
    <row r="62" spans="1:15" ht="15" customHeight="1" x14ac:dyDescent="0.25">
      <c r="M62" s="42"/>
      <c r="N62" s="43"/>
      <c r="O62" s="44"/>
    </row>
    <row r="63" spans="1:15" ht="15.75" customHeight="1" x14ac:dyDescent="0.25">
      <c r="M63" s="42"/>
      <c r="N63" s="43"/>
      <c r="O63" s="44"/>
    </row>
    <row r="64" spans="1:15" ht="15" customHeight="1" x14ac:dyDescent="0.25">
      <c r="A64" s="10" t="s">
        <v>37</v>
      </c>
      <c r="M64" s="42"/>
      <c r="N64" s="43"/>
      <c r="O64" s="44"/>
    </row>
    <row r="65" spans="1:17" x14ac:dyDescent="0.25">
      <c r="A65" s="102" t="s">
        <v>38</v>
      </c>
      <c r="B65" s="102"/>
      <c r="C65" s="102"/>
      <c r="D65" s="102"/>
      <c r="E65" s="102"/>
      <c r="F65" s="102"/>
      <c r="G65" s="102"/>
      <c r="H65" s="102"/>
      <c r="I65" s="102"/>
      <c r="J65" s="102"/>
      <c r="K65" s="102"/>
      <c r="L65" s="102"/>
      <c r="M65" s="102"/>
      <c r="N65" s="102"/>
      <c r="O65" s="102"/>
      <c r="P65" s="2"/>
      <c r="Q65" s="2"/>
    </row>
    <row r="66" spans="1:17" ht="15" customHeight="1" x14ac:dyDescent="0.25">
      <c r="A66" s="101" t="s">
        <v>39</v>
      </c>
      <c r="B66" s="101"/>
      <c r="C66" s="101"/>
      <c r="D66" s="101"/>
      <c r="E66" s="101"/>
      <c r="F66" s="101"/>
      <c r="G66" s="101"/>
      <c r="H66" s="101"/>
      <c r="I66" s="101"/>
      <c r="J66" s="101"/>
      <c r="K66" s="101"/>
      <c r="L66" s="101"/>
      <c r="M66" s="101"/>
      <c r="N66" s="101"/>
      <c r="O66" s="101"/>
      <c r="P66" s="41"/>
      <c r="Q66" s="41"/>
    </row>
    <row r="67" spans="1:17" x14ac:dyDescent="0.25">
      <c r="A67" s="100" t="s">
        <v>40</v>
      </c>
      <c r="B67" s="100"/>
      <c r="C67" s="100"/>
      <c r="D67" s="100"/>
      <c r="E67" s="100"/>
      <c r="F67" s="100"/>
      <c r="G67" s="100"/>
      <c r="H67" s="100"/>
      <c r="I67" s="100"/>
      <c r="J67" s="100"/>
      <c r="K67" s="100"/>
      <c r="L67" s="100"/>
      <c r="M67" s="100"/>
      <c r="N67" s="100"/>
      <c r="O67" s="100"/>
      <c r="P67" s="5"/>
      <c r="Q67" s="5"/>
    </row>
    <row r="68" spans="1:17" x14ac:dyDescent="0.25">
      <c r="A68" s="100" t="s">
        <v>41</v>
      </c>
      <c r="B68" s="100"/>
      <c r="C68" s="100"/>
      <c r="D68" s="100"/>
      <c r="E68" s="100"/>
      <c r="F68" s="100"/>
      <c r="G68" s="100"/>
      <c r="H68" s="100"/>
      <c r="I68" s="100"/>
      <c r="J68" s="100"/>
      <c r="K68" s="100"/>
      <c r="L68" s="100"/>
      <c r="M68" s="100"/>
      <c r="N68" s="100"/>
      <c r="O68" s="100"/>
      <c r="P68" s="5"/>
      <c r="Q68" s="5"/>
    </row>
    <row r="69" spans="1:17" x14ac:dyDescent="0.25">
      <c r="K69" s="2"/>
      <c r="L69" s="2"/>
      <c r="M69" s="2"/>
      <c r="N69" s="2"/>
    </row>
    <row r="111" spans="11:15" s="2" customFormat="1" x14ac:dyDescent="0.25">
      <c r="K111" s="4"/>
      <c r="L111" s="4"/>
      <c r="M111" s="4"/>
      <c r="N111" s="4"/>
      <c r="O111" s="4"/>
    </row>
    <row r="112" spans="11:15" s="2" customFormat="1" x14ac:dyDescent="0.25">
      <c r="K112" s="4"/>
      <c r="L112" s="4"/>
      <c r="M112" s="4"/>
      <c r="N112" s="4"/>
      <c r="O112" s="4"/>
    </row>
    <row r="113" spans="11:15" s="2" customFormat="1" x14ac:dyDescent="0.25">
      <c r="K113" s="4"/>
      <c r="L113" s="4"/>
      <c r="M113" s="4"/>
      <c r="N113" s="4"/>
      <c r="O113" s="4"/>
    </row>
    <row r="114" spans="11:15" s="2" customFormat="1" x14ac:dyDescent="0.25">
      <c r="K114" s="4"/>
      <c r="L114" s="4"/>
      <c r="M114" s="4"/>
      <c r="N114" s="4"/>
      <c r="O114" s="4"/>
    </row>
  </sheetData>
  <sheetProtection algorithmName="SHA-512" hashValue="qSFKbkS3h3arEi817PmRtr/PYWtabzYVI1PXuMpW7aAOU2Iahn9GgDpPPZM8pj51i+hKlT79v+WhDl/y2/I4eQ==" saltValue="RUlkqmHZvTXXk7Plb6cBQQ==" spinCount="100000" sheet="1" selectLockedCells="1"/>
  <mergeCells count="35">
    <mergeCell ref="A68:O68"/>
    <mergeCell ref="A67:O67"/>
    <mergeCell ref="A66:O66"/>
    <mergeCell ref="A65:O65"/>
    <mergeCell ref="B61:C61"/>
    <mergeCell ref="A2:A5"/>
    <mergeCell ref="B2:M2"/>
    <mergeCell ref="N2:O2"/>
    <mergeCell ref="B3:M3"/>
    <mergeCell ref="N3:O3"/>
    <mergeCell ref="B4:M5"/>
    <mergeCell ref="N4:O4"/>
    <mergeCell ref="N5:O5"/>
    <mergeCell ref="M11:N11"/>
    <mergeCell ref="M9:N9"/>
    <mergeCell ref="K9:L9"/>
    <mergeCell ref="K11:L11"/>
    <mergeCell ref="F11:I11"/>
    <mergeCell ref="A50:K58"/>
    <mergeCell ref="F9:I9"/>
    <mergeCell ref="B60:C60"/>
    <mergeCell ref="A9:B11"/>
    <mergeCell ref="D9:E9"/>
    <mergeCell ref="D11:E11"/>
    <mergeCell ref="A49:K49"/>
    <mergeCell ref="L58:N58"/>
    <mergeCell ref="L57:N57"/>
    <mergeCell ref="L56:N56"/>
    <mergeCell ref="L55:N55"/>
    <mergeCell ref="L54:N54"/>
    <mergeCell ref="L53:N53"/>
    <mergeCell ref="L52:N52"/>
    <mergeCell ref="L51:N51"/>
    <mergeCell ref="L50:N50"/>
    <mergeCell ref="L49:N4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4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G14:G48</xm:sqref>
        </x14:dataValidation>
        <x14:dataValidation type="list" allowBlank="1" showInputMessage="1" showErrorMessage="1" xr:uid="{00000000-0002-0000-0000-000008000000}">
          <x14:formula1>
            <xm:f>Cálculos!$F$7:$F$8</xm:f>
          </x14:formula1>
          <xm:sqref>I14:I48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1</v>
      </c>
      <c r="J2" s="115"/>
      <c r="K2" s="56"/>
    </row>
    <row r="3" spans="2:11" ht="15" customHeight="1" x14ac:dyDescent="0.25">
      <c r="B3" s="105"/>
      <c r="C3" s="105"/>
      <c r="D3" s="114" t="s">
        <v>2</v>
      </c>
      <c r="E3" s="116"/>
      <c r="F3" s="116"/>
      <c r="G3" s="116"/>
      <c r="H3" s="115"/>
      <c r="I3" s="114" t="s">
        <v>77</v>
      </c>
      <c r="J3" s="115"/>
      <c r="K3" s="55"/>
    </row>
    <row r="4" spans="2:11" ht="15" customHeight="1" x14ac:dyDescent="0.25">
      <c r="B4" s="105"/>
      <c r="C4" s="105"/>
      <c r="D4" s="117" t="s">
        <v>3</v>
      </c>
      <c r="E4" s="118"/>
      <c r="F4" s="118"/>
      <c r="G4" s="118"/>
      <c r="H4" s="119"/>
      <c r="I4" s="114" t="s">
        <v>79</v>
      </c>
      <c r="J4" s="115"/>
      <c r="K4" s="55"/>
    </row>
    <row r="5" spans="2:11" ht="15" customHeight="1" x14ac:dyDescent="0.25">
      <c r="B5" s="105"/>
      <c r="C5" s="105"/>
      <c r="D5" s="120"/>
      <c r="E5" s="121"/>
      <c r="F5" s="121"/>
      <c r="G5" s="121"/>
      <c r="H5" s="122"/>
      <c r="I5" s="114" t="s">
        <v>47</v>
      </c>
      <c r="J5" s="115"/>
      <c r="K5" s="55"/>
    </row>
    <row r="6" spans="2:11" x14ac:dyDescent="0.25">
      <c r="K6" s="47"/>
    </row>
    <row r="7" spans="2:11" ht="15.75" customHeight="1" x14ac:dyDescent="0.25">
      <c r="B7" s="109" t="s">
        <v>48</v>
      </c>
      <c r="C7" s="109"/>
      <c r="D7" s="109"/>
      <c r="E7" s="109"/>
      <c r="F7" s="109"/>
      <c r="G7" s="109"/>
      <c r="H7" s="109"/>
      <c r="I7" s="109"/>
      <c r="J7" s="109"/>
      <c r="K7" s="52"/>
    </row>
    <row r="8" spans="2:11" ht="15.75" customHeight="1" x14ac:dyDescent="0.25">
      <c r="B8" s="104" t="s">
        <v>49</v>
      </c>
      <c r="C8" s="104" t="s">
        <v>50</v>
      </c>
      <c r="D8" s="104"/>
      <c r="E8" s="104"/>
      <c r="F8" s="104"/>
      <c r="G8" s="109" t="s">
        <v>51</v>
      </c>
      <c r="H8" s="109"/>
      <c r="I8" s="109"/>
      <c r="J8" s="109"/>
      <c r="K8" s="52"/>
    </row>
    <row r="9" spans="2:11" ht="15.75" customHeight="1" x14ac:dyDescent="0.25">
      <c r="B9" s="104"/>
      <c r="C9" s="51" t="s">
        <v>52</v>
      </c>
      <c r="D9" s="51" t="s">
        <v>53</v>
      </c>
      <c r="E9" s="104" t="s">
        <v>54</v>
      </c>
      <c r="F9" s="104"/>
      <c r="G9" s="109"/>
      <c r="H9" s="109"/>
      <c r="I9" s="109"/>
      <c r="J9" s="109"/>
      <c r="K9" s="52"/>
    </row>
    <row r="10" spans="2:11" ht="15.75" customHeight="1" x14ac:dyDescent="0.25">
      <c r="B10" s="49">
        <v>1</v>
      </c>
      <c r="C10" s="49">
        <v>2021</v>
      </c>
      <c r="D10" s="49">
        <v>5</v>
      </c>
      <c r="E10" s="123">
        <v>24</v>
      </c>
      <c r="F10" s="123"/>
      <c r="G10" s="112" t="s">
        <v>55</v>
      </c>
      <c r="H10" s="112"/>
      <c r="I10" s="112"/>
      <c r="J10" s="112"/>
      <c r="K10" s="54"/>
    </row>
    <row r="11" spans="2:11" ht="57.75" customHeight="1" x14ac:dyDescent="0.25">
      <c r="B11" s="49">
        <v>2</v>
      </c>
      <c r="C11" s="49">
        <v>2022</v>
      </c>
      <c r="D11" s="49">
        <v>5</v>
      </c>
      <c r="E11" s="110">
        <v>31</v>
      </c>
      <c r="F11" s="111"/>
      <c r="G11" s="106" t="s">
        <v>56</v>
      </c>
      <c r="H11" s="107"/>
      <c r="I11" s="107"/>
      <c r="J11" s="108"/>
      <c r="K11" s="54"/>
    </row>
    <row r="12" spans="2:11" ht="82.5" customHeight="1" x14ac:dyDescent="0.25">
      <c r="B12" s="49">
        <v>3</v>
      </c>
      <c r="C12" s="49">
        <v>2022</v>
      </c>
      <c r="D12" s="49">
        <v>7</v>
      </c>
      <c r="E12" s="110">
        <v>27</v>
      </c>
      <c r="F12" s="111"/>
      <c r="G12" s="106" t="s">
        <v>57</v>
      </c>
      <c r="H12" s="107"/>
      <c r="I12" s="107"/>
      <c r="J12" s="108"/>
      <c r="K12" s="54"/>
    </row>
    <row r="13" spans="2:11" ht="100.5" customHeight="1" x14ac:dyDescent="0.25">
      <c r="B13" s="49">
        <v>4</v>
      </c>
      <c r="C13" s="49">
        <v>2023</v>
      </c>
      <c r="D13" s="49">
        <v>11</v>
      </c>
      <c r="E13" s="110">
        <v>30</v>
      </c>
      <c r="F13" s="111"/>
      <c r="G13" s="106" t="s">
        <v>72</v>
      </c>
      <c r="H13" s="107"/>
      <c r="I13" s="107"/>
      <c r="J13" s="108"/>
      <c r="K13" s="54"/>
    </row>
    <row r="14" spans="2:11" ht="70.5" customHeight="1" x14ac:dyDescent="0.25">
      <c r="B14" s="49">
        <v>5</v>
      </c>
      <c r="C14" s="49">
        <v>2024</v>
      </c>
      <c r="D14" s="57" t="s">
        <v>71</v>
      </c>
      <c r="E14" s="110">
        <v>27</v>
      </c>
      <c r="F14" s="111"/>
      <c r="G14" s="106" t="s">
        <v>73</v>
      </c>
      <c r="H14" s="107"/>
      <c r="I14" s="107"/>
      <c r="J14" s="108"/>
      <c r="K14" s="54"/>
    </row>
    <row r="15" spans="2:11" ht="76.5" customHeight="1" x14ac:dyDescent="0.25">
      <c r="B15" s="49">
        <v>6</v>
      </c>
      <c r="C15" s="49">
        <v>2024</v>
      </c>
      <c r="D15" s="57" t="s">
        <v>74</v>
      </c>
      <c r="E15" s="110"/>
      <c r="F15" s="111"/>
      <c r="G15" s="106" t="s">
        <v>76</v>
      </c>
      <c r="H15" s="107"/>
      <c r="I15" s="107"/>
      <c r="J15" s="108"/>
      <c r="K15" s="54"/>
    </row>
    <row r="16" spans="2:11" ht="15.75" customHeight="1" x14ac:dyDescent="0.25">
      <c r="B16" s="104" t="s">
        <v>58</v>
      </c>
      <c r="C16" s="104"/>
      <c r="D16" s="104"/>
      <c r="E16" s="104"/>
      <c r="F16" s="104"/>
      <c r="G16" s="104"/>
      <c r="H16" s="104"/>
      <c r="I16" s="104"/>
      <c r="J16" s="104"/>
      <c r="K16" s="50"/>
    </row>
    <row r="17" spans="2:11" x14ac:dyDescent="0.25">
      <c r="B17" s="104" t="s">
        <v>59</v>
      </c>
      <c r="C17" s="104"/>
      <c r="D17" s="104"/>
      <c r="E17" s="104"/>
      <c r="F17" s="104" t="s">
        <v>60</v>
      </c>
      <c r="G17" s="104"/>
      <c r="H17" s="104"/>
      <c r="I17" s="104"/>
      <c r="J17" s="104"/>
      <c r="K17" s="50"/>
    </row>
    <row r="18" spans="2:11" ht="15.75" customHeight="1" x14ac:dyDescent="0.25">
      <c r="B18" s="123" t="s">
        <v>61</v>
      </c>
      <c r="C18" s="123"/>
      <c r="D18" s="123"/>
      <c r="E18" s="123"/>
      <c r="F18" s="123" t="s">
        <v>75</v>
      </c>
      <c r="G18" s="123"/>
      <c r="H18" s="123"/>
      <c r="I18" s="123"/>
      <c r="J18" s="123"/>
      <c r="K18" s="48"/>
    </row>
    <row r="19" spans="2:11" x14ac:dyDescent="0.25">
      <c r="B19" s="104" t="s">
        <v>62</v>
      </c>
      <c r="C19" s="104"/>
      <c r="D19" s="104"/>
      <c r="E19" s="104"/>
      <c r="F19" s="104"/>
      <c r="G19" s="104"/>
      <c r="H19" s="104"/>
      <c r="I19" s="104"/>
      <c r="J19" s="104"/>
      <c r="K19" s="50"/>
    </row>
    <row r="20" spans="2:11" x14ac:dyDescent="0.25">
      <c r="B20" s="104" t="s">
        <v>59</v>
      </c>
      <c r="C20" s="104"/>
      <c r="D20" s="104"/>
      <c r="E20" s="104"/>
      <c r="F20" s="104" t="s">
        <v>60</v>
      </c>
      <c r="G20" s="104"/>
      <c r="H20" s="104"/>
      <c r="I20" s="104"/>
      <c r="J20" s="104"/>
      <c r="K20" s="50"/>
    </row>
    <row r="21" spans="2:11" ht="15.75" customHeight="1" x14ac:dyDescent="0.25">
      <c r="B21" s="125" t="s">
        <v>63</v>
      </c>
      <c r="C21" s="125"/>
      <c r="D21" s="125"/>
      <c r="E21" s="125"/>
      <c r="F21" s="125" t="s">
        <v>64</v>
      </c>
      <c r="G21" s="125"/>
      <c r="H21" s="125"/>
      <c r="I21" s="125"/>
      <c r="J21" s="125"/>
      <c r="K21" s="53"/>
    </row>
    <row r="22" spans="2:11" ht="15.75" customHeight="1" x14ac:dyDescent="0.25">
      <c r="B22" s="109" t="s">
        <v>65</v>
      </c>
      <c r="C22" s="109"/>
      <c r="D22" s="109"/>
      <c r="E22" s="109"/>
      <c r="F22" s="109"/>
      <c r="G22" s="109"/>
      <c r="H22" s="109"/>
      <c r="I22" s="109"/>
      <c r="J22" s="109"/>
      <c r="K22" s="52"/>
    </row>
    <row r="23" spans="2:11" x14ac:dyDescent="0.25">
      <c r="B23" s="104" t="s">
        <v>59</v>
      </c>
      <c r="C23" s="104"/>
      <c r="D23" s="104"/>
      <c r="E23" s="104" t="s">
        <v>60</v>
      </c>
      <c r="F23" s="104"/>
      <c r="G23" s="104"/>
      <c r="H23" s="104" t="s">
        <v>66</v>
      </c>
      <c r="I23" s="104"/>
      <c r="J23" s="104"/>
      <c r="K23" s="50"/>
    </row>
    <row r="24" spans="2:11" x14ac:dyDescent="0.25">
      <c r="B24" s="104"/>
      <c r="C24" s="104"/>
      <c r="D24" s="104"/>
      <c r="E24" s="104"/>
      <c r="F24" s="104"/>
      <c r="G24" s="104"/>
      <c r="H24" s="51" t="s">
        <v>52</v>
      </c>
      <c r="I24" s="51" t="s">
        <v>53</v>
      </c>
      <c r="J24" s="51" t="s">
        <v>54</v>
      </c>
      <c r="K24" s="50"/>
    </row>
    <row r="25" spans="2:11" x14ac:dyDescent="0.25">
      <c r="B25" s="123" t="s">
        <v>67</v>
      </c>
      <c r="C25" s="123"/>
      <c r="D25" s="123"/>
      <c r="E25" s="125" t="s">
        <v>68</v>
      </c>
      <c r="F25" s="125"/>
      <c r="G25" s="125"/>
      <c r="H25" s="49">
        <v>2024</v>
      </c>
      <c r="I25" s="57" t="s">
        <v>74</v>
      </c>
      <c r="J25" s="49"/>
      <c r="K25" s="48"/>
    </row>
    <row r="26" spans="2:11" x14ac:dyDescent="0.25">
      <c r="K26" s="47"/>
    </row>
    <row r="27" spans="2:11" ht="56.25" customHeight="1" x14ac:dyDescent="0.25">
      <c r="B27" s="47"/>
      <c r="C27" s="124" t="s">
        <v>69</v>
      </c>
      <c r="D27" s="124"/>
      <c r="E27" s="124"/>
      <c r="F27" s="124"/>
      <c r="G27" s="124"/>
      <c r="H27" s="124"/>
      <c r="I27" s="124"/>
      <c r="K27" s="47"/>
    </row>
    <row r="28" spans="2:11" ht="16.5" customHeight="1" x14ac:dyDescent="0.25">
      <c r="E28" s="113" t="s">
        <v>70</v>
      </c>
      <c r="F28" s="113"/>
      <c r="G28" s="113"/>
      <c r="H28" s="113"/>
      <c r="I28" s="113"/>
      <c r="J28" s="113"/>
      <c r="K28" s="46"/>
    </row>
    <row r="29" spans="2:11" x14ac:dyDescent="0.25">
      <c r="B29" s="47"/>
      <c r="C29" s="47"/>
      <c r="D29" s="47"/>
      <c r="E29" s="113"/>
      <c r="F29" s="113"/>
      <c r="G29" s="113"/>
      <c r="H29" s="113"/>
      <c r="I29" s="113"/>
      <c r="J29" s="113"/>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cp:lastModifiedBy>
  <cp:revision/>
  <cp:lastPrinted>2024-07-22T22:04:40Z</cp:lastPrinted>
  <dcterms:created xsi:type="dcterms:W3CDTF">2017-04-28T13:22:52Z</dcterms:created>
  <dcterms:modified xsi:type="dcterms:W3CDTF">2025-04-23T00:28:47Z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