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monik\CUNDINAMARCA\2025\INVITACIONES\INV 008 ALIMENTO PECUARIO LA ESPERANZA\ANEXOS PARA PUBLICAR\"/>
    </mc:Choice>
  </mc:AlternateContent>
  <xr:revisionPtr revIDLastSave="0" documentId="13_ncr:1_{B3B45FE3-2E09-44FB-B899-81998E97E409}" xr6:coauthVersionLast="47" xr6:coauthVersionMax="47" xr10:uidLastSave="{00000000-0000-0000-0000-000000000000}"/>
  <bookViews>
    <workbookView xWindow="-120" yWindow="-120" windowWidth="24240" windowHeight="131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7" l="1"/>
  <c r="K14" i="7" s="1"/>
  <c r="J14" i="7"/>
  <c r="L14" i="7"/>
  <c r="M14" i="7" s="1"/>
  <c r="H15" i="7"/>
  <c r="J15" i="7"/>
  <c r="L15" i="7"/>
  <c r="M15" i="7" s="1"/>
  <c r="H16" i="7"/>
  <c r="J16" i="7"/>
  <c r="L16" i="7"/>
  <c r="N16" i="7" s="1"/>
  <c r="H17" i="7"/>
  <c r="J17" i="7"/>
  <c r="K17" i="7"/>
  <c r="L17" i="7"/>
  <c r="M17" i="7" s="1"/>
  <c r="H18" i="7"/>
  <c r="J18" i="7"/>
  <c r="L18" i="7"/>
  <c r="M18" i="7" s="1"/>
  <c r="H19" i="7"/>
  <c r="J19" i="7"/>
  <c r="L19" i="7"/>
  <c r="M19" i="7" s="1"/>
  <c r="H20" i="7"/>
  <c r="J20" i="7"/>
  <c r="L20" i="7"/>
  <c r="M20" i="7" s="1"/>
  <c r="H21" i="7"/>
  <c r="J21" i="7"/>
  <c r="L21" i="7"/>
  <c r="M21" i="7" s="1"/>
  <c r="H22" i="7"/>
  <c r="J22" i="7"/>
  <c r="L22" i="7"/>
  <c r="M22" i="7" s="1"/>
  <c r="H23" i="7"/>
  <c r="J23" i="7"/>
  <c r="L23" i="7"/>
  <c r="N23" i="7" s="1"/>
  <c r="H24" i="7"/>
  <c r="J24" i="7"/>
  <c r="L24" i="7"/>
  <c r="N24" i="7" s="1"/>
  <c r="H25" i="7"/>
  <c r="K25" i="7" s="1"/>
  <c r="J25" i="7"/>
  <c r="L25" i="7"/>
  <c r="M25" i="7" s="1"/>
  <c r="H26" i="7"/>
  <c r="J26" i="7"/>
  <c r="L26" i="7"/>
  <c r="M26" i="7" s="1"/>
  <c r="H27" i="7"/>
  <c r="J27" i="7"/>
  <c r="L27" i="7"/>
  <c r="N27" i="7" s="1"/>
  <c r="H28" i="7"/>
  <c r="J28" i="7"/>
  <c r="K28" i="7" s="1"/>
  <c r="L28" i="7"/>
  <c r="M28" i="7" s="1"/>
  <c r="H29" i="7"/>
  <c r="J29" i="7"/>
  <c r="L29" i="7"/>
  <c r="M29" i="7" s="1"/>
  <c r="H30" i="7"/>
  <c r="K30" i="7" s="1"/>
  <c r="J30" i="7"/>
  <c r="L30" i="7"/>
  <c r="M30" i="7" s="1"/>
  <c r="H31" i="7"/>
  <c r="J31" i="7"/>
  <c r="L31" i="7"/>
  <c r="N31" i="7" s="1"/>
  <c r="H32" i="7"/>
  <c r="J32" i="7"/>
  <c r="K32" i="7" s="1"/>
  <c r="L32" i="7"/>
  <c r="N32" i="7" s="1"/>
  <c r="H33" i="7"/>
  <c r="J33" i="7"/>
  <c r="K33" i="7"/>
  <c r="L33" i="7"/>
  <c r="M33" i="7" s="1"/>
  <c r="H34" i="7"/>
  <c r="K34" i="7" s="1"/>
  <c r="J34" i="7"/>
  <c r="L34" i="7"/>
  <c r="M34" i="7" s="1"/>
  <c r="H35" i="7"/>
  <c r="J35" i="7"/>
  <c r="L35" i="7"/>
  <c r="N35" i="7" s="1"/>
  <c r="H36" i="7"/>
  <c r="J36" i="7"/>
  <c r="K36" i="7" s="1"/>
  <c r="L36" i="7"/>
  <c r="M36" i="7" s="1"/>
  <c r="H37" i="7"/>
  <c r="J37" i="7"/>
  <c r="L37" i="7"/>
  <c r="M37" i="7" s="1"/>
  <c r="H38" i="7"/>
  <c r="K38" i="7" s="1"/>
  <c r="J38" i="7"/>
  <c r="L38" i="7"/>
  <c r="M38" i="7" s="1"/>
  <c r="H39" i="7"/>
  <c r="J39" i="7"/>
  <c r="L39" i="7"/>
  <c r="N39" i="7" s="1"/>
  <c r="H40" i="7"/>
  <c r="J40" i="7"/>
  <c r="L40" i="7"/>
  <c r="M40" i="7" s="1"/>
  <c r="H41" i="7"/>
  <c r="J41" i="7"/>
  <c r="K41" i="7" s="1"/>
  <c r="L41" i="7"/>
  <c r="M41" i="7" s="1"/>
  <c r="H42" i="7"/>
  <c r="J42" i="7"/>
  <c r="L42" i="7"/>
  <c r="M42" i="7" s="1"/>
  <c r="H43" i="7"/>
  <c r="K43" i="7" s="1"/>
  <c r="J43" i="7"/>
  <c r="L43" i="7"/>
  <c r="N43" i="7" s="1"/>
  <c r="H44" i="7"/>
  <c r="J44" i="7"/>
  <c r="L44" i="7"/>
  <c r="M44" i="7" s="1"/>
  <c r="H45" i="7"/>
  <c r="J45" i="7"/>
  <c r="L45" i="7"/>
  <c r="M45" i="7" s="1"/>
  <c r="H46" i="7"/>
  <c r="J46" i="7"/>
  <c r="L46" i="7"/>
  <c r="M46" i="7" s="1"/>
  <c r="H47" i="7"/>
  <c r="K47" i="7" s="1"/>
  <c r="J47" i="7"/>
  <c r="L47" i="7"/>
  <c r="M47" i="7" s="1"/>
  <c r="O49" i="7"/>
  <c r="O50" i="7"/>
  <c r="O52" i="7"/>
  <c r="O53" i="7"/>
  <c r="O55" i="7"/>
  <c r="O56" i="7" s="1"/>
  <c r="K26" i="7" l="1"/>
  <c r="K45" i="7"/>
  <c r="K37" i="7"/>
  <c r="K22" i="7"/>
  <c r="K18" i="7"/>
  <c r="K21" i="7"/>
  <c r="K29" i="7"/>
  <c r="M27" i="7"/>
  <c r="O27" i="7" s="1"/>
  <c r="K20" i="7"/>
  <c r="O54" i="7"/>
  <c r="M31" i="7"/>
  <c r="O31" i="7" s="1"/>
  <c r="N15" i="7"/>
  <c r="M35" i="7"/>
  <c r="O35" i="7" s="1"/>
  <c r="K46" i="7"/>
  <c r="M43" i="7"/>
  <c r="O43" i="7" s="1"/>
  <c r="K40" i="7"/>
  <c r="K39" i="7"/>
  <c r="K31" i="7"/>
  <c r="K24" i="7"/>
  <c r="K23" i="7"/>
  <c r="K16" i="7"/>
  <c r="N47" i="7"/>
  <c r="O47" i="7" s="1"/>
  <c r="K44" i="7"/>
  <c r="K42" i="7"/>
  <c r="K35" i="7"/>
  <c r="K27" i="7"/>
  <c r="M24" i="7"/>
  <c r="O24" i="7" s="1"/>
  <c r="K19" i="7"/>
  <c r="M16" i="7"/>
  <c r="O16" i="7" s="1"/>
  <c r="K15" i="7"/>
  <c r="M39" i="7"/>
  <c r="O39" i="7" s="1"/>
  <c r="M32" i="7"/>
  <c r="O32" i="7" s="1"/>
  <c r="N28" i="7"/>
  <c r="O28" i="7" s="1"/>
  <c r="N20" i="7"/>
  <c r="O20" i="7" s="1"/>
  <c r="O15" i="7"/>
  <c r="N44" i="7"/>
  <c r="O44" i="7" s="1"/>
  <c r="N40" i="7"/>
  <c r="O40" i="7" s="1"/>
  <c r="N36" i="7"/>
  <c r="O36" i="7" s="1"/>
  <c r="M23" i="7"/>
  <c r="O23" i="7" s="1"/>
  <c r="N19" i="7"/>
  <c r="O19" i="7" s="1"/>
  <c r="O48" i="7"/>
  <c r="O51" i="7" s="1"/>
  <c r="O57" i="7" s="1"/>
  <c r="N45" i="7"/>
  <c r="O45" i="7" s="1"/>
  <c r="N41" i="7"/>
  <c r="O41" i="7" s="1"/>
  <c r="N37" i="7"/>
  <c r="O37" i="7" s="1"/>
  <c r="N33" i="7"/>
  <c r="O33" i="7" s="1"/>
  <c r="N29" i="7"/>
  <c r="O29" i="7" s="1"/>
  <c r="N25" i="7"/>
  <c r="O25" i="7" s="1"/>
  <c r="N21" i="7"/>
  <c r="O21" i="7" s="1"/>
  <c r="N17" i="7"/>
  <c r="O17" i="7" s="1"/>
  <c r="N46" i="7"/>
  <c r="O46" i="7" s="1"/>
  <c r="N42" i="7"/>
  <c r="O42" i="7" s="1"/>
  <c r="N38" i="7"/>
  <c r="O38" i="7" s="1"/>
  <c r="N34" i="7"/>
  <c r="O34" i="7" s="1"/>
  <c r="N30" i="7"/>
  <c r="O30" i="7" s="1"/>
  <c r="N26" i="7"/>
  <c r="O26" i="7" s="1"/>
  <c r="N22" i="7"/>
  <c r="O22" i="7" s="1"/>
  <c r="N18" i="7"/>
  <c r="O18" i="7" s="1"/>
  <c r="N14" i="7"/>
  <c r="O14" i="7" s="1"/>
</calcChain>
</file>

<file path=xl/sharedStrings.xml><?xml version="1.0" encoding="utf-8"?>
<sst xmlns="http://schemas.openxmlformats.org/spreadsheetml/2006/main" count="164" uniqueCount="120">
  <si>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</si>
  <si>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</si>
  <si>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</si>
  <si>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</si>
  <si>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</si>
  <si>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</si>
  <si>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</si>
  <si>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</si>
  <si>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</si>
  <si>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</si>
  <si>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</si>
  <si>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</si>
  <si>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</si>
  <si>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</si>
  <si>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</si>
  <si>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</si>
  <si>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</si>
  <si>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</si>
  <si>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</si>
  <si>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</si>
  <si>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</si>
  <si>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</si>
  <si>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</si>
  <si>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</si>
  <si>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</si>
  <si>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</si>
  <si>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</si>
  <si>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</si>
  <si>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</si>
  <si>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</si>
  <si>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</si>
  <si>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</si>
  <si>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</si>
  <si>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</si>
  <si>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</si>
  <si>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</si>
  <si>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</si>
  <si>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</si>
  <si>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</si>
  <si>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</si>
  <si>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</si>
  <si>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</si>
  <si>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</si>
  <si>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</si>
  <si>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</si>
  <si>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</si>
  <si>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</si>
  <si>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</si>
  <si>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</si>
  <si>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</si>
  <si>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</si>
  <si>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</si>
  <si>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</si>
  <si>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</si>
  <si>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</si>
  <si>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</si>
  <si>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</si>
  <si>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</si>
  <si>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</si>
  <si>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</si>
  <si>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</si>
  <si>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</si>
  <si>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</si>
  <si>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</si>
  <si>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</si>
  <si>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</si>
  <si>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</si>
  <si>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</si>
  <si>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</si>
  <si>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</si>
  <si>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</si>
  <si>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</si>
  <si>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</si>
  <si>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</si>
  <si>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</si>
  <si>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</si>
  <si>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</si>
  <si>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</si>
  <si>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</si>
  <si>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</si>
  <si>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</si>
  <si>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</si>
  <si>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Pre mezcla vitaminica de minerales y vitaminas A, D3, E, magnesio, cobre, zinc, yodo, cobalto: Cada 100g contienen: Magnesio 6,3%, cobre 3,15%, Zinc 14,7%, Yodo 0,21%, Cobalto 0,105%, Vitamina A 250,000 U.I, Vitamina D3 50,000 U.I, Vitamina E 500 U.I, Humedad 5% maximo. Presentacion bolsa de 1250 Gramos.</t>
  </si>
  <si>
    <t>Sal mineralizada para EQUINOS: composicion garantizada Humedad del 7.00% Max., cloruro de sodio 30.60% Min., Calcio 12.14% Min, Fosforo 5.00% Min, Azufre 1,50% Min, Cobre 0,26% Min, Fluor 0,05% Max, Magnesio 2,05% Min, Zinc 1,52% Min, Cobalto 0,010% Min, Yodo 0,012% Min y Selenio 0,012% Min. Presentacion en bulto de 25 Kilogramos.</t>
  </si>
  <si>
    <t>Sal mineralizada para BOVINOS al 12% lecheria, vacas en produccion, Composicion: Humedad 5,00% Max, Cloruro de sodio 30,80% Min, Fosforo 3,00% Min, Calcio 12,00% Min, magnesio 3,00% Min, Azufre 7,00% Min, Fluor 0,003% Max, Cobre 0,30% Min, Zinc 1,00% Min, Yodo 0,003% Min y Selenio 0,008% Min, Presentacion en bulto de 40 Kilogramos.</t>
  </si>
  <si>
    <t>Sal mineralizada para BOVINOS al 5% con aporte macro y macrominerales a la etapa de levante. Composicion: Humedad 5,000% Max, Fosforo 5,000% Min, Calcio 9,500% Min, Azufre 6,00% Min, Magnesio 0,800% Min, Fluor 0,050% Max, Zinc 0,900% Min, Cobre 0,300% Min, Yodo 0,010% Min, Cobalto 0,004% Min, cloruro de sodio 47,50% Min y 0,013% Min. Presentacion en bulto de 40 Kilogramos.</t>
  </si>
  <si>
    <t>Sal mineralizada para BOVINOS al 14%. Con una alta concentracion de minerales como el azufre. Composicion: Humedad 5,00% Max, Fosforo 3,00% Min, Calcio 10,00% Min, Azufre 14,00% Min, Magnesio 0,30% Min, Fluor 0,03% Max, Zinc 0,55% Min, Cobre 0,15% Min, Yodo 0,01% Min, Cobalto 0,005% Min, Selenio 0.002%Min, cloruro de sodio 35,0% Min y 0,013% Min. Presentacion en bulto de 40 Kilogramos.</t>
  </si>
  <si>
    <t>Sal mineralizada Para OVINOS Y CAPRINOS en todas las etapas productivas, sin contenido de cobre y baja en cloruro de sodio. Composicion: Humedad 5,00% Max, Cloruro de sodio 44,5% Min, Fosforo 5,00 % Min, Calcio 10,0% Min, magnesio 0,8% Min, Azufre 7,00% Min, Fluor 0,05% Max, Zinc 0,7% Min, Yodo 0,014% Min y Cobalto 0,004% Min. Presentacion en bulto por 40 Kilogramos.</t>
  </si>
  <si>
    <t>Alimento pecuario porcino etapa PREINICIACION, para suministro a lechones de 12 dias de vida hasta los 10 kg, con porcentaje de proteina del 20%, grasa Min 5%, fibra Max del 4 al 5%, cenizas del 8 al 10% Max, humedad del 13% Max. con porcentaje de proteina del 20%, grasa Min 5%, fibra Max del 4 al 5%, cenizas del 8 al 10% Max, humedad del 13% Max. Presentacion: peletizado, bulto por 40 kilogramos.</t>
  </si>
  <si>
    <t>Alimento pecuario porcino etapa INICIACION, para suministro a lechones a partir de los 12 a 15 kg de peso hasta alcanzar un peso de 32 kg, con porcentaje de proteina del 19 al 20%, grasa Min del 3 al 5%, fibra Max del 4 al 5%, cenizas del 9 al 10% Max, humedad del 12 al 13% Max. Presentacion: peletizado, bulto por 40 kilogramos.</t>
  </si>
  <si>
    <t>Alimento pecuario porcino etapa LEVANTE, para cerdos con 84 dias de vida desde los 40 hasta 80 kg.  con porcentaje de proteina del 15 al 17%, grasa Min del 3 al 5%, fibra Max del 6 al 8%, cenizas del 8 al 19% Max, humedad del 12 al 13% Max. Presentacion: peletizado, bulto por 40 kilogramos.</t>
  </si>
  <si>
    <t>Alimento pecuario porcino etapa ENGORDE, Para cerdos de ceba desde los 70 a 80 kg de peso hasta alcanzar los 85 kg. con porcentaje de proteina del 12 al 16%, grasa Min del 3 al 6%, fibra Max del 7 al 8%, cenizas del 8 al 19% Max, humedad del 13% Max. Presentacion: peletizado, bulto por 40 kilogramos.</t>
  </si>
  <si>
    <t>Alimento pecuario porcino etapa FINALIZADOR, para cerdos de ceba desde los 85 kg hasta alcanzar el peso ideal para el mercado. con porcentaje de proteina del 14 al 16%, grasa Min del 3 al 6%, fibra Max del 7 al 8%, cenizas del 8 al 9% Max, humedad del 13% Max. Presentacion: peletizado, bulto por 40 kilogramos.</t>
  </si>
  <si>
    <t>Alimento pecuario porcino etapa LACTANCIA, para cerdas de cria del segundo parto hacia adelante durante toda la lactancia con porcentaje de proteina del 15 al 16%, grasa Min del 5 al 6%, fibra Max del 6 al 10%, cenizas del 9% Max, humedad del 12 al 13% Max. Presentacion: peletizado, bulto por 40 kilogramos.</t>
  </si>
  <si>
    <t>Alimento pecuario porcino etapa GESTACION para cerdas en su periodo de gestacion, con porcentaje de proteina del 14%, grasa Min del 3 al 4%, fibra Max del 8 al 12%, cenizas del 9% Max, humedad del 13% Max. Presentacion: peletizado, bulto por 40 kg. Presentacion peletizado en bulto por 40 Kilogramos.</t>
  </si>
  <si>
    <t>LACTOREEMPLAZADOR para PORCINOS con porcentaje de proteina 19%, Leche en polvo para reconstituir en agua, reemplaza la leche de la cerda en usencia en la produccion de leche de la cerda o por muerte de la cerda. con porcentaje de proteina del 20 % Min, grasa del 14% Min, fibra Max del 0.01 %, cenizas del 11 % Max. Presentacion lactosa 48,0%, calcio 0,88%, fosforo 0,90%. Presentacion por kilogramo.</t>
  </si>
  <si>
    <t>YOGURTH PARA LECHONES Alimento en polvo que se debe reconstituir en agua. Su alto contenido de materia seca le da una consistencia tipo ¿yogurt¿ al momento de prepararlo es adicional a la leche de la cerda o lactoreemplazador. Con proteina 19.00% Min, grasa 19.00%, Min, cenizas 6.50% Max, fibra 0.10% Max, humedad 4.50% Max, lactosa 30.00%, calcio 0.40% Min, fosforo 0.40% Min. Presentacion por 1 kilogramo</t>
  </si>
  <si>
    <t>Alimento pecuario concentrado OVINOS porcentaje de Proteina Del 16 al 22%. Presentacion en bulto por 40 Kilogramos.</t>
  </si>
  <si>
    <t>Alimento pecuario EQUINO para yeguas con porcentaje de proteina mayor o igual al 17%. grasa Min del 5 al 6%, fibra Max del 10%, cenizas del 10 al 12% Max, humedad del 13% Max. Presentacion: peletizado, bulto por 40 kg. Presentacion peletizado en bulto por 40 Kilogramos.</t>
  </si>
  <si>
    <t>Alimento pecuario CONEJOS para todas las etapas productivas, con porcentaje de proteina min del 17% Al 18%. Humedad Max 13%, grasa min 2.5 al 3%, fibra Max 14 al 15% cenizas Max del 10 al 12 %. Para. Presentacion peletizado en bulto por 40 Kilogramos.</t>
  </si>
  <si>
    <t>Alimento pecuario concentrado para GATOS. porcentaje de proteina del 30%. Presentacion peletizado en bulto por 8 kilogramos.</t>
  </si>
  <si>
    <t>Alimento pecuario concentrado CANINO. porcentaje de proteina del 18% grasa, 7% fibra 5%, cenizas 10%, humedad 10%. Presentacion peletizado en bulto por 30 kilogramos.</t>
  </si>
  <si>
    <t>Alimento pecuario bovino etapa LACTANCIA, para vacas lecheras en pastoreo con porcentaje de proteina del 18% Min, grasa del 3 al 4 % Min, fibra del 12% Max, cenizas del 12% Max, Humedad del 13% Max. Presentacion peletizado en bulto por 40 Kilogramos</t>
  </si>
  <si>
    <t>Alimento pecuario bovino para ganado HORRO y NOVILLAS en pastoreo, porcentaje de proteina del 14% Min, grasa del 3 al 4 % Min, fibra del 10 al 12% Max, cenizas del 10 al 13% Max, Humedad del 13% Max. Presentacion peletizado en bulto por 40 Kilogramos.</t>
  </si>
  <si>
    <t>Suplemento alimenticio pecuario bovino para TERNERAS como complemento de la leche materna o de reemplazantes de la leche desde los 5 dias de vida hasta los 90 dias despues del destete. con porcentaje de proteina del 18 al 20% Min, grasa del 3 % Min, fibra del 9 al 10% Max, cenizas del 12% Max, Humedad del 13% Max. Presentacion peletizado en bulto por 40 Kilogramos.</t>
  </si>
  <si>
    <t>Suplemento alimenticio pecuario bovino etapa LEVANTE para novillas como complemento de los forrajes desde los 90 dias despues del destete hasta 2 meses antes del primer parto con porcentaje de proteina del 16% Min, grasa del 2 al 3 % Min, fibra del 14 al 15% Max, cenizas del 10 al 12% Max, Humedad del 10 al 13% Max. Presentacion peletizado en bulto por 40 Kilogramos.</t>
  </si>
  <si>
    <t>Suplemento balanceado de alta digestibilidad. Indicado para el acondicionamiento de los BOVINOS para exposicion. Con porcentaje de proteina del 15% Min, grasa del 5 % Min, fibra del 13% Max, cenizas del 10% Max, Humedad del 13% Max. Presentacion peletizado en bulto por 40 Kilogramos</t>
  </si>
  <si>
    <t>Bloque multinutricional, para BOVINOS. Proteina minima 10%, equivalente proteico o NNP 23%, Grasa minima 2.5%, fibra maxima 10%, cenizas maximo 15,0%, humedad maxima 13%. Presentacion bloque por 25 kg.</t>
  </si>
  <si>
    <t>Bloque multinutricional, para equinos que contiene fibra, proteina, energia, ayuda a regenerar la flora intestinal lo que lleva a tener mayor absorcion de los nutrientes. tambien ayuda a la regeneracion de los tejidos blandos y masa muscular con porcentaje de proteina del 6.5 % Min, grasa del 1.4 % Min, fibra del 4.8% Max, cenizas del 18.9% Max, Humedad del 15.5 % Max. Presentacion de 3 Kg.</t>
  </si>
  <si>
    <t>Heno De Angleton O Pangola. Presentacion por Paca De 10 Kg de buena calidad, cosechado de 45 dias de edad.</t>
  </si>
  <si>
    <t>Suplemento con aminoacidos como la L-Carnitina, vitaminas, minerales y omega 3 para un optimo desempeno reproductivo en machos y hembras de los equinos, bovino y ovinos. Vitamina B12 900 mcg; Vitamina B6 0,4 g; Vitamina A 916,666 U.I; Vitamina E 40,000 U.I; Vitamina C 100 g; Acido Folico 20 g; Lisina 30 g; Metionina 16 g; Treonina 24 g;Arginina 10 g;L- Carnitina 250 g; Omega 3 80 g; Zinc 2,8 g; Cobre 1,1 g; Cromo 0,15 g; Selenio 0,2 g; Excipientes c.s.p 1,00 Kg. Presentacion caneca por 2 kg.</t>
  </si>
  <si>
    <t>Silo de maiz con analisis bromatologico cultivado tecnicamente, optima confeccion y empaque, con adicion de melaza y bacterias estabilizadoras de ph, excelente suplemento para optimizar la dieta del ganado de leche, doble proposito, carne y cualquier rumiante. Presentacion por tonelada, empacada en bolsa silera.</t>
  </si>
  <si>
    <t>Melaza, Miel De Purga * Bulto De 30 Kilogramos</t>
  </si>
  <si>
    <t>Suplemento nutricional para abejas humedad max 19%proteina min 23% fibra cruda max 2% cenizas max 2.7 % calorias min 3100/kg presentacion bolsa / 1 por kg</t>
  </si>
  <si>
    <t>Pasto peletizado. Presentacion peletizado bulto por 40 kilogramos.</t>
  </si>
  <si>
    <t>Alimento pecuario Avena Chancada, presentacion en bulto por 25 kg.</t>
  </si>
  <si>
    <t>BOLSA</t>
  </si>
  <si>
    <t>BULTO</t>
  </si>
  <si>
    <t>PACA</t>
  </si>
  <si>
    <t>TONELADA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</si>
</sst>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29" fillId="2" borderId="0" xfId="0" applyFont="1" applyFill="1" applyBorder="1" applyAlignment="1" applyProtection="1">
      <alignment horizontal="left" vertical="center" wrapText="1"/>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protection hidden="1"/>
    </xf>
    <xf numFmtId="0" fontId="6" fillId="0" borderId="3"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protection hidden="1"/>
    </xf>
    <xf numFmtId="0" fontId="3" fillId="0" borderId="3"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6" fillId="0" borderId="42" xfId="3" applyNumberFormat="1" applyFont="1" applyBorder="1" applyAlignment="1" applyProtection="1">
      <alignment horizontal="center" vertical="center" wrapText="1"/>
      <protection hidden="1"/>
    </xf>
    <xf numFmtId="0" fontId="6" fillId="0" borderId="3"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6" fillId="0" borderId="43" xfId="3" applyNumberFormat="1" applyFont="1" applyBorder="1" applyAlignment="1" applyProtection="1">
      <alignment horizontal="center" vertical="center" wrapText="1"/>
      <protection hidden="1"/>
    </xf>
    <xf numFmtId="0" fontId="6" fillId="0" borderId="44"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7" fillId="3" borderId="46" xfId="0" applyFont="1" applyFill="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2" fillId="0" borderId="47" xfId="0" applyFont="1" applyBorder="1" applyAlignment="1" applyProtection="1">
      <alignment vertical="top" wrapText="1"/>
      <protection hidden="1"/>
    </xf>
    <xf numFmtId="0" fontId="2" fillId="0" borderId="48" xfId="0" applyFont="1" applyBorder="1" applyAlignment="1" applyProtection="1">
      <alignment vertical="top" wrapText="1"/>
      <protection hidden="1"/>
    </xf>
    <xf numFmtId="0" fontId="2" fillId="0" borderId="49" xfId="0" applyFont="1" applyBorder="1" applyAlignment="1" applyProtection="1">
      <alignmen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showGridLines="0" tabSelected="1" view="pageBreakPreview" topLeftCell="A37" zoomScale="70" zoomScaleNormal="70" zoomScaleSheetLayoutView="70" zoomScalePageLayoutView="55" workbookViewId="0">
      <selection activeCell="E47" sqref="E47"/>
    </sheetView>
  </sheetViews>
  <sheetFormatPr baseColWidth="10" defaultColWidth="11.42578125" defaultRowHeight="15" x14ac:dyDescent="0.25"/>
  <cols>
    <col min="1" max="1" width="10.42578125" style="2" customWidth="1"/>
    <col min="2" max="2" width="66.140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ht="51" customHeight="1" x14ac:dyDescent="0.25">
      <c r="F1" s="3"/>
    </row>
    <row r="2" spans="1:15" ht="15.75" customHeight="1" x14ac:dyDescent="0.25">
      <c r="A2" s="142"/>
      <c r="B2" s="139" t="s">
        <v>0</v>
      </c>
      <c r="C2" s="140"/>
      <c r="D2" s="140"/>
      <c r="E2" s="140"/>
      <c r="F2" s="140"/>
      <c r="G2" s="140"/>
      <c r="H2" s="140"/>
      <c r="I2" s="140"/>
      <c r="J2" s="140"/>
      <c r="K2" s="140"/>
      <c r="L2" s="140"/>
      <c r="M2" s="141"/>
      <c r="N2" s="131" t="s">
        <v>80</v>
      </c>
      <c r="O2" s="132"/>
    </row>
    <row r="3" spans="1:15" ht="15.75" customHeight="1" x14ac:dyDescent="0.25">
      <c r="A3" s="143"/>
      <c r="B3" s="139" t="s">
        <v>2</v>
      </c>
      <c r="C3" s="140"/>
      <c r="D3" s="140"/>
      <c r="E3" s="140"/>
      <c r="F3" s="140"/>
      <c r="G3" s="140"/>
      <c r="H3" s="140"/>
      <c r="I3" s="140"/>
      <c r="J3" s="140"/>
      <c r="K3" s="140"/>
      <c r="L3" s="140"/>
      <c r="M3" s="141"/>
      <c r="N3" s="131" t="s">
        <v>77</v>
      </c>
      <c r="O3" s="132"/>
    </row>
    <row r="4" spans="1:15" ht="16.5" customHeight="1" x14ac:dyDescent="0.25">
      <c r="A4" s="143"/>
      <c r="B4" s="133" t="s">
        <v>3</v>
      </c>
      <c r="C4" s="134"/>
      <c r="D4" s="134"/>
      <c r="E4" s="134"/>
      <c r="F4" s="134"/>
      <c r="G4" s="134"/>
      <c r="H4" s="134"/>
      <c r="I4" s="134"/>
      <c r="J4" s="134"/>
      <c r="K4" s="134"/>
      <c r="L4" s="134"/>
      <c r="M4" s="135"/>
      <c r="N4" s="131" t="s">
        <v>79</v>
      </c>
      <c r="O4" s="132"/>
    </row>
    <row r="5" spans="1:15" ht="15" customHeight="1" x14ac:dyDescent="0.25">
      <c r="A5" s="144"/>
      <c r="B5" s="136"/>
      <c r="C5" s="137"/>
      <c r="D5" s="137"/>
      <c r="E5" s="137"/>
      <c r="F5" s="137"/>
      <c r="G5" s="137"/>
      <c r="H5" s="137"/>
      <c r="I5" s="137"/>
      <c r="J5" s="137"/>
      <c r="K5" s="137"/>
      <c r="L5" s="137"/>
      <c r="M5" s="138"/>
      <c r="N5" s="131" t="s">
        <v>4</v>
      </c>
      <c r="O5" s="132"/>
    </row>
    <row r="7" spans="1:15" x14ac:dyDescent="0.25">
      <c r="A7" s="5" t="s">
        <v>5</v>
      </c>
    </row>
    <row r="8" spans="1:15" ht="9.9499999999999993" customHeight="1" x14ac:dyDescent="0.25">
      <c r="A8" s="6"/>
    </row>
    <row r="9" spans="1:15" ht="30" customHeight="1" x14ac:dyDescent="0.25">
      <c r="A9" s="71" t="s">
        <v>6</v>
      </c>
      <c r="B9" s="72"/>
      <c r="D9" s="77" t="s">
        <v>7</v>
      </c>
      <c r="E9" s="78"/>
      <c r="F9" s="67"/>
      <c r="G9" s="68"/>
      <c r="H9" s="68"/>
      <c r="I9" s="69"/>
      <c r="K9" s="77" t="s">
        <v>8</v>
      </c>
      <c r="L9" s="78"/>
      <c r="M9" s="83"/>
      <c r="N9" s="84"/>
    </row>
    <row r="10" spans="1:15" ht="8.25" customHeight="1" x14ac:dyDescent="0.25">
      <c r="A10" s="73"/>
      <c r="B10" s="74"/>
      <c r="C10" s="7"/>
      <c r="E10" s="8"/>
      <c r="F10" s="8"/>
      <c r="M10" s="8"/>
      <c r="N10" s="2"/>
    </row>
    <row r="11" spans="1:15" ht="30" customHeight="1" x14ac:dyDescent="0.25">
      <c r="A11" s="75"/>
      <c r="B11" s="76"/>
      <c r="D11" s="77" t="s">
        <v>9</v>
      </c>
      <c r="E11" s="78"/>
      <c r="F11" s="67"/>
      <c r="G11" s="68"/>
      <c r="H11" s="68"/>
      <c r="I11" s="69"/>
      <c r="K11" s="77" t="s">
        <v>10</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05.75" customHeight="1" x14ac:dyDescent="0.2">
      <c r="A14" s="26">
        <v>1</v>
      </c>
      <c r="B14" s="57" t="s">
        <v>82</v>
      </c>
      <c r="C14" s="12"/>
      <c r="D14" s="58">
        <v>50</v>
      </c>
      <c r="E14" s="58" t="s">
        <v>116</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06.5" customHeight="1" x14ac:dyDescent="0.2">
      <c r="A15" s="26">
        <v>2</v>
      </c>
      <c r="B15" s="57" t="s">
        <v>83</v>
      </c>
      <c r="C15" s="12"/>
      <c r="D15" s="58">
        <v>3</v>
      </c>
      <c r="E15" s="58" t="s">
        <v>117</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99.75" customHeight="1" x14ac:dyDescent="0.2">
      <c r="A16" s="26">
        <v>3</v>
      </c>
      <c r="B16" s="57" t="s">
        <v>84</v>
      </c>
      <c r="C16" s="12"/>
      <c r="D16" s="58">
        <v>12</v>
      </c>
      <c r="E16" s="58" t="s">
        <v>117</v>
      </c>
      <c r="F16" s="13"/>
      <c r="G16" s="11"/>
      <c r="H16" s="1">
        <f t="shared" ref="H16:H47" si="13">+ROUND(F16*G16,0)</f>
        <v>0</v>
      </c>
      <c r="I16" s="11"/>
      <c r="J16" s="1">
        <f t="shared" ref="J16:J47" si="14">ROUND(F16*I16,0)</f>
        <v>0</v>
      </c>
      <c r="K16" s="1">
        <f t="shared" ref="K16:K47" si="15">ROUND(F16+H16+J16,0)</f>
        <v>0</v>
      </c>
      <c r="L16" s="1">
        <f t="shared" ref="L16:L47" si="16">ROUND(F16*D16,0)</f>
        <v>0</v>
      </c>
      <c r="M16" s="1">
        <f t="shared" ref="M16:M47" si="17">ROUND(L16*G16,0)</f>
        <v>0</v>
      </c>
      <c r="N16" s="1">
        <f t="shared" ref="N16:N47" si="18">ROUND(L16*I16,0)</f>
        <v>0</v>
      </c>
      <c r="O16" s="27">
        <f t="shared" ref="O16:O47" si="19">ROUND(L16+N16+M16,0)</f>
        <v>0</v>
      </c>
    </row>
    <row r="17" spans="1:15" s="9" customFormat="1" ht="109.5" customHeight="1" x14ac:dyDescent="0.2">
      <c r="A17" s="26">
        <v>4</v>
      </c>
      <c r="B17" s="57" t="s">
        <v>85</v>
      </c>
      <c r="C17" s="12"/>
      <c r="D17" s="58">
        <v>5</v>
      </c>
      <c r="E17" s="58" t="s">
        <v>117</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96" customHeight="1" x14ac:dyDescent="0.2">
      <c r="A18" s="26">
        <v>5</v>
      </c>
      <c r="B18" s="57" t="s">
        <v>86</v>
      </c>
      <c r="C18" s="12"/>
      <c r="D18" s="58">
        <v>12</v>
      </c>
      <c r="E18" s="58" t="s">
        <v>117</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00.5" customHeight="1" x14ac:dyDescent="0.2">
      <c r="A19" s="26">
        <v>6</v>
      </c>
      <c r="B19" s="57" t="s">
        <v>87</v>
      </c>
      <c r="C19" s="12"/>
      <c r="D19" s="58">
        <v>10</v>
      </c>
      <c r="E19" s="58" t="s">
        <v>117</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10.25" customHeight="1" x14ac:dyDescent="0.2">
      <c r="A20" s="26">
        <v>7</v>
      </c>
      <c r="B20" s="57" t="s">
        <v>88</v>
      </c>
      <c r="C20" s="12"/>
      <c r="D20" s="58">
        <v>68</v>
      </c>
      <c r="E20" s="58" t="s">
        <v>117</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0" customHeight="1" x14ac:dyDescent="0.2">
      <c r="A21" s="26">
        <v>8</v>
      </c>
      <c r="B21" s="57" t="s">
        <v>89</v>
      </c>
      <c r="C21" s="12"/>
      <c r="D21" s="58">
        <v>75</v>
      </c>
      <c r="E21" s="58" t="s">
        <v>117</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90" customHeight="1" x14ac:dyDescent="0.2">
      <c r="A22" s="26">
        <v>9</v>
      </c>
      <c r="B22" s="57" t="s">
        <v>90</v>
      </c>
      <c r="C22" s="12"/>
      <c r="D22" s="58">
        <v>85</v>
      </c>
      <c r="E22" s="58" t="s">
        <v>117</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76.5" customHeight="1" x14ac:dyDescent="0.2">
      <c r="A23" s="26">
        <v>10</v>
      </c>
      <c r="B23" s="57" t="s">
        <v>91</v>
      </c>
      <c r="C23" s="12"/>
      <c r="D23" s="58">
        <v>60</v>
      </c>
      <c r="E23" s="58" t="s">
        <v>117</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80.25" customHeight="1" x14ac:dyDescent="0.2">
      <c r="A24" s="26">
        <v>11</v>
      </c>
      <c r="B24" s="57" t="s">
        <v>92</v>
      </c>
      <c r="C24" s="12"/>
      <c r="D24" s="58">
        <v>72</v>
      </c>
      <c r="E24" s="58" t="s">
        <v>117</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84" customHeight="1" x14ac:dyDescent="0.2">
      <c r="A25" s="26">
        <v>12</v>
      </c>
      <c r="B25" s="57" t="s">
        <v>93</v>
      </c>
      <c r="C25" s="12"/>
      <c r="D25" s="58">
        <v>127</v>
      </c>
      <c r="E25" s="58" t="s">
        <v>117</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87.75" customHeight="1" x14ac:dyDescent="0.2">
      <c r="A26" s="26">
        <v>13</v>
      </c>
      <c r="B26" s="57" t="s">
        <v>94</v>
      </c>
      <c r="C26" s="12"/>
      <c r="D26" s="58">
        <v>150</v>
      </c>
      <c r="E26" s="58" t="s">
        <v>117</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13.25" customHeight="1" x14ac:dyDescent="0.2">
      <c r="A27" s="26">
        <v>14</v>
      </c>
      <c r="B27" s="57" t="s">
        <v>95</v>
      </c>
      <c r="C27" s="12"/>
      <c r="D27" s="58">
        <v>10</v>
      </c>
      <c r="E27" s="58" t="s">
        <v>81</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07.25" customHeight="1" x14ac:dyDescent="0.2">
      <c r="A28" s="26">
        <v>15</v>
      </c>
      <c r="B28" s="57" t="s">
        <v>96</v>
      </c>
      <c r="C28" s="12"/>
      <c r="D28" s="58">
        <v>10</v>
      </c>
      <c r="E28" s="58" t="s">
        <v>81</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51" customHeight="1" x14ac:dyDescent="0.2">
      <c r="A29" s="26">
        <v>16</v>
      </c>
      <c r="B29" s="57" t="s">
        <v>97</v>
      </c>
      <c r="C29" s="12"/>
      <c r="D29" s="58">
        <v>67</v>
      </c>
      <c r="E29" s="58" t="s">
        <v>117</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75.75" customHeight="1" x14ac:dyDescent="0.2">
      <c r="A30" s="26">
        <v>17</v>
      </c>
      <c r="B30" s="57" t="s">
        <v>98</v>
      </c>
      <c r="C30" s="12"/>
      <c r="D30" s="58">
        <v>73</v>
      </c>
      <c r="E30" s="58" t="s">
        <v>117</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80.25" customHeight="1" x14ac:dyDescent="0.2">
      <c r="A31" s="26">
        <v>18</v>
      </c>
      <c r="B31" s="57" t="s">
        <v>99</v>
      </c>
      <c r="C31" s="12"/>
      <c r="D31" s="58">
        <v>350</v>
      </c>
      <c r="E31" s="58" t="s">
        <v>117</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51" customHeight="1" x14ac:dyDescent="0.2">
      <c r="A32" s="26">
        <v>19</v>
      </c>
      <c r="B32" s="57" t="s">
        <v>100</v>
      </c>
      <c r="C32" s="12"/>
      <c r="D32" s="58">
        <v>4</v>
      </c>
      <c r="E32" s="58" t="s">
        <v>117</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51" customHeight="1" x14ac:dyDescent="0.2">
      <c r="A33" s="26">
        <v>20</v>
      </c>
      <c r="B33" s="57" t="s">
        <v>101</v>
      </c>
      <c r="C33" s="12"/>
      <c r="D33" s="58">
        <v>24</v>
      </c>
      <c r="E33" s="58" t="s">
        <v>117</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72.75" customHeight="1" x14ac:dyDescent="0.2">
      <c r="A34" s="26">
        <v>21</v>
      </c>
      <c r="B34" s="57" t="s">
        <v>102</v>
      </c>
      <c r="C34" s="12"/>
      <c r="D34" s="58">
        <v>198</v>
      </c>
      <c r="E34" s="58" t="s">
        <v>117</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84" customHeight="1" x14ac:dyDescent="0.2">
      <c r="A35" s="26">
        <v>22</v>
      </c>
      <c r="B35" s="57" t="s">
        <v>103</v>
      </c>
      <c r="C35" s="12"/>
      <c r="D35" s="58">
        <v>20</v>
      </c>
      <c r="E35" s="58" t="s">
        <v>117</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99" customHeight="1" x14ac:dyDescent="0.2">
      <c r="A36" s="26">
        <v>23</v>
      </c>
      <c r="B36" s="57" t="s">
        <v>104</v>
      </c>
      <c r="C36" s="12"/>
      <c r="D36" s="58">
        <v>20</v>
      </c>
      <c r="E36" s="58" t="s">
        <v>117</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99.75" customHeight="1" x14ac:dyDescent="0.2">
      <c r="A37" s="26">
        <v>24</v>
      </c>
      <c r="B37" s="57" t="s">
        <v>105</v>
      </c>
      <c r="C37" s="12"/>
      <c r="D37" s="58">
        <v>20</v>
      </c>
      <c r="E37" s="58" t="s">
        <v>117</v>
      </c>
      <c r="F37" s="13"/>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82.5" customHeight="1" x14ac:dyDescent="0.2">
      <c r="A38" s="26">
        <v>25</v>
      </c>
      <c r="B38" s="57" t="s">
        <v>106</v>
      </c>
      <c r="C38" s="12"/>
      <c r="D38" s="58">
        <v>36</v>
      </c>
      <c r="E38" s="58" t="s">
        <v>117</v>
      </c>
      <c r="F38" s="13"/>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75.75" customHeight="1" x14ac:dyDescent="0.2">
      <c r="A39" s="26">
        <v>26</v>
      </c>
      <c r="B39" s="57" t="s">
        <v>107</v>
      </c>
      <c r="C39" s="12"/>
      <c r="D39" s="58">
        <v>12</v>
      </c>
      <c r="E39" s="58" t="s">
        <v>81</v>
      </c>
      <c r="F39" s="13"/>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90.75" customHeight="1" x14ac:dyDescent="0.2">
      <c r="A40" s="26">
        <v>27</v>
      </c>
      <c r="B40" s="57" t="s">
        <v>108</v>
      </c>
      <c r="C40" s="12"/>
      <c r="D40" s="58">
        <v>10</v>
      </c>
      <c r="E40" s="58" t="s">
        <v>81</v>
      </c>
      <c r="F40" s="13"/>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51" customHeight="1" x14ac:dyDescent="0.2">
      <c r="A41" s="26">
        <v>28</v>
      </c>
      <c r="B41" s="57" t="s">
        <v>109</v>
      </c>
      <c r="C41" s="12"/>
      <c r="D41" s="58">
        <v>400</v>
      </c>
      <c r="E41" s="58" t="s">
        <v>118</v>
      </c>
      <c r="F41" s="13"/>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124.5" customHeight="1" x14ac:dyDescent="0.2">
      <c r="A42" s="26">
        <v>29</v>
      </c>
      <c r="B42" s="57" t="s">
        <v>110</v>
      </c>
      <c r="C42" s="12"/>
      <c r="D42" s="58">
        <v>8</v>
      </c>
      <c r="E42" s="58" t="s">
        <v>81</v>
      </c>
      <c r="F42" s="13"/>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88.5" customHeight="1" x14ac:dyDescent="0.2">
      <c r="A43" s="26">
        <v>30</v>
      </c>
      <c r="B43" s="57" t="s">
        <v>111</v>
      </c>
      <c r="C43" s="12"/>
      <c r="D43" s="58">
        <v>50</v>
      </c>
      <c r="E43" s="58" t="s">
        <v>119</v>
      </c>
      <c r="F43" s="13"/>
      <c r="G43" s="11"/>
      <c r="H43" s="1">
        <f t="shared" si="13"/>
        <v>0</v>
      </c>
      <c r="I43" s="11"/>
      <c r="J43" s="1">
        <f t="shared" si="14"/>
        <v>0</v>
      </c>
      <c r="K43" s="1">
        <f t="shared" si="15"/>
        <v>0</v>
      </c>
      <c r="L43" s="1">
        <f t="shared" si="16"/>
        <v>0</v>
      </c>
      <c r="M43" s="1">
        <f t="shared" si="17"/>
        <v>0</v>
      </c>
      <c r="N43" s="1">
        <f t="shared" si="18"/>
        <v>0</v>
      </c>
      <c r="O43" s="27">
        <f t="shared" si="19"/>
        <v>0</v>
      </c>
    </row>
    <row r="44" spans="1:15" s="9" customFormat="1" ht="42.75" customHeight="1" x14ac:dyDescent="0.2">
      <c r="A44" s="26">
        <v>31</v>
      </c>
      <c r="B44" s="57" t="s">
        <v>112</v>
      </c>
      <c r="C44" s="12"/>
      <c r="D44" s="58">
        <v>8</v>
      </c>
      <c r="E44" s="58" t="s">
        <v>117</v>
      </c>
      <c r="F44" s="13"/>
      <c r="G44" s="11"/>
      <c r="H44" s="1">
        <f t="shared" si="13"/>
        <v>0</v>
      </c>
      <c r="I44" s="11"/>
      <c r="J44" s="1">
        <f t="shared" si="14"/>
        <v>0</v>
      </c>
      <c r="K44" s="1">
        <f t="shared" si="15"/>
        <v>0</v>
      </c>
      <c r="L44" s="1">
        <f t="shared" si="16"/>
        <v>0</v>
      </c>
      <c r="M44" s="1">
        <f t="shared" si="17"/>
        <v>0</v>
      </c>
      <c r="N44" s="1">
        <f t="shared" si="18"/>
        <v>0</v>
      </c>
      <c r="O44" s="27">
        <f t="shared" si="19"/>
        <v>0</v>
      </c>
    </row>
    <row r="45" spans="1:15" s="9" customFormat="1" ht="51" customHeight="1" x14ac:dyDescent="0.2">
      <c r="A45" s="26">
        <v>32</v>
      </c>
      <c r="B45" s="57" t="s">
        <v>113</v>
      </c>
      <c r="C45" s="12"/>
      <c r="D45" s="58">
        <v>50</v>
      </c>
      <c r="E45" s="58" t="s">
        <v>81</v>
      </c>
      <c r="F45" s="13"/>
      <c r="G45" s="11"/>
      <c r="H45" s="1">
        <f t="shared" si="13"/>
        <v>0</v>
      </c>
      <c r="I45" s="11"/>
      <c r="J45" s="1">
        <f t="shared" si="14"/>
        <v>0</v>
      </c>
      <c r="K45" s="1">
        <f t="shared" si="15"/>
        <v>0</v>
      </c>
      <c r="L45" s="1">
        <f t="shared" si="16"/>
        <v>0</v>
      </c>
      <c r="M45" s="1">
        <f t="shared" si="17"/>
        <v>0</v>
      </c>
      <c r="N45" s="1">
        <f t="shared" si="18"/>
        <v>0</v>
      </c>
      <c r="O45" s="27">
        <f t="shared" si="19"/>
        <v>0</v>
      </c>
    </row>
    <row r="46" spans="1:15" s="9" customFormat="1" ht="29.25" customHeight="1" x14ac:dyDescent="0.2">
      <c r="A46" s="26">
        <v>33</v>
      </c>
      <c r="B46" s="57" t="s">
        <v>114</v>
      </c>
      <c r="C46" s="12"/>
      <c r="D46" s="58">
        <v>53</v>
      </c>
      <c r="E46" s="58" t="s">
        <v>117</v>
      </c>
      <c r="F46" s="13"/>
      <c r="G46" s="11"/>
      <c r="H46" s="1">
        <f t="shared" si="13"/>
        <v>0</v>
      </c>
      <c r="I46" s="11"/>
      <c r="J46" s="1">
        <f t="shared" si="14"/>
        <v>0</v>
      </c>
      <c r="K46" s="1">
        <f t="shared" si="15"/>
        <v>0</v>
      </c>
      <c r="L46" s="1">
        <f t="shared" si="16"/>
        <v>0</v>
      </c>
      <c r="M46" s="1">
        <f t="shared" si="17"/>
        <v>0</v>
      </c>
      <c r="N46" s="1">
        <f t="shared" si="18"/>
        <v>0</v>
      </c>
      <c r="O46" s="27">
        <f t="shared" si="19"/>
        <v>0</v>
      </c>
    </row>
    <row r="47" spans="1:15" s="9" customFormat="1" ht="36" customHeight="1" thickBot="1" x14ac:dyDescent="0.25">
      <c r="A47" s="26">
        <v>34</v>
      </c>
      <c r="B47" s="57" t="s">
        <v>115</v>
      </c>
      <c r="C47" s="12"/>
      <c r="D47" s="58">
        <v>50</v>
      </c>
      <c r="E47" s="58" t="s">
        <v>117</v>
      </c>
      <c r="F47" s="13"/>
      <c r="G47" s="11"/>
      <c r="H47" s="1">
        <f t="shared" si="13"/>
        <v>0</v>
      </c>
      <c r="I47" s="11"/>
      <c r="J47" s="1">
        <f t="shared" si="14"/>
        <v>0</v>
      </c>
      <c r="K47" s="1">
        <f t="shared" si="15"/>
        <v>0</v>
      </c>
      <c r="L47" s="1">
        <f t="shared" si="16"/>
        <v>0</v>
      </c>
      <c r="M47" s="1">
        <f t="shared" si="17"/>
        <v>0</v>
      </c>
      <c r="N47" s="1">
        <f t="shared" si="18"/>
        <v>0</v>
      </c>
      <c r="O47" s="27">
        <f t="shared" si="19"/>
        <v>0</v>
      </c>
    </row>
    <row r="48" spans="1:15" s="9" customFormat="1" ht="42" customHeight="1" thickBot="1" x14ac:dyDescent="0.3">
      <c r="A48" s="79" t="s">
        <v>26</v>
      </c>
      <c r="B48" s="80"/>
      <c r="C48" s="80"/>
      <c r="D48" s="80"/>
      <c r="E48" s="80"/>
      <c r="F48" s="80"/>
      <c r="G48" s="80"/>
      <c r="H48" s="80"/>
      <c r="I48" s="80"/>
      <c r="J48" s="80"/>
      <c r="K48" s="130"/>
      <c r="L48" s="112" t="s">
        <v>27</v>
      </c>
      <c r="M48" s="113"/>
      <c r="N48" s="114"/>
      <c r="O48" s="35">
        <f>SUMIF(G:G,0%,L:L)+SUMIF(G:G,"",L:L)</f>
        <v>0</v>
      </c>
    </row>
    <row r="49" spans="1:17" s="9" customFormat="1" ht="39" customHeight="1" x14ac:dyDescent="0.25">
      <c r="A49" s="59" t="s">
        <v>78</v>
      </c>
      <c r="B49" s="60"/>
      <c r="C49" s="60"/>
      <c r="D49" s="60"/>
      <c r="E49" s="60"/>
      <c r="F49" s="60"/>
      <c r="G49" s="60"/>
      <c r="H49" s="60"/>
      <c r="I49" s="60"/>
      <c r="J49" s="60"/>
      <c r="K49" s="61"/>
      <c r="L49" s="115" t="s">
        <v>28</v>
      </c>
      <c r="M49" s="116"/>
      <c r="N49" s="117"/>
      <c r="O49" s="36">
        <f>SUMIF(G:G,5%,L:L)</f>
        <v>0</v>
      </c>
    </row>
    <row r="50" spans="1:17" s="9" customFormat="1" ht="30" customHeight="1" x14ac:dyDescent="0.25">
      <c r="A50" s="62"/>
      <c r="B50" s="111"/>
      <c r="C50" s="111"/>
      <c r="D50" s="111"/>
      <c r="E50" s="111"/>
      <c r="F50" s="111"/>
      <c r="G50" s="111"/>
      <c r="H50" s="111"/>
      <c r="I50" s="111"/>
      <c r="J50" s="111"/>
      <c r="K50" s="63"/>
      <c r="L50" s="115" t="s">
        <v>29</v>
      </c>
      <c r="M50" s="116"/>
      <c r="N50" s="117"/>
      <c r="O50" s="36">
        <f>SUMIF(G:G,19%,L:L)</f>
        <v>0</v>
      </c>
    </row>
    <row r="51" spans="1:17" s="9" customFormat="1" ht="30" customHeight="1" x14ac:dyDescent="0.25">
      <c r="A51" s="62"/>
      <c r="B51" s="111"/>
      <c r="C51" s="111"/>
      <c r="D51" s="111"/>
      <c r="E51" s="111"/>
      <c r="F51" s="111"/>
      <c r="G51" s="111"/>
      <c r="H51" s="111"/>
      <c r="I51" s="111"/>
      <c r="J51" s="111"/>
      <c r="K51" s="63"/>
      <c r="L51" s="118" t="s">
        <v>22</v>
      </c>
      <c r="M51" s="119"/>
      <c r="N51" s="120"/>
      <c r="O51" s="37">
        <f>SUM(O48:O50)</f>
        <v>0</v>
      </c>
    </row>
    <row r="52" spans="1:17" s="9" customFormat="1" ht="30" customHeight="1" x14ac:dyDescent="0.25">
      <c r="A52" s="62"/>
      <c r="B52" s="111"/>
      <c r="C52" s="111"/>
      <c r="D52" s="111"/>
      <c r="E52" s="111"/>
      <c r="F52" s="111"/>
      <c r="G52" s="111"/>
      <c r="H52" s="111"/>
      <c r="I52" s="111"/>
      <c r="J52" s="111"/>
      <c r="K52" s="63"/>
      <c r="L52" s="121" t="s">
        <v>30</v>
      </c>
      <c r="M52" s="122"/>
      <c r="N52" s="123"/>
      <c r="O52" s="38">
        <f>SUMIF(G:G,5%,M:M)</f>
        <v>0</v>
      </c>
    </row>
    <row r="53" spans="1:17" s="9" customFormat="1" ht="30" customHeight="1" x14ac:dyDescent="0.25">
      <c r="A53" s="62"/>
      <c r="B53" s="111"/>
      <c r="C53" s="111"/>
      <c r="D53" s="111"/>
      <c r="E53" s="111"/>
      <c r="F53" s="111"/>
      <c r="G53" s="111"/>
      <c r="H53" s="111"/>
      <c r="I53" s="111"/>
      <c r="J53" s="111"/>
      <c r="K53" s="63"/>
      <c r="L53" s="121" t="s">
        <v>31</v>
      </c>
      <c r="M53" s="122"/>
      <c r="N53" s="123"/>
      <c r="O53" s="38">
        <f>SUMIF(G:G,19%,M:M)</f>
        <v>0</v>
      </c>
    </row>
    <row r="54" spans="1:17" s="9" customFormat="1" ht="30" customHeight="1" x14ac:dyDescent="0.25">
      <c r="A54" s="62"/>
      <c r="B54" s="111"/>
      <c r="C54" s="111"/>
      <c r="D54" s="111"/>
      <c r="E54" s="111"/>
      <c r="F54" s="111"/>
      <c r="G54" s="111"/>
      <c r="H54" s="111"/>
      <c r="I54" s="111"/>
      <c r="J54" s="111"/>
      <c r="K54" s="63"/>
      <c r="L54" s="118" t="s">
        <v>32</v>
      </c>
      <c r="M54" s="119"/>
      <c r="N54" s="120"/>
      <c r="O54" s="37">
        <f>SUM(O52:O53)</f>
        <v>0</v>
      </c>
    </row>
    <row r="55" spans="1:17" s="9" customFormat="1" ht="30" customHeight="1" x14ac:dyDescent="0.25">
      <c r="A55" s="62"/>
      <c r="B55" s="111"/>
      <c r="C55" s="111"/>
      <c r="D55" s="111"/>
      <c r="E55" s="111"/>
      <c r="F55" s="111"/>
      <c r="G55" s="111"/>
      <c r="H55" s="111"/>
      <c r="I55" s="111"/>
      <c r="J55" s="111"/>
      <c r="K55" s="63"/>
      <c r="L55" s="115" t="s">
        <v>33</v>
      </c>
      <c r="M55" s="116"/>
      <c r="N55" s="117"/>
      <c r="O55" s="36">
        <f>SUMIF(I:I,8%,N:N)</f>
        <v>0</v>
      </c>
    </row>
    <row r="56" spans="1:17" s="9" customFormat="1" ht="37.5" customHeight="1" x14ac:dyDescent="0.25">
      <c r="A56" s="62"/>
      <c r="B56" s="111"/>
      <c r="C56" s="111"/>
      <c r="D56" s="111"/>
      <c r="E56" s="111"/>
      <c r="F56" s="111"/>
      <c r="G56" s="111"/>
      <c r="H56" s="111"/>
      <c r="I56" s="111"/>
      <c r="J56" s="111"/>
      <c r="K56" s="63"/>
      <c r="L56" s="124" t="s">
        <v>34</v>
      </c>
      <c r="M56" s="125"/>
      <c r="N56" s="126"/>
      <c r="O56" s="37">
        <f>SUM(O55)</f>
        <v>0</v>
      </c>
    </row>
    <row r="57" spans="1:17" s="9" customFormat="1" ht="32.25" customHeight="1" thickBot="1" x14ac:dyDescent="0.3">
      <c r="A57" s="64"/>
      <c r="B57" s="65"/>
      <c r="C57" s="65"/>
      <c r="D57" s="65"/>
      <c r="E57" s="65"/>
      <c r="F57" s="65"/>
      <c r="G57" s="65"/>
      <c r="H57" s="65"/>
      <c r="I57" s="65"/>
      <c r="J57" s="65"/>
      <c r="K57" s="66"/>
      <c r="L57" s="127" t="s">
        <v>35</v>
      </c>
      <c r="M57" s="128"/>
      <c r="N57" s="129"/>
      <c r="O57" s="39">
        <f>+O51+O54+O56</f>
        <v>0</v>
      </c>
    </row>
    <row r="59" spans="1:17" ht="50.1" customHeight="1" thickBot="1" x14ac:dyDescent="0.3">
      <c r="B59" s="70"/>
      <c r="C59" s="70"/>
    </row>
    <row r="60" spans="1:17" x14ac:dyDescent="0.25">
      <c r="B60" s="88" t="s">
        <v>36</v>
      </c>
      <c r="C60" s="88"/>
    </row>
    <row r="61" spans="1:17" ht="15" customHeight="1" x14ac:dyDescent="0.25">
      <c r="M61" s="41"/>
      <c r="N61" s="42"/>
      <c r="O61" s="43"/>
    </row>
    <row r="62" spans="1:17" ht="15.75" customHeight="1" x14ac:dyDescent="0.25">
      <c r="M62" s="41"/>
      <c r="N62" s="42"/>
      <c r="O62" s="43"/>
    </row>
    <row r="63" spans="1:17" ht="15" customHeight="1" x14ac:dyDescent="0.25">
      <c r="A63" s="10" t="s">
        <v>37</v>
      </c>
      <c r="M63" s="41"/>
      <c r="N63" s="42"/>
      <c r="O63" s="43"/>
    </row>
    <row r="64" spans="1:17" x14ac:dyDescent="0.25">
      <c r="A64" s="87" t="s">
        <v>38</v>
      </c>
      <c r="B64" s="87"/>
      <c r="C64" s="87"/>
      <c r="D64" s="87"/>
      <c r="E64" s="87"/>
      <c r="F64" s="87"/>
      <c r="G64" s="87"/>
      <c r="H64" s="87"/>
      <c r="I64" s="87"/>
      <c r="J64" s="87"/>
      <c r="K64" s="87"/>
      <c r="L64" s="87"/>
      <c r="M64" s="87"/>
      <c r="N64" s="87"/>
      <c r="O64" s="87"/>
      <c r="P64" s="2"/>
      <c r="Q64" s="2"/>
    </row>
    <row r="65" spans="1:17" ht="15" customHeight="1" x14ac:dyDescent="0.25">
      <c r="A65" s="86" t="s">
        <v>39</v>
      </c>
      <c r="B65" s="86"/>
      <c r="C65" s="86"/>
      <c r="D65" s="86"/>
      <c r="E65" s="86"/>
      <c r="F65" s="86"/>
      <c r="G65" s="86"/>
      <c r="H65" s="86"/>
      <c r="I65" s="86"/>
      <c r="J65" s="86"/>
      <c r="K65" s="86"/>
      <c r="L65" s="86"/>
      <c r="M65" s="86"/>
      <c r="N65" s="86"/>
      <c r="O65" s="86"/>
      <c r="P65" s="40"/>
      <c r="Q65" s="40"/>
    </row>
    <row r="66" spans="1:17" x14ac:dyDescent="0.25">
      <c r="A66" s="85" t="s">
        <v>40</v>
      </c>
      <c r="B66" s="85"/>
      <c r="C66" s="85"/>
      <c r="D66" s="85"/>
      <c r="E66" s="85"/>
      <c r="F66" s="85"/>
      <c r="G66" s="85"/>
      <c r="H66" s="85"/>
      <c r="I66" s="85"/>
      <c r="J66" s="85"/>
      <c r="K66" s="85"/>
      <c r="L66" s="85"/>
      <c r="M66" s="85"/>
      <c r="N66" s="85"/>
      <c r="O66" s="85"/>
      <c r="P66" s="5"/>
      <c r="Q66" s="5"/>
    </row>
    <row r="67" spans="1:17" x14ac:dyDescent="0.25">
      <c r="A67" s="85" t="s">
        <v>41</v>
      </c>
      <c r="B67" s="85"/>
      <c r="C67" s="85"/>
      <c r="D67" s="85"/>
      <c r="E67" s="85"/>
      <c r="F67" s="85"/>
      <c r="G67" s="85"/>
      <c r="H67" s="85"/>
      <c r="I67" s="85"/>
      <c r="J67" s="85"/>
      <c r="K67" s="85"/>
      <c r="L67" s="85"/>
      <c r="M67" s="85"/>
      <c r="N67" s="85"/>
      <c r="O67" s="85"/>
      <c r="P67" s="5"/>
      <c r="Q67" s="5"/>
    </row>
    <row r="68" spans="1:17" x14ac:dyDescent="0.25">
      <c r="K68" s="2"/>
      <c r="L68" s="2"/>
      <c r="M68" s="2"/>
      <c r="N68" s="2"/>
    </row>
    <row r="110" spans="11:15" s="2" customFormat="1" ht="15" customHeight="1" x14ac:dyDescent="0.25">
      <c r="K110" s="4"/>
      <c r="L110" s="4"/>
      <c r="M110" s="4"/>
      <c r="N110" s="4"/>
      <c r="O110" s="4"/>
    </row>
    <row r="111" spans="11:15" s="2" customFormat="1" ht="15" customHeight="1" x14ac:dyDescent="0.25">
      <c r="K111" s="4"/>
      <c r="L111" s="4"/>
      <c r="M111" s="4"/>
      <c r="N111" s="4"/>
      <c r="O111" s="4"/>
    </row>
    <row r="112" spans="11:15" s="2" customFormat="1" ht="15" customHeight="1" x14ac:dyDescent="0.25">
      <c r="K112" s="4"/>
      <c r="L112" s="4"/>
      <c r="M112" s="4"/>
      <c r="N112" s="4"/>
      <c r="O112" s="4"/>
    </row>
    <row r="113" spans="11:15" s="2" customFormat="1" ht="15" customHeight="1" x14ac:dyDescent="0.25">
      <c r="K113" s="4"/>
      <c r="L113" s="4"/>
      <c r="M113" s="4"/>
      <c r="N113" s="4"/>
      <c r="O113" s="4"/>
    </row>
  </sheetData>
  <sheetProtection selectLockedCells="1"/>
  <mergeCells count="35">
    <mergeCell ref="A67:O67"/>
    <mergeCell ref="A66:O66"/>
    <mergeCell ref="A65:O65"/>
    <mergeCell ref="A64:O64"/>
    <mergeCell ref="B60:C60"/>
    <mergeCell ref="A2:A5"/>
    <mergeCell ref="B2:M2"/>
    <mergeCell ref="N2:O2"/>
    <mergeCell ref="B3:M3"/>
    <mergeCell ref="N3:O3"/>
    <mergeCell ref="B4:M5"/>
    <mergeCell ref="N4:O4"/>
    <mergeCell ref="N5:O5"/>
    <mergeCell ref="M11:N11"/>
    <mergeCell ref="M9:N9"/>
    <mergeCell ref="K9:L9"/>
    <mergeCell ref="K11:L11"/>
    <mergeCell ref="F11:I11"/>
    <mergeCell ref="A49:K57"/>
    <mergeCell ref="F9:I9"/>
    <mergeCell ref="B59:C59"/>
    <mergeCell ref="A9:B11"/>
    <mergeCell ref="D9:E9"/>
    <mergeCell ref="D11:E11"/>
    <mergeCell ref="A48:K48"/>
    <mergeCell ref="L57:N57"/>
    <mergeCell ref="L56:N56"/>
    <mergeCell ref="L55:N55"/>
    <mergeCell ref="L54:N54"/>
    <mergeCell ref="L53:N53"/>
    <mergeCell ref="L52:N52"/>
    <mergeCell ref="L51:N51"/>
    <mergeCell ref="L50:N50"/>
    <mergeCell ref="L49:N49"/>
    <mergeCell ref="L48:N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G14:G47</xm:sqref>
        </x14:dataValidation>
        <x14:dataValidation type="list" allowBlank="1" showInputMessage="1" showErrorMessage="1" xr:uid="{00000000-0002-0000-0000-000007000000}">
          <x14:formula1>
            <xm:f>Cálculos!$F$7:$F$8</xm:f>
          </x14:formula1>
          <xm:sqref>I14:I47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0"/>
      <c r="C2" s="90"/>
      <c r="D2" s="99" t="s">
        <v>0</v>
      </c>
      <c r="E2" s="101"/>
      <c r="F2" s="101"/>
      <c r="G2" s="101"/>
      <c r="H2" s="100"/>
      <c r="I2" s="99" t="s">
        <v>1</v>
      </c>
      <c r="J2" s="100"/>
      <c r="K2" s="55"/>
    </row>
    <row r="3" spans="2:11" ht="15" customHeight="1" x14ac:dyDescent="0.25">
      <c r="B3" s="90"/>
      <c r="C3" s="90"/>
      <c r="D3" s="99" t="s">
        <v>2</v>
      </c>
      <c r="E3" s="101"/>
      <c r="F3" s="101"/>
      <c r="G3" s="101"/>
      <c r="H3" s="100"/>
      <c r="I3" s="99" t="s">
        <v>77</v>
      </c>
      <c r="J3" s="100"/>
      <c r="K3" s="54"/>
    </row>
    <row r="4" spans="2:11" ht="15" customHeight="1" x14ac:dyDescent="0.25">
      <c r="B4" s="90"/>
      <c r="C4" s="90"/>
      <c r="D4" s="102" t="s">
        <v>3</v>
      </c>
      <c r="E4" s="103"/>
      <c r="F4" s="103"/>
      <c r="G4" s="103"/>
      <c r="H4" s="104"/>
      <c r="I4" s="99" t="s">
        <v>79</v>
      </c>
      <c r="J4" s="100"/>
      <c r="K4" s="54"/>
    </row>
    <row r="5" spans="2:11" ht="15" customHeight="1" x14ac:dyDescent="0.25">
      <c r="B5" s="90"/>
      <c r="C5" s="90"/>
      <c r="D5" s="105"/>
      <c r="E5" s="106"/>
      <c r="F5" s="106"/>
      <c r="G5" s="106"/>
      <c r="H5" s="107"/>
      <c r="I5" s="99" t="s">
        <v>47</v>
      </c>
      <c r="J5" s="100"/>
      <c r="K5" s="54"/>
    </row>
    <row r="6" spans="2:11" x14ac:dyDescent="0.25">
      <c r="K6" s="46"/>
    </row>
    <row r="7" spans="2:11" ht="15.75" customHeight="1" x14ac:dyDescent="0.25">
      <c r="B7" s="94" t="s">
        <v>48</v>
      </c>
      <c r="C7" s="94"/>
      <c r="D7" s="94"/>
      <c r="E7" s="94"/>
      <c r="F7" s="94"/>
      <c r="G7" s="94"/>
      <c r="H7" s="94"/>
      <c r="I7" s="94"/>
      <c r="J7" s="94"/>
      <c r="K7" s="51"/>
    </row>
    <row r="8" spans="2:11" ht="15.75" customHeight="1" x14ac:dyDescent="0.25">
      <c r="B8" s="89" t="s">
        <v>49</v>
      </c>
      <c r="C8" s="89" t="s">
        <v>50</v>
      </c>
      <c r="D8" s="89"/>
      <c r="E8" s="89"/>
      <c r="F8" s="89"/>
      <c r="G8" s="94" t="s">
        <v>51</v>
      </c>
      <c r="H8" s="94"/>
      <c r="I8" s="94"/>
      <c r="J8" s="94"/>
      <c r="K8" s="51"/>
    </row>
    <row r="9" spans="2:11" ht="15.75" customHeight="1" x14ac:dyDescent="0.25">
      <c r="B9" s="89"/>
      <c r="C9" s="50" t="s">
        <v>52</v>
      </c>
      <c r="D9" s="50" t="s">
        <v>53</v>
      </c>
      <c r="E9" s="89" t="s">
        <v>54</v>
      </c>
      <c r="F9" s="89"/>
      <c r="G9" s="94"/>
      <c r="H9" s="94"/>
      <c r="I9" s="94"/>
      <c r="J9" s="94"/>
      <c r="K9" s="51"/>
    </row>
    <row r="10" spans="2:11" ht="15.75" customHeight="1" x14ac:dyDescent="0.25">
      <c r="B10" s="48">
        <v>1</v>
      </c>
      <c r="C10" s="48">
        <v>2021</v>
      </c>
      <c r="D10" s="48">
        <v>5</v>
      </c>
      <c r="E10" s="108">
        <v>24</v>
      </c>
      <c r="F10" s="108"/>
      <c r="G10" s="97" t="s">
        <v>55</v>
      </c>
      <c r="H10" s="97"/>
      <c r="I10" s="97"/>
      <c r="J10" s="97"/>
      <c r="K10" s="53"/>
    </row>
    <row r="11" spans="2:11" ht="57.75" customHeight="1" x14ac:dyDescent="0.25">
      <c r="B11" s="48">
        <v>2</v>
      </c>
      <c r="C11" s="48">
        <v>2022</v>
      </c>
      <c r="D11" s="48">
        <v>5</v>
      </c>
      <c r="E11" s="95">
        <v>31</v>
      </c>
      <c r="F11" s="96"/>
      <c r="G11" s="91" t="s">
        <v>56</v>
      </c>
      <c r="H11" s="92"/>
      <c r="I11" s="92"/>
      <c r="J11" s="93"/>
      <c r="K11" s="53"/>
    </row>
    <row r="12" spans="2:11" ht="82.5" customHeight="1" x14ac:dyDescent="0.25">
      <c r="B12" s="48">
        <v>3</v>
      </c>
      <c r="C12" s="48">
        <v>2022</v>
      </c>
      <c r="D12" s="48">
        <v>7</v>
      </c>
      <c r="E12" s="95">
        <v>27</v>
      </c>
      <c r="F12" s="96"/>
      <c r="G12" s="91" t="s">
        <v>57</v>
      </c>
      <c r="H12" s="92"/>
      <c r="I12" s="92"/>
      <c r="J12" s="93"/>
      <c r="K12" s="53"/>
    </row>
    <row r="13" spans="2:11" ht="100.5" customHeight="1" x14ac:dyDescent="0.25">
      <c r="B13" s="48">
        <v>4</v>
      </c>
      <c r="C13" s="48">
        <v>2023</v>
      </c>
      <c r="D13" s="48">
        <v>11</v>
      </c>
      <c r="E13" s="95">
        <v>30</v>
      </c>
      <c r="F13" s="96"/>
      <c r="G13" s="91" t="s">
        <v>72</v>
      </c>
      <c r="H13" s="92"/>
      <c r="I13" s="92"/>
      <c r="J13" s="93"/>
      <c r="K13" s="53"/>
    </row>
    <row r="14" spans="2:11" ht="70.5" customHeight="1" x14ac:dyDescent="0.25">
      <c r="B14" s="48">
        <v>5</v>
      </c>
      <c r="C14" s="48">
        <v>2024</v>
      </c>
      <c r="D14" s="56" t="s">
        <v>71</v>
      </c>
      <c r="E14" s="95">
        <v>27</v>
      </c>
      <c r="F14" s="96"/>
      <c r="G14" s="91" t="s">
        <v>73</v>
      </c>
      <c r="H14" s="92"/>
      <c r="I14" s="92"/>
      <c r="J14" s="93"/>
      <c r="K14" s="53"/>
    </row>
    <row r="15" spans="2:11" ht="76.5" customHeight="1" x14ac:dyDescent="0.25">
      <c r="B15" s="48">
        <v>6</v>
      </c>
      <c r="C15" s="48">
        <v>2024</v>
      </c>
      <c r="D15" s="56" t="s">
        <v>74</v>
      </c>
      <c r="E15" s="95"/>
      <c r="F15" s="96"/>
      <c r="G15" s="91" t="s">
        <v>76</v>
      </c>
      <c r="H15" s="92"/>
      <c r="I15" s="92"/>
      <c r="J15" s="93"/>
      <c r="K15" s="53"/>
    </row>
    <row r="16" spans="2:11" ht="15.75" customHeight="1" x14ac:dyDescent="0.25">
      <c r="B16" s="89" t="s">
        <v>58</v>
      </c>
      <c r="C16" s="89"/>
      <c r="D16" s="89"/>
      <c r="E16" s="89"/>
      <c r="F16" s="89"/>
      <c r="G16" s="89"/>
      <c r="H16" s="89"/>
      <c r="I16" s="89"/>
      <c r="J16" s="89"/>
      <c r="K16" s="49"/>
    </row>
    <row r="17" spans="2:11" x14ac:dyDescent="0.25">
      <c r="B17" s="89" t="s">
        <v>59</v>
      </c>
      <c r="C17" s="89"/>
      <c r="D17" s="89"/>
      <c r="E17" s="89"/>
      <c r="F17" s="89" t="s">
        <v>60</v>
      </c>
      <c r="G17" s="89"/>
      <c r="H17" s="89"/>
      <c r="I17" s="89"/>
      <c r="J17" s="89"/>
      <c r="K17" s="49"/>
    </row>
    <row r="18" spans="2:11" ht="15.75" customHeight="1" x14ac:dyDescent="0.25">
      <c r="B18" s="108" t="s">
        <v>61</v>
      </c>
      <c r="C18" s="108"/>
      <c r="D18" s="108"/>
      <c r="E18" s="108"/>
      <c r="F18" s="108" t="s">
        <v>75</v>
      </c>
      <c r="G18" s="108"/>
      <c r="H18" s="108"/>
      <c r="I18" s="108"/>
      <c r="J18" s="108"/>
      <c r="K18" s="47"/>
    </row>
    <row r="19" spans="2:11" x14ac:dyDescent="0.25">
      <c r="B19" s="89" t="s">
        <v>62</v>
      </c>
      <c r="C19" s="89"/>
      <c r="D19" s="89"/>
      <c r="E19" s="89"/>
      <c r="F19" s="89"/>
      <c r="G19" s="89"/>
      <c r="H19" s="89"/>
      <c r="I19" s="89"/>
      <c r="J19" s="89"/>
      <c r="K19" s="49"/>
    </row>
    <row r="20" spans="2:11" x14ac:dyDescent="0.25">
      <c r="B20" s="89" t="s">
        <v>59</v>
      </c>
      <c r="C20" s="89"/>
      <c r="D20" s="89"/>
      <c r="E20" s="89"/>
      <c r="F20" s="89" t="s">
        <v>60</v>
      </c>
      <c r="G20" s="89"/>
      <c r="H20" s="89"/>
      <c r="I20" s="89"/>
      <c r="J20" s="89"/>
      <c r="K20" s="49"/>
    </row>
    <row r="21" spans="2:11" ht="15.75" customHeight="1" x14ac:dyDescent="0.25">
      <c r="B21" s="110" t="s">
        <v>63</v>
      </c>
      <c r="C21" s="110"/>
      <c r="D21" s="110"/>
      <c r="E21" s="110"/>
      <c r="F21" s="110" t="s">
        <v>64</v>
      </c>
      <c r="G21" s="110"/>
      <c r="H21" s="110"/>
      <c r="I21" s="110"/>
      <c r="J21" s="110"/>
      <c r="K21" s="52"/>
    </row>
    <row r="22" spans="2:11" ht="15.75" customHeight="1" x14ac:dyDescent="0.25">
      <c r="B22" s="94" t="s">
        <v>65</v>
      </c>
      <c r="C22" s="94"/>
      <c r="D22" s="94"/>
      <c r="E22" s="94"/>
      <c r="F22" s="94"/>
      <c r="G22" s="94"/>
      <c r="H22" s="94"/>
      <c r="I22" s="94"/>
      <c r="J22" s="94"/>
      <c r="K22" s="51"/>
    </row>
    <row r="23" spans="2:11" x14ac:dyDescent="0.25">
      <c r="B23" s="89" t="s">
        <v>59</v>
      </c>
      <c r="C23" s="89"/>
      <c r="D23" s="89"/>
      <c r="E23" s="89" t="s">
        <v>60</v>
      </c>
      <c r="F23" s="89"/>
      <c r="G23" s="89"/>
      <c r="H23" s="89" t="s">
        <v>66</v>
      </c>
      <c r="I23" s="89"/>
      <c r="J23" s="89"/>
      <c r="K23" s="49"/>
    </row>
    <row r="24" spans="2:11" x14ac:dyDescent="0.25">
      <c r="B24" s="89"/>
      <c r="C24" s="89"/>
      <c r="D24" s="89"/>
      <c r="E24" s="89"/>
      <c r="F24" s="89"/>
      <c r="G24" s="89"/>
      <c r="H24" s="50" t="s">
        <v>52</v>
      </c>
      <c r="I24" s="50" t="s">
        <v>53</v>
      </c>
      <c r="J24" s="50" t="s">
        <v>54</v>
      </c>
      <c r="K24" s="49"/>
    </row>
    <row r="25" spans="2:11" x14ac:dyDescent="0.25">
      <c r="B25" s="108" t="s">
        <v>67</v>
      </c>
      <c r="C25" s="108"/>
      <c r="D25" s="108"/>
      <c r="E25" s="110" t="s">
        <v>68</v>
      </c>
      <c r="F25" s="110"/>
      <c r="G25" s="110"/>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98" t="s">
        <v>70</v>
      </c>
      <c r="F28" s="98"/>
      <c r="G28" s="98"/>
      <c r="H28" s="98"/>
      <c r="I28" s="98"/>
      <c r="J28" s="98"/>
      <c r="K28" s="45"/>
    </row>
    <row r="29" spans="2:11" x14ac:dyDescent="0.25">
      <c r="B29" s="46"/>
      <c r="C29" s="46"/>
      <c r="D29" s="46"/>
      <c r="E29" s="98"/>
      <c r="F29" s="98"/>
      <c r="G29" s="98"/>
      <c r="H29" s="98"/>
      <c r="I29" s="98"/>
      <c r="J29" s="98"/>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Zona 1 Jurídico Interventoría</cp:lastModifiedBy>
  <cp:revision/>
  <cp:lastPrinted>2024-07-22T22:04:40Z</cp:lastPrinted>
  <dcterms:created xsi:type="dcterms:W3CDTF">2017-04-28T13:22:52Z</dcterms:created>
  <dcterms:modified xsi:type="dcterms:W3CDTF">2025-03-05T06:31:10Z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