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POLIZAS Y SOAT/BORRADORES/"/>
    </mc:Choice>
  </mc:AlternateContent>
  <xr:revisionPtr revIDLastSave="231" documentId="13_ncr:1_{F325527D-AE3E-4150-8C66-BA9D114568FD}" xr6:coauthVersionLast="47" xr6:coauthVersionMax="47" xr10:uidLastSave="{84234FED-2F4A-48C9-8BF5-7D1F90A8984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7" l="1"/>
  <c r="O37"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15" i="7"/>
  <c r="J15" i="7"/>
  <c r="L15" i="7"/>
  <c r="M15" i="7" s="1"/>
  <c r="O35" i="7"/>
  <c r="O34" i="7"/>
  <c r="L14" i="7"/>
  <c r="M14" i="7" s="1"/>
  <c r="J14" i="7"/>
  <c r="H14" i="7"/>
  <c r="M22" i="7" l="1"/>
  <c r="O22" i="7" s="1"/>
  <c r="K30" i="7"/>
  <c r="K21" i="7"/>
  <c r="K19" i="7"/>
  <c r="N18" i="7"/>
  <c r="O18" i="7" s="1"/>
  <c r="K24" i="7"/>
  <c r="K27" i="7"/>
  <c r="K31" i="7"/>
  <c r="N27" i="7"/>
  <c r="O27" i="7" s="1"/>
  <c r="N17" i="7"/>
  <c r="O17" i="7" s="1"/>
  <c r="K25" i="7"/>
  <c r="M29" i="7"/>
  <c r="O29" i="7" s="1"/>
  <c r="N26" i="7"/>
  <c r="O26" i="7" s="1"/>
  <c r="K20" i="7"/>
  <c r="K23" i="7"/>
  <c r="K29" i="7"/>
  <c r="K26" i="7"/>
  <c r="N28" i="7"/>
  <c r="O28" i="7" s="1"/>
  <c r="O21" i="7"/>
  <c r="M23" i="7"/>
  <c r="O23" i="7" s="1"/>
  <c r="K18" i="7"/>
  <c r="K32" i="7"/>
  <c r="N25" i="7"/>
  <c r="O25" i="7" s="1"/>
  <c r="K28" i="7"/>
  <c r="K17" i="7"/>
  <c r="K15" i="7"/>
  <c r="K22" i="7"/>
  <c r="K16" i="7"/>
  <c r="N32" i="7"/>
  <c r="O32" i="7" s="1"/>
  <c r="N20" i="7"/>
  <c r="O20" i="7" s="1"/>
  <c r="N30" i="7"/>
  <c r="O30" i="7" s="1"/>
  <c r="N16" i="7"/>
  <c r="O16" i="7" s="1"/>
  <c r="N31" i="7"/>
  <c r="O31" i="7" s="1"/>
  <c r="N19" i="7"/>
  <c r="O19" i="7" s="1"/>
  <c r="N24" i="7"/>
  <c r="O24" i="7" s="1"/>
  <c r="N15" i="7"/>
  <c r="O15" i="7" s="1"/>
  <c r="O33" i="7"/>
  <c r="O36" i="7" s="1"/>
  <c r="K14" i="7"/>
  <c r="O39" i="7"/>
  <c r="O40" i="7"/>
  <c r="O41" i="7" s="1"/>
  <c r="N14" i="7"/>
  <c r="O14" i="7" s="1"/>
  <c r="O42" i="7" l="1"/>
</calcChain>
</file>

<file path=xl/sharedStrings.xml><?xml version="1.0" encoding="utf-8"?>
<sst xmlns="http://schemas.openxmlformats.org/spreadsheetml/2006/main" count="134" uniqueCount="102">
  <si>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</si>
  <si>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</si>
  <si>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</si>
  <si>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</si>
  <si>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</si>
  <si>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</si>
  <si>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</si>
  <si>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</si>
  <si>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</si>
  <si>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</si>
  <si>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</si>
  <si>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</si>
  <si>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</si>
  <si>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</si>
  <si>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</si>
  <si>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</si>
  <si>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</si>
  <si>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</si>
  <si>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</si>
  <si>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</si>
  <si>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</si>
  <si>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</si>
  <si>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</si>
  <si>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</si>
  <si>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</si>
  <si>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</si>
  <si>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</si>
  <si>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</si>
  <si>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</si>
  <si>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</si>
  <si>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</si>
  <si>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</si>
  <si>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</si>
  <si>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</si>
  <si>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</si>
  <si>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</si>
  <si>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</si>
  <si>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</si>
  <si>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</si>
  <si>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</si>
  <si>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</si>
  <si>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</si>
  <si>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</si>
  <si>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</si>
  <si>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</si>
  <si>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</si>
  <si>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</si>
  <si>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</si>
  <si>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</si>
  <si>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</si>
  <si>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</si>
  <si>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</si>
  <si>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</si>
  <si>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</si>
  <si>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</si>
  <si>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</si>
  <si>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</si>
  <si>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</si>
  <si>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</si>
  <si>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</si>
  <si>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</si>
  <si>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</si>
  <si>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</si>
  <si>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</si>
  <si>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</si>
  <si>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</si>
  <si>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</si>
  <si>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</si>
  <si>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</si>
  <si>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</si>
  <si>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</si>
  <si>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</si>
  <si>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</si>
  <si>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</si>
  <si>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</si>
  <si>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</si>
  <si>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</si>
  <si>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</si>
  <si>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</si>
  <si>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</si>
  <si>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</si>
  <si>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SOAT PARA EL VEHÍCULO:
TIPO DE VEHICULO Y CILINDRAJE:
CHEVROLET TROOPER DLX MT 2600 CC LONA
PLACA: FTO163
MODELO: 1996
MARCA: CHEVROLET
CLASE: CAMIONETA
CODIGO FASECOLDA: 01608010
TIPO DE SERVICIO: OFICIAL</t>
  </si>
  <si>
    <t>SOAT PARA EL VEHÍCULO:
TIPO DE VEHICULO Y CILINDRAJE: HD 78BD-B
[BUSETON MT 3900CC TD 4X2
PLACA: ODR388
MODELO: 2013
CLASE: BUS - BUSETA
MARCA: HYUNDAI
CODIGO FASECOLDA: 03203026
TIPO DE SERVICIO: OFICIAL ESPECIAL</t>
  </si>
  <si>
    <t>SOAT PARA EL VEHÍCULO:
TIPO DE VEHICULO Y CILINDRAJE: HD 78BD-B
[BUSETON MT 3900CC TD 4X2
PLACA: ODR389
MODELO: 2013
CLASE: BUS - BUSETA
MARCA: HYUNDAI
CODIGO FASECOLDA: 03203026
TIPO DE SERVICIO: OFICIAL ESPECIAL</t>
  </si>
  <si>
    <t>SOAT PARA EL VEHÍCULO:
TIPO DE VEHICULO Y CILINDRAJE: NISSAN WAGON XTRAIL
e-POWER EXCLUSIVE e-4ORCE AT 1500 CC
PLACA: ODR443
MODELO: 2025
CLASE: CAMIONETA
MARCA: NISSAN
CODIGO FASECOLDA: 06436100
TIPO DE SERVICIO: OFICIAL</t>
  </si>
  <si>
    <t>SOAT PARA EL VEHÍCULO:
TIPO DE VEHICULO Y CILINDRAJE: CHEROKEE [3]
SPORT AT 3700CC USA
PLACA: OFA018
MODELO: 2009
MARCA: JEEP
CLASE: CAMIONETA
CODIGO FASECOLDA: 04208079
TIPO DE SERVICIO: OFICIAL</t>
  </si>
  <si>
    <t>SOAT PARA EL VEHÍCULO:
TIPO DE VEHICULO Y CILINDRAJE: HILUX [5] 2.4L MT
2400CC 4X2 P
PLACA: OIE178
MODELO: 1996
MARCA: TOYOTA
CLASE: CAMIONETA
CODIGO FASECOLDA: 09021003
TIPO DE SERVICIO: OFICIAL</t>
  </si>
  <si>
    <t>SOAT PARA EL VEHÍCULO:
TIPO Y CILINDRAJE: CHEVROLET FRR - 700P FORWARD
[BUS][187HP]-MT 5200CC TD 4X2 [INT]
PLACA: ODR407
MODELO: 2017
CLASE: BUS - BUSETA
MARCA: CHEVROLET
CÓDIGO FASECOLDA: 01603125
TIPO DE SERVICIO: OFICIAL ESPECIAL</t>
  </si>
  <si>
    <t>SOAT PARA EL VEHÍCULO:
TIPO Y CILINDRAJE: HINO FC 9J [BUSETON LWB] MT
5100CC TD 4X2 [INT]
PLACA: ODR789
MODELO: 2018
CLASE: BUS - BUSETA
MARCA: HINO
CÓDIGO FASECOLDA: 03770005
TIPO DE SERVICIO: OFICIAL ESPECIAL</t>
  </si>
  <si>
    <t>SOAT PARA EL VEHÍCULO:
TIPO Y CILINDRAJE: NQR MT 5200CC TD 4X2 [FA][INT]
ABS
PLACA: ODR425
MODELO: 2020
CLASE: BUS - BUSETA
MARCA: CHEVROLET
CÓDIGO FASECOLDA: 01670019
TIPO DE SERVICIO: OFICIAL ESPECIAL</t>
  </si>
  <si>
    <t>SOAT PARA EL VEHÍCULO:
TIPO Y CILINDRAJE: RENAULT KOLEOS ZEN TP 2500 CC
4X2
PLACA: ODR426
MODELO: 2020
CLASE: CAMIONETA
MARCA: REANULT
CÓDIGO FASECOLDA: 08006057
TIPO DE SERVICIO: OFICIAL</t>
  </si>
  <si>
    <t>SOAT PARA EL VEHÍCULO:
TIPO Y CILINDRAJE: HONDA XR 125L MT 125CC
PLACA: RWT44C
MODELO: 2014
CLASE: MOTOCICLETA
MARCA: HONDA
CÓDIGO FASECOLDA: 03417136
TIPO DE SERVICIO: OFICIAL</t>
  </si>
  <si>
    <t>SOAT PARA EL VEHÍCULO:
TIPO Y CILINDRAJE: SUZUKI S-CROSS [2] GLX TP
1400CC T 6AB ABS 4X2
PLACA: ODR440
MODELO: 2024
CLASE: CAMIONETA
MARCA: SUSUKI
CÓDIGO FASECOLDA: 08806026
TIPO DE SERVICIO: OFICIAL</t>
  </si>
  <si>
    <t>SOAT PARA EL VEHÍCULO:
TIPO Y CILINDRAJE: CHEVROLET FRR 700P FORWARD
[210HP] EURO VI MT 5200CC TD 4X2
PLACA: ODR453
MODELO: 2025
CLASE: CAMION - ADAPTADA A UNIDAD MOVIL
MARCA: CHEVROLET
CÓDIGO FASECOLDA: 01661124
TIPO DE SERVICIO: OFICIAL</t>
  </si>
  <si>
    <t>SOAT PARA EL VEHÍCULO:
TIPO DE VEHICULO Y CILINDRAJE: HD 78BD-B
[BUSETON MT 3900CC TD 4X2                                                                                                                                                                      PLACA: ODR387
MODELO: 2013
CLASE: BUS - BUSETA
MARCA: HYUNDAI
CODIGO FASECOLDA: 03203026
TIPO DE SERVICIO: OFICIAL ESPECIAL</t>
  </si>
  <si>
    <t>SOAT PARA EL VEHÍCULO:
TIPO DE VEHICULO Y CILINDRAJE: MERCEDES-BENZ
O500RS MT 12816CC
PLACA: ODR 454
MODELO: 2024
CLASE: BUS - BUSETA                                                                                                                                                                                       MARCA: MERCEDES-BENZ
CODIGO FASECOLDA: 05803131
TIPO DE SERVICIO: OFICIAL ESPECIAL</t>
  </si>
  <si>
    <t>SOAT PARA EL VEHÍCULO:
TIPO DE VEHICULO Y CILINDRAJE: HINO FC 9J
[BUSETON LWB] MT 5193 CC TD 4X2 [INT]
PLACA: ODR400
MODELO: 2015
CLASE: BUS - BUSETA
MARCA: HINO                                                                                                                                                                                                            CODIGO FASECOLDA: 03770005
TIPO DE SERVICIO: OFICIAL ESPECIAL</t>
  </si>
  <si>
    <t>SOAT PARA EL VEHÍCULO:
TIPO Y CILINDRAJE: FIAT PULSE DRIVE MT 1300CC 4AB
ABS                                                                                                                                                                                                                                   PLACA: ODR436
MODELO: 2023
CLASE: CAMIONETA
MARCA: FIAT
CÓDIGO FASECOLDA: 02806024
TIPO DE SERVICIO: OFICIAL</t>
  </si>
  <si>
    <t>UNIDAD</t>
  </si>
  <si>
    <t>GLOBAL</t>
  </si>
  <si>
    <r>
      <rPr>
        <b/>
        <sz val="7.5"/>
        <color theme="1"/>
        <rFont val="Arial"/>
        <family val="2"/>
      </rPr>
      <t>POLIZA SEGURO DE AUTOMÓVILES</t>
    </r>
    <r>
      <rPr>
        <sz val="7.5"/>
        <color theme="1"/>
        <rFont val="Arial"/>
        <family val="2"/>
      </rPr>
      <t xml:space="preserve"> AMPARAR LOS DAÑOS Y/O PÉRDIDAS QUE SUFRAN LOS VEHÍCULOS DE PROPIEDAD, BAJO TENENCIA, CONTROL O POR LOS QUE SEA LEGALMENTE RESPONSABLE LA UNIVERSIDAD DE CUNDINAMARCA. O LOS PERJUICIOS PATRIMONIALES Y/O EXTRAPATRIMONIALES POR DAÑOS A BIENES O LESIONES O MUERTE A TERCEROS QUE SE CAUSEN. AMPAROS •RESPONSABILIDAD CIVIL EXTRACONTRACTUAL VEHÍCULOS CAMPEROS, CAMIONETAS, BUSES, VEHÍCULOS LIVIANOS. o DAÑOS A BIENES DE TERCEROS: $1.000´000.000 o MUERTE O LESIÓN A UNA PERSONA $1.000´000.000 o MUERTE O LESIÓN A DOS O MÁS PERSONAS $2.000´000.000 •RESPONSABILIDAD CIVIL EXTRACONTRACTUAL</t>
    </r>
    <r>
      <rPr>
        <b/>
        <sz val="7.5"/>
        <color theme="1"/>
        <rFont val="Arial"/>
        <family val="2"/>
      </rPr>
      <t xml:space="preserve"> </t>
    </r>
    <r>
      <rPr>
        <sz val="7.5"/>
        <color theme="1"/>
        <rFont val="Arial"/>
        <family val="2"/>
      </rPr>
      <t>MOTOCICLETAS Y MOTOCARROS o DAÑOS A BIENES DE TERCEROS: $250´000.000 o MUERTE O LESIÓN A UNA PERSONA $250´000.000 o MUERTE O LESIÓN A DOS O MÁS PERSONAS $500´000.000 •PÉRDIDA TOTAL POR DAÑOS</t>
    </r>
    <r>
      <rPr>
        <b/>
        <sz val="7.5"/>
        <color theme="1"/>
        <rFont val="Arial"/>
        <family val="2"/>
      </rPr>
      <t xml:space="preserve"> </t>
    </r>
    <r>
      <rPr>
        <sz val="7.5"/>
        <color theme="1"/>
        <rFont val="Arial"/>
        <family val="2"/>
      </rPr>
      <t>•PÉRDIDA TOTAL POR HURTO •PÉRDIDA PARCIAL POR DAÑOS •PÉRDIDA PARCIAL POR HURTO •AMPARO PATRIMONIAL •ASISTENCIA JURÍDICA INTEGRAL EN CASO DE SINIESTRO (PENAL, CIVIL, ADMINISTRATIVA) •TEMBLOR, TERREMOTO O ERUPCIÓN VOLCÁNICA •AMIT (ACTOS MAL INTENCIONADOS DE TERCEROS) Y EVENTOS TERRORISTAS •ASISTENCIA EN VIAJES, EXCEPTO PARA LAS MOTOCICLETAS Y MOTOCARROS, incluyendo servicio de grúa para pesados y livianos •VEHICULO DE REMPLAZO: SOLO PARA VEHÍCULOS LIVIANOS •DEDUCIBLES: SIN DEDUCIBLES CLÁUSULAS ADICIONALES: •AMPARO AUTOMÁTICO DE NUEVOS VEHÍCULOS HASTA $100.000.000 AVISO 30 DÍAS. •AMPLIACIÓN AVISO DE SINIESTRO 30 DÍAS. •NO INSPECCIÓN PARA VEHÍCULOS NUEVOS 0 KILÓMETROS O USADOS •REVOCACIÓN DE LA PÓLIZA 60 DÍAS, EXCEPTO PARA AMIT Y TERRORISMO 10 DÍAS. •ACTOS DE AUTORIDAD (EXCLUYE EMBARGO Y CONFISCACIÓN) •AMPARO AUTOMÁTICO DE NUEVOS ACCESORIOS Y EQUIPOS QUE POR ERROR U OMISIÓN NO SE HAYAN INFORMADO AL INICIO DEL SEGURO HASTA POR $10,000,000. AVISO 60 DÍAS CONTADOS A PARTIR DEL INICIO DE LA VIGENCIA DE LA PÓLIZA. •AMPARO AUTOMÁTICO DE NUEVOS VEHÍCULOS CERO (0) KILÓMETROS Y USADOS, POR $300.000.000 AVISO 60 DÍAS A PARTIR DEL CONOCIMIENTO DE LOS NUEVOS BIENES. CON COBRO DE PRIMA ADICIONAL •AMPLIACIÓN DEL PLAZO PARA EL AVISO DE SINIESTRO A 30 DÍAS. •ANTICIPO DE LA INDEMNIZACIÓN 50%., PREVIA DEMOSTRACIÓN DE LA OCURRENCIA Y CUANTÍA DE LA PÉRDIDA. •BIENES BAJO, CUIDADO, TENENCIA Y CONTROL, HASTA $10,000,000 EVENTO/VIGENCIA Y PAGO DE PRIMAS, APLICA PARA VEHÍCULOS PREVIAMENTE DECLARADOS. •COBERTURA DE ACCESORIOS HASTA POR UN LÍMITE DE $10,000,000 POR VEHÍCULO EVENTO/VIGENCIA. AVISO 60 DÍAS •DERECHOS SOBRE EL SALVAMENTO •DESIGNACIÓN DE BIENES ASEGURADOS •GASTOS DE GRÚA, TRANSPORTE Y PROTECCIÓN AL VEHÍCULO •NO INSPECCIÓN DE VEHÍCULOS ACTUALMENTE ASEGURADOS O 0 KM. •PAGO DE LA INDEMNIZACIÓN DIRECTAMENTE A CONTRATISTAS Y PROVEEDORES, CON AUTORIZACIÓN DE LA ENTIDAD Y CUMPLIENDO LOS REQUISITOS DE PAGO A PROVEEDORES EXIGIDOS POR LA COMPAÑÍA ASEGURADORA. •PRIMERA OPCIÓN DE COMPRA PARA EL ASEGURADO POR PÉRDIDAS SEVERAS POR DAÑOS Y HURTO DEL VEHÍCULO •REVOCACIÓN DE LA PÓLIZA AVISO 90 DÍAS Y PARA ACTOS TERRORISTAS SUBVERSIVOS H.M.C.C.A.P AMIT, 10 DÍAS SEGÚN ANEXO - RELACIÓN DE VEHÍCULOS A ASEGURAR.</t>
    </r>
  </si>
  <si>
    <r>
      <rPr>
        <b/>
        <sz val="8"/>
        <color theme="1"/>
        <rFont val="Arial"/>
        <family val="2"/>
      </rPr>
      <t>POLIZAS DE ACCIDENTES PERSONALES PARA
OCUPANTES DEL PARQUE AUTOMOTOR DE LA
UNIVERSIDAD DE CUDINAMARCA</t>
    </r>
    <r>
      <rPr>
        <sz val="8"/>
        <color theme="1"/>
        <rFont val="Arial"/>
        <family val="2"/>
      </rPr>
      <t>.
AMPAROS:
AMPARAR LOS DAÑOS CORPORALES, CAUSADOS
DIRECTA Y EXCLUSIVAMENTE POR ACCIDENTES DE
TRÁNSITO OCURRIDOS DENTRO DEL TERRITORIO
NACIONAL, A LOS ESTUDIANTES Y ADMINISTRATIVOS
DE LA UNIVERISIDAD CUNDINAMARCA EN CALIDAD DE
PASAJEROS, DE LOS VEHÍCULOS ASEGURADOS EN
ESTE RAMO.
Amparo Básico:
*Muerte Accidental 100 SMMLV
*Incapacidad total y permanente 100 SMMLV
* Incapacidad temporal 100 SMMLV
*Gastos médicos, quirúrgicos, farmacéuticos y hospitalarios 100 SMMLV
(Operan por reembolso y/o según clausulado de la compañía de seguros)
SEGÚN ANEXO 1 - RELACIÓN DE VEHÍCULOS A ASEGURAR.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</si>
</sst>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b/>
      <sz val="8"/>
      <color theme="1"/>
      <name val="Arial"/>
      <family val="2"/>
    </font>
    <font>
      <sz val="7.5"/>
      <color theme="1"/>
      <name val="Arial"/>
      <family val="2"/>
    </font>
    <font>
      <b/>
      <sz val="7.5"/>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26" fillId="0" borderId="1" xfId="0" applyFont="1" applyBorder="1" applyAlignment="1" applyProtection="1">
      <alignment horizontal="left" vertical="center" wrapText="1"/>
      <protection hidden="1"/>
    </xf>
    <xf numFmtId="0" fontId="40" fillId="0" borderId="1" xfId="0" applyFont="1" applyBorder="1" applyAlignment="1" applyProtection="1">
      <alignment horizontal="left" vertical="center" wrapText="1"/>
      <protection hidden="1"/>
    </xf>
    <xf numFmtId="0" fontId="26" fillId="0" borderId="33"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8"/>
  <sheetViews>
    <sheetView showGridLines="0" tabSelected="1" view="pageBreakPreview" zoomScale="90" zoomScaleNormal="70" zoomScaleSheetLayoutView="90" zoomScalePageLayoutView="55" workbookViewId="0">
      <selection activeCell="C32" sqref="C32"/>
    </sheetView>
  </sheetViews>
  <sheetFormatPr baseColWidth="10" defaultColWidth="11.42578125" defaultRowHeight="15" x14ac:dyDescent="0.25"/>
  <cols>
    <col min="1" max="1" width="10.42578125" style="2" customWidth="1"/>
    <col min="2" max="2" width="81.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16.25" customHeight="1" x14ac:dyDescent="0.25">
      <c r="A14" s="129">
        <v>1</v>
      </c>
      <c r="B14" s="127" t="s">
        <v>81</v>
      </c>
      <c r="C14" s="13"/>
      <c r="D14" s="10">
        <v>1</v>
      </c>
      <c r="E14" s="14" t="s">
        <v>98</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13.25" customHeight="1" x14ac:dyDescent="0.25">
      <c r="A15" s="129">
        <v>2</v>
      </c>
      <c r="B15" s="127" t="s">
        <v>94</v>
      </c>
      <c r="C15" s="13"/>
      <c r="D15" s="10">
        <v>1</v>
      </c>
      <c r="E15" s="14" t="s">
        <v>98</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14" customHeight="1" x14ac:dyDescent="0.25">
      <c r="A16" s="129">
        <v>3</v>
      </c>
      <c r="B16" s="127" t="s">
        <v>82</v>
      </c>
      <c r="C16" s="13"/>
      <c r="D16" s="10">
        <v>1</v>
      </c>
      <c r="E16" s="14" t="s">
        <v>98</v>
      </c>
      <c r="F16" s="15"/>
      <c r="G16" s="12"/>
      <c r="H16" s="1">
        <f t="shared" ref="H16:H32" si="13">+ROUND(F16*G16,0)</f>
        <v>0</v>
      </c>
      <c r="I16" s="12"/>
      <c r="J16" s="1">
        <f t="shared" ref="J16:J32" si="14">ROUND(F16*I16,0)</f>
        <v>0</v>
      </c>
      <c r="K16" s="1">
        <f t="shared" ref="K16:K32" si="15">ROUND(F16+H16+J16,0)</f>
        <v>0</v>
      </c>
      <c r="L16" s="1">
        <f t="shared" ref="L16:L32" si="16">ROUND(F16*D16,0)</f>
        <v>0</v>
      </c>
      <c r="M16" s="1">
        <f t="shared" ref="M16:M32" si="17">ROUND(L16*G16,0)</f>
        <v>0</v>
      </c>
      <c r="N16" s="1">
        <f t="shared" ref="N16:N32" si="18">ROUND(L16*I16,0)</f>
        <v>0</v>
      </c>
      <c r="O16" s="29">
        <f t="shared" ref="O16:O32" si="19">ROUND(L16+N16+M16,0)</f>
        <v>0</v>
      </c>
    </row>
    <row r="17" spans="1:15" s="9" customFormat="1" ht="117" customHeight="1" x14ac:dyDescent="0.25">
      <c r="A17" s="129">
        <v>4</v>
      </c>
      <c r="B17" s="127" t="s">
        <v>83</v>
      </c>
      <c r="C17" s="13"/>
      <c r="D17" s="10">
        <v>1</v>
      </c>
      <c r="E17" s="14" t="s">
        <v>98</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115.5" customHeight="1" x14ac:dyDescent="0.25">
      <c r="A18" s="129">
        <v>5</v>
      </c>
      <c r="B18" s="127" t="s">
        <v>95</v>
      </c>
      <c r="C18" s="13"/>
      <c r="D18" s="10">
        <v>1</v>
      </c>
      <c r="E18" s="14" t="s">
        <v>98</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116.25" customHeight="1" x14ac:dyDescent="0.25">
      <c r="A19" s="129">
        <v>6</v>
      </c>
      <c r="B19" s="127" t="s">
        <v>84</v>
      </c>
      <c r="C19" s="13"/>
      <c r="D19" s="10">
        <v>1</v>
      </c>
      <c r="E19" s="14" t="s">
        <v>98</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115.5" customHeight="1" x14ac:dyDescent="0.25">
      <c r="A20" s="129">
        <v>7</v>
      </c>
      <c r="B20" s="127" t="s">
        <v>85</v>
      </c>
      <c r="C20" s="13"/>
      <c r="D20" s="10">
        <v>1</v>
      </c>
      <c r="E20" s="14" t="s">
        <v>98</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115.5" customHeight="1" x14ac:dyDescent="0.25">
      <c r="A21" s="129">
        <v>8</v>
      </c>
      <c r="B21" s="127" t="s">
        <v>96</v>
      </c>
      <c r="C21" s="13"/>
      <c r="D21" s="10">
        <v>1</v>
      </c>
      <c r="E21" s="14" t="s">
        <v>98</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113.25" customHeight="1" x14ac:dyDescent="0.25">
      <c r="A22" s="129">
        <v>9</v>
      </c>
      <c r="B22" s="127" t="s">
        <v>86</v>
      </c>
      <c r="C22" s="13"/>
      <c r="D22" s="10">
        <v>1</v>
      </c>
      <c r="E22" s="14" t="s">
        <v>98</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123" customHeight="1" x14ac:dyDescent="0.25">
      <c r="A23" s="129">
        <v>10</v>
      </c>
      <c r="B23" s="127" t="s">
        <v>87</v>
      </c>
      <c r="C23" s="13"/>
      <c r="D23" s="10">
        <v>1</v>
      </c>
      <c r="E23" s="14" t="s">
        <v>98</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116.25" customHeight="1" x14ac:dyDescent="0.25">
      <c r="A24" s="129">
        <v>11</v>
      </c>
      <c r="B24" s="127" t="s">
        <v>88</v>
      </c>
      <c r="C24" s="13"/>
      <c r="D24" s="10">
        <v>1</v>
      </c>
      <c r="E24" s="14" t="s">
        <v>98</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113.25" customHeight="1" x14ac:dyDescent="0.25">
      <c r="A25" s="129">
        <v>12</v>
      </c>
      <c r="B25" s="127" t="s">
        <v>89</v>
      </c>
      <c r="C25" s="13"/>
      <c r="D25" s="10">
        <v>1</v>
      </c>
      <c r="E25" s="14" t="s">
        <v>98</v>
      </c>
      <c r="F25" s="15"/>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112.5" customHeight="1" x14ac:dyDescent="0.25">
      <c r="A26" s="129">
        <v>13</v>
      </c>
      <c r="B26" s="127" t="s">
        <v>90</v>
      </c>
      <c r="C26" s="13"/>
      <c r="D26" s="10">
        <v>1</v>
      </c>
      <c r="E26" s="14" t="s">
        <v>98</v>
      </c>
      <c r="F26" s="15"/>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103.5" customHeight="1" x14ac:dyDescent="0.25">
      <c r="A27" s="129">
        <v>14</v>
      </c>
      <c r="B27" s="127" t="s">
        <v>91</v>
      </c>
      <c r="C27" s="13"/>
      <c r="D27" s="10">
        <v>1</v>
      </c>
      <c r="E27" s="14" t="s">
        <v>98</v>
      </c>
      <c r="F27" s="15"/>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106.5" customHeight="1" x14ac:dyDescent="0.25">
      <c r="A28" s="129">
        <v>15</v>
      </c>
      <c r="B28" s="127" t="s">
        <v>97</v>
      </c>
      <c r="C28" s="13"/>
      <c r="D28" s="10">
        <v>1</v>
      </c>
      <c r="E28" s="14" t="s">
        <v>98</v>
      </c>
      <c r="F28" s="15"/>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113.25" customHeight="1" x14ac:dyDescent="0.25">
      <c r="A29" s="129">
        <v>16</v>
      </c>
      <c r="B29" s="127" t="s">
        <v>92</v>
      </c>
      <c r="C29" s="13"/>
      <c r="D29" s="10">
        <v>1</v>
      </c>
      <c r="E29" s="14" t="s">
        <v>98</v>
      </c>
      <c r="F29" s="15"/>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114" customHeight="1" x14ac:dyDescent="0.25">
      <c r="A30" s="129">
        <v>17</v>
      </c>
      <c r="B30" s="127" t="s">
        <v>93</v>
      </c>
      <c r="C30" s="13"/>
      <c r="D30" s="10">
        <v>1</v>
      </c>
      <c r="E30" s="14" t="s">
        <v>98</v>
      </c>
      <c r="F30" s="15"/>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348" customHeight="1" x14ac:dyDescent="0.25">
      <c r="A31" s="28">
        <v>18</v>
      </c>
      <c r="B31" s="128" t="s">
        <v>100</v>
      </c>
      <c r="C31" s="13"/>
      <c r="D31" s="10">
        <v>1</v>
      </c>
      <c r="E31" s="14" t="s">
        <v>99</v>
      </c>
      <c r="F31" s="15"/>
      <c r="G31" s="12"/>
      <c r="H31" s="1">
        <f t="shared" si="13"/>
        <v>0</v>
      </c>
      <c r="I31" s="12"/>
      <c r="J31" s="1">
        <f t="shared" si="14"/>
        <v>0</v>
      </c>
      <c r="K31" s="1">
        <f t="shared" si="15"/>
        <v>0</v>
      </c>
      <c r="L31" s="1">
        <f t="shared" si="16"/>
        <v>0</v>
      </c>
      <c r="M31" s="1">
        <f t="shared" si="17"/>
        <v>0</v>
      </c>
      <c r="N31" s="1">
        <f t="shared" si="18"/>
        <v>0</v>
      </c>
      <c r="O31" s="29">
        <f t="shared" si="19"/>
        <v>0</v>
      </c>
    </row>
    <row r="32" spans="1:15" s="9" customFormat="1" ht="219.75" customHeight="1" thickBot="1" x14ac:dyDescent="0.3">
      <c r="A32" s="28">
        <v>19</v>
      </c>
      <c r="B32" s="127" t="s">
        <v>101</v>
      </c>
      <c r="C32" s="13"/>
      <c r="D32" s="10">
        <v>1</v>
      </c>
      <c r="E32" s="14" t="s">
        <v>99</v>
      </c>
      <c r="F32" s="15"/>
      <c r="G32" s="12"/>
      <c r="H32" s="1">
        <f t="shared" si="13"/>
        <v>0</v>
      </c>
      <c r="I32" s="12"/>
      <c r="J32" s="1">
        <f t="shared" si="14"/>
        <v>0</v>
      </c>
      <c r="K32" s="1">
        <f t="shared" si="15"/>
        <v>0</v>
      </c>
      <c r="L32" s="1">
        <f t="shared" si="16"/>
        <v>0</v>
      </c>
      <c r="M32" s="1">
        <f t="shared" si="17"/>
        <v>0</v>
      </c>
      <c r="N32" s="1">
        <f t="shared" si="18"/>
        <v>0</v>
      </c>
      <c r="O32" s="29">
        <f t="shared" si="19"/>
        <v>0</v>
      </c>
    </row>
    <row r="33" spans="1:15" s="9" customFormat="1" ht="42" customHeight="1" thickBot="1" x14ac:dyDescent="0.3">
      <c r="A33" s="92" t="s">
        <v>26</v>
      </c>
      <c r="B33" s="93"/>
      <c r="C33" s="93"/>
      <c r="D33" s="93"/>
      <c r="E33" s="93"/>
      <c r="F33" s="93"/>
      <c r="G33" s="93"/>
      <c r="H33" s="93"/>
      <c r="I33" s="93"/>
      <c r="J33" s="93"/>
      <c r="K33" s="93"/>
      <c r="L33" s="65" t="s">
        <v>27</v>
      </c>
      <c r="M33" s="66"/>
      <c r="N33" s="66"/>
      <c r="O33" s="37">
        <f>SUMIF(G:G,0%,L:L)+SUMIF(G:G,"",L:L)</f>
        <v>0</v>
      </c>
    </row>
    <row r="34" spans="1:15" s="9" customFormat="1" ht="39" customHeight="1" x14ac:dyDescent="0.25">
      <c r="A34" s="71" t="s">
        <v>78</v>
      </c>
      <c r="B34" s="72"/>
      <c r="C34" s="72"/>
      <c r="D34" s="72"/>
      <c r="E34" s="72"/>
      <c r="F34" s="72"/>
      <c r="G34" s="72"/>
      <c r="H34" s="72"/>
      <c r="I34" s="72"/>
      <c r="J34" s="72"/>
      <c r="K34" s="73"/>
      <c r="L34" s="63" t="s">
        <v>28</v>
      </c>
      <c r="M34" s="64"/>
      <c r="N34" s="64"/>
      <c r="O34" s="38">
        <f>SUMIF(G:G,5%,L:L)</f>
        <v>0</v>
      </c>
    </row>
    <row r="35" spans="1:15" s="9" customFormat="1" ht="30" customHeight="1" x14ac:dyDescent="0.25">
      <c r="A35" s="74"/>
      <c r="B35" s="75"/>
      <c r="C35" s="75"/>
      <c r="D35" s="75"/>
      <c r="E35" s="75"/>
      <c r="F35" s="75"/>
      <c r="G35" s="75"/>
      <c r="H35" s="75"/>
      <c r="I35" s="75"/>
      <c r="J35" s="75"/>
      <c r="K35" s="76"/>
      <c r="L35" s="63" t="s">
        <v>29</v>
      </c>
      <c r="M35" s="64"/>
      <c r="N35" s="64"/>
      <c r="O35" s="38">
        <f>SUMIF(G:G,19%,L:L)</f>
        <v>0</v>
      </c>
    </row>
    <row r="36" spans="1:15" s="9" customFormat="1" ht="30" customHeight="1" x14ac:dyDescent="0.25">
      <c r="A36" s="74"/>
      <c r="B36" s="75"/>
      <c r="C36" s="75"/>
      <c r="D36" s="75"/>
      <c r="E36" s="75"/>
      <c r="F36" s="75"/>
      <c r="G36" s="75"/>
      <c r="H36" s="75"/>
      <c r="I36" s="75"/>
      <c r="J36" s="75"/>
      <c r="K36" s="76"/>
      <c r="L36" s="61" t="s">
        <v>22</v>
      </c>
      <c r="M36" s="62"/>
      <c r="N36" s="62"/>
      <c r="O36" s="39">
        <f>SUM(O33:O35)</f>
        <v>0</v>
      </c>
    </row>
    <row r="37" spans="1:15" s="9" customFormat="1" ht="30" customHeight="1" x14ac:dyDescent="0.25">
      <c r="A37" s="74"/>
      <c r="B37" s="75"/>
      <c r="C37" s="75"/>
      <c r="D37" s="75"/>
      <c r="E37" s="75"/>
      <c r="F37" s="75"/>
      <c r="G37" s="75"/>
      <c r="H37" s="75"/>
      <c r="I37" s="75"/>
      <c r="J37" s="75"/>
      <c r="K37" s="76"/>
      <c r="L37" s="59" t="s">
        <v>30</v>
      </c>
      <c r="M37" s="60"/>
      <c r="N37" s="60"/>
      <c r="O37" s="40">
        <f>SUMIF(G:G,5%,M:M)</f>
        <v>0</v>
      </c>
    </row>
    <row r="38" spans="1:15" s="9" customFormat="1" ht="30" customHeight="1" x14ac:dyDescent="0.25">
      <c r="A38" s="74"/>
      <c r="B38" s="75"/>
      <c r="C38" s="75"/>
      <c r="D38" s="75"/>
      <c r="E38" s="75"/>
      <c r="F38" s="75"/>
      <c r="G38" s="75"/>
      <c r="H38" s="75"/>
      <c r="I38" s="75"/>
      <c r="J38" s="75"/>
      <c r="K38" s="76"/>
      <c r="L38" s="59" t="s">
        <v>31</v>
      </c>
      <c r="M38" s="60"/>
      <c r="N38" s="60"/>
      <c r="O38" s="40">
        <f>SUMIF(G:G,19%,M:M)</f>
        <v>0</v>
      </c>
    </row>
    <row r="39" spans="1:15" s="9" customFormat="1" ht="30" customHeight="1" x14ac:dyDescent="0.25">
      <c r="A39" s="74"/>
      <c r="B39" s="75"/>
      <c r="C39" s="75"/>
      <c r="D39" s="75"/>
      <c r="E39" s="75"/>
      <c r="F39" s="75"/>
      <c r="G39" s="75"/>
      <c r="H39" s="75"/>
      <c r="I39" s="75"/>
      <c r="J39" s="75"/>
      <c r="K39" s="76"/>
      <c r="L39" s="61" t="s">
        <v>32</v>
      </c>
      <c r="M39" s="62"/>
      <c r="N39" s="62"/>
      <c r="O39" s="39">
        <f>SUM(O37:O38)</f>
        <v>0</v>
      </c>
    </row>
    <row r="40" spans="1:15" s="9" customFormat="1" ht="30" customHeight="1" x14ac:dyDescent="0.25">
      <c r="A40" s="74"/>
      <c r="B40" s="75"/>
      <c r="C40" s="75"/>
      <c r="D40" s="75"/>
      <c r="E40" s="75"/>
      <c r="F40" s="75"/>
      <c r="G40" s="75"/>
      <c r="H40" s="75"/>
      <c r="I40" s="75"/>
      <c r="J40" s="75"/>
      <c r="K40" s="76"/>
      <c r="L40" s="63" t="s">
        <v>33</v>
      </c>
      <c r="M40" s="64"/>
      <c r="N40" s="64"/>
      <c r="O40" s="38">
        <f>SUMIF(I:I,8%,N:N)</f>
        <v>0</v>
      </c>
    </row>
    <row r="41" spans="1:15" s="9" customFormat="1" ht="37.5" customHeight="1" x14ac:dyDescent="0.25">
      <c r="A41" s="74"/>
      <c r="B41" s="75"/>
      <c r="C41" s="75"/>
      <c r="D41" s="75"/>
      <c r="E41" s="75"/>
      <c r="F41" s="75"/>
      <c r="G41" s="75"/>
      <c r="H41" s="75"/>
      <c r="I41" s="75"/>
      <c r="J41" s="75"/>
      <c r="K41" s="76"/>
      <c r="L41" s="69" t="s">
        <v>34</v>
      </c>
      <c r="M41" s="70"/>
      <c r="N41" s="70"/>
      <c r="O41" s="39">
        <f>SUM(O40)</f>
        <v>0</v>
      </c>
    </row>
    <row r="42" spans="1:15" s="9" customFormat="1" ht="32.25" customHeight="1" thickBot="1" x14ac:dyDescent="0.3">
      <c r="A42" s="77"/>
      <c r="B42" s="78"/>
      <c r="C42" s="78"/>
      <c r="D42" s="78"/>
      <c r="E42" s="78"/>
      <c r="F42" s="78"/>
      <c r="G42" s="78"/>
      <c r="H42" s="78"/>
      <c r="I42" s="78"/>
      <c r="J42" s="78"/>
      <c r="K42" s="79"/>
      <c r="L42" s="67" t="s">
        <v>35</v>
      </c>
      <c r="M42" s="68"/>
      <c r="N42" s="68"/>
      <c r="O42" s="41">
        <f>+O36+O39+O41</f>
        <v>0</v>
      </c>
    </row>
    <row r="44" spans="1:15" ht="50.1" customHeight="1" thickBot="1" x14ac:dyDescent="0.3">
      <c r="B44" s="83"/>
      <c r="C44" s="83"/>
    </row>
    <row r="45" spans="1:15" x14ac:dyDescent="0.25">
      <c r="B45" s="104" t="s">
        <v>36</v>
      </c>
      <c r="C45" s="104"/>
    </row>
    <row r="46" spans="1:15" ht="15" customHeight="1" x14ac:dyDescent="0.25">
      <c r="M46" s="43"/>
      <c r="N46" s="44"/>
      <c r="O46" s="45"/>
    </row>
    <row r="47" spans="1:15" ht="15.75" customHeight="1" x14ac:dyDescent="0.25">
      <c r="M47" s="43"/>
      <c r="N47" s="44"/>
      <c r="O47" s="45"/>
    </row>
    <row r="48" spans="1:15" ht="15" customHeight="1" x14ac:dyDescent="0.25">
      <c r="A48" s="11" t="s">
        <v>37</v>
      </c>
      <c r="M48" s="43"/>
      <c r="N48" s="44"/>
      <c r="O48" s="45"/>
    </row>
    <row r="49" spans="1:17" x14ac:dyDescent="0.25">
      <c r="A49" s="103" t="s">
        <v>38</v>
      </c>
      <c r="B49" s="103"/>
      <c r="C49" s="103"/>
      <c r="D49" s="103"/>
      <c r="E49" s="103"/>
      <c r="F49" s="103"/>
      <c r="G49" s="103"/>
      <c r="H49" s="103"/>
      <c r="I49" s="103"/>
      <c r="J49" s="103"/>
      <c r="K49" s="103"/>
      <c r="L49" s="103"/>
      <c r="M49" s="103"/>
      <c r="N49" s="103"/>
      <c r="O49" s="103"/>
      <c r="P49" s="2"/>
      <c r="Q49" s="2"/>
    </row>
    <row r="50" spans="1:17" ht="15" customHeight="1" x14ac:dyDescent="0.25">
      <c r="A50" s="102" t="s">
        <v>39</v>
      </c>
      <c r="B50" s="102"/>
      <c r="C50" s="102"/>
      <c r="D50" s="102"/>
      <c r="E50" s="102"/>
      <c r="F50" s="102"/>
      <c r="G50" s="102"/>
      <c r="H50" s="102"/>
      <c r="I50" s="102"/>
      <c r="J50" s="102"/>
      <c r="K50" s="102"/>
      <c r="L50" s="102"/>
      <c r="M50" s="102"/>
      <c r="N50" s="102"/>
      <c r="O50" s="102"/>
      <c r="P50" s="42"/>
      <c r="Q50" s="42"/>
    </row>
    <row r="51" spans="1:17" x14ac:dyDescent="0.25">
      <c r="A51" s="101" t="s">
        <v>40</v>
      </c>
      <c r="B51" s="101"/>
      <c r="C51" s="101"/>
      <c r="D51" s="101"/>
      <c r="E51" s="101"/>
      <c r="F51" s="101"/>
      <c r="G51" s="101"/>
      <c r="H51" s="101"/>
      <c r="I51" s="101"/>
      <c r="J51" s="101"/>
      <c r="K51" s="101"/>
      <c r="L51" s="101"/>
      <c r="M51" s="101"/>
      <c r="N51" s="101"/>
      <c r="O51" s="101"/>
      <c r="P51" s="5"/>
      <c r="Q51" s="5"/>
    </row>
    <row r="52" spans="1:17" x14ac:dyDescent="0.25">
      <c r="A52" s="101" t="s">
        <v>41</v>
      </c>
      <c r="B52" s="101"/>
      <c r="C52" s="101"/>
      <c r="D52" s="101"/>
      <c r="E52" s="101"/>
      <c r="F52" s="101"/>
      <c r="G52" s="101"/>
      <c r="H52" s="101"/>
      <c r="I52" s="101"/>
      <c r="J52" s="101"/>
      <c r="K52" s="101"/>
      <c r="L52" s="101"/>
      <c r="M52" s="101"/>
      <c r="N52" s="101"/>
      <c r="O52" s="101"/>
      <c r="P52" s="5"/>
      <c r="Q52" s="5"/>
    </row>
    <row r="53" spans="1:17" x14ac:dyDescent="0.25">
      <c r="K53" s="2"/>
      <c r="L53" s="2"/>
      <c r="M53" s="2"/>
      <c r="N53" s="2"/>
    </row>
    <row r="95" spans="11:15" s="2" customFormat="1" x14ac:dyDescent="0.25">
      <c r="K95" s="4"/>
      <c r="L95" s="4"/>
      <c r="M95" s="4"/>
      <c r="N95" s="4"/>
      <c r="O95" s="4"/>
    </row>
    <row r="96" spans="11:15" s="2" customFormat="1" x14ac:dyDescent="0.25">
      <c r="K96" s="4"/>
      <c r="L96" s="4"/>
      <c r="M96" s="4"/>
      <c r="N96" s="4"/>
      <c r="O96" s="4"/>
    </row>
    <row r="97" spans="11:15" s="2" customFormat="1" x14ac:dyDescent="0.25">
      <c r="K97" s="4"/>
      <c r="L97" s="4"/>
      <c r="M97" s="4"/>
      <c r="N97" s="4"/>
      <c r="O97" s="4"/>
    </row>
    <row r="98" spans="11:15" s="2" customFormat="1" x14ac:dyDescent="0.25">
      <c r="K98" s="4"/>
      <c r="L98" s="4"/>
      <c r="M98" s="4"/>
      <c r="N98" s="4"/>
      <c r="O98" s="4"/>
    </row>
  </sheetData>
  <sheetProtection algorithmName="SHA-512" hashValue="2XeRZ73kqD+xjAhTPt+TxhfjBEK2GFXJfjcsI80t5sWehWME3MxZ57+NvryHvfKuUEpMeb4zsjd19JJsBKVqvQ==" saltValue="5I+HeR1kyAXb8fwE80w9OA==" spinCount="100000" sheet="1" selectLockedCells="1"/>
  <mergeCells count="35">
    <mergeCell ref="A52:O52"/>
    <mergeCell ref="A51:O51"/>
    <mergeCell ref="A50:O50"/>
    <mergeCell ref="A49:O49"/>
    <mergeCell ref="B45:C45"/>
    <mergeCell ref="A2:A5"/>
    <mergeCell ref="B2:M2"/>
    <mergeCell ref="N2:O2"/>
    <mergeCell ref="B3:M3"/>
    <mergeCell ref="N3:O3"/>
    <mergeCell ref="B4:M5"/>
    <mergeCell ref="N4:O4"/>
    <mergeCell ref="N5:O5"/>
    <mergeCell ref="M11:N11"/>
    <mergeCell ref="M9:N9"/>
    <mergeCell ref="K9:L9"/>
    <mergeCell ref="K11:L11"/>
    <mergeCell ref="F11:I11"/>
    <mergeCell ref="A34:K42"/>
    <mergeCell ref="F9:I9"/>
    <mergeCell ref="B44:C44"/>
    <mergeCell ref="A9:B11"/>
    <mergeCell ref="D9:E9"/>
    <mergeCell ref="D11:E11"/>
    <mergeCell ref="A33:K33"/>
    <mergeCell ref="L42:N42"/>
    <mergeCell ref="L41:N41"/>
    <mergeCell ref="L40:N40"/>
    <mergeCell ref="L39:N39"/>
    <mergeCell ref="L38:N38"/>
    <mergeCell ref="L37:N37"/>
    <mergeCell ref="L36:N36"/>
    <mergeCell ref="L35:N35"/>
    <mergeCell ref="L34:N34"/>
    <mergeCell ref="L33:N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G14:G32</xm:sqref>
        </x14:dataValidation>
        <x14:dataValidation type="list" allowBlank="1" showInputMessage="1" showErrorMessage="1" xr:uid="{00000000-0002-0000-0000-000008000000}">
          <x14:formula1>
            <xm:f>Cálculos!$F$7:$F$8</xm:f>
          </x14:formula1>
          <xm:sqref>I14:I32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7"/>
    </row>
    <row r="3" spans="2:11" ht="15" customHeight="1" x14ac:dyDescent="0.25">
      <c r="B3" s="106"/>
      <c r="C3" s="106"/>
      <c r="D3" s="115" t="s">
        <v>2</v>
      </c>
      <c r="E3" s="117"/>
      <c r="F3" s="117"/>
      <c r="G3" s="117"/>
      <c r="H3" s="116"/>
      <c r="I3" s="115" t="s">
        <v>77</v>
      </c>
      <c r="J3" s="116"/>
      <c r="K3" s="56"/>
    </row>
    <row r="4" spans="2:11" ht="15" customHeight="1" x14ac:dyDescent="0.25">
      <c r="B4" s="106"/>
      <c r="C4" s="106"/>
      <c r="D4" s="118" t="s">
        <v>3</v>
      </c>
      <c r="E4" s="119"/>
      <c r="F4" s="119"/>
      <c r="G4" s="119"/>
      <c r="H4" s="120"/>
      <c r="I4" s="115" t="s">
        <v>79</v>
      </c>
      <c r="J4" s="116"/>
      <c r="K4" s="56"/>
    </row>
    <row r="5" spans="2:11" ht="15" customHeight="1" x14ac:dyDescent="0.25">
      <c r="B5" s="106"/>
      <c r="C5" s="106"/>
      <c r="D5" s="121"/>
      <c r="E5" s="122"/>
      <c r="F5" s="122"/>
      <c r="G5" s="122"/>
      <c r="H5" s="123"/>
      <c r="I5" s="115" t="s">
        <v>47</v>
      </c>
      <c r="J5" s="116"/>
      <c r="K5" s="56"/>
    </row>
    <row r="6" spans="2:11" x14ac:dyDescent="0.25">
      <c r="K6" s="48"/>
    </row>
    <row r="7" spans="2:11" ht="15.75" customHeight="1" x14ac:dyDescent="0.25">
      <c r="B7" s="110" t="s">
        <v>48</v>
      </c>
      <c r="C7" s="110"/>
      <c r="D7" s="110"/>
      <c r="E7" s="110"/>
      <c r="F7" s="110"/>
      <c r="G7" s="110"/>
      <c r="H7" s="110"/>
      <c r="I7" s="110"/>
      <c r="J7" s="110"/>
      <c r="K7" s="53"/>
    </row>
    <row r="8" spans="2:11" ht="15.75" customHeight="1" x14ac:dyDescent="0.25">
      <c r="B8" s="105" t="s">
        <v>49</v>
      </c>
      <c r="C8" s="105" t="s">
        <v>50</v>
      </c>
      <c r="D8" s="105"/>
      <c r="E8" s="105"/>
      <c r="F8" s="105"/>
      <c r="G8" s="110" t="s">
        <v>51</v>
      </c>
      <c r="H8" s="110"/>
      <c r="I8" s="110"/>
      <c r="J8" s="110"/>
      <c r="K8" s="53"/>
    </row>
    <row r="9" spans="2:11" ht="15.75" customHeight="1" x14ac:dyDescent="0.25">
      <c r="B9" s="105"/>
      <c r="C9" s="52" t="s">
        <v>52</v>
      </c>
      <c r="D9" s="52" t="s">
        <v>53</v>
      </c>
      <c r="E9" s="105" t="s">
        <v>54</v>
      </c>
      <c r="F9" s="105"/>
      <c r="G9" s="110"/>
      <c r="H9" s="110"/>
      <c r="I9" s="110"/>
      <c r="J9" s="110"/>
      <c r="K9" s="53"/>
    </row>
    <row r="10" spans="2:11" ht="15.75" customHeight="1" x14ac:dyDescent="0.25">
      <c r="B10" s="50">
        <v>1</v>
      </c>
      <c r="C10" s="50">
        <v>2021</v>
      </c>
      <c r="D10" s="50">
        <v>5</v>
      </c>
      <c r="E10" s="124">
        <v>24</v>
      </c>
      <c r="F10" s="124"/>
      <c r="G10" s="113" t="s">
        <v>55</v>
      </c>
      <c r="H10" s="113"/>
      <c r="I10" s="113"/>
      <c r="J10" s="113"/>
      <c r="K10" s="55"/>
    </row>
    <row r="11" spans="2:11" ht="57.75" customHeight="1" x14ac:dyDescent="0.25">
      <c r="B11" s="50">
        <v>2</v>
      </c>
      <c r="C11" s="50">
        <v>2022</v>
      </c>
      <c r="D11" s="50">
        <v>5</v>
      </c>
      <c r="E11" s="111">
        <v>31</v>
      </c>
      <c r="F11" s="112"/>
      <c r="G11" s="107" t="s">
        <v>56</v>
      </c>
      <c r="H11" s="108"/>
      <c r="I11" s="108"/>
      <c r="J11" s="109"/>
      <c r="K11" s="55"/>
    </row>
    <row r="12" spans="2:11" ht="82.5" customHeight="1" x14ac:dyDescent="0.25">
      <c r="B12" s="50">
        <v>3</v>
      </c>
      <c r="C12" s="50">
        <v>2022</v>
      </c>
      <c r="D12" s="50">
        <v>7</v>
      </c>
      <c r="E12" s="111">
        <v>27</v>
      </c>
      <c r="F12" s="112"/>
      <c r="G12" s="107" t="s">
        <v>57</v>
      </c>
      <c r="H12" s="108"/>
      <c r="I12" s="108"/>
      <c r="J12" s="109"/>
      <c r="K12" s="55"/>
    </row>
    <row r="13" spans="2:11" ht="100.5" customHeight="1" x14ac:dyDescent="0.25">
      <c r="B13" s="50">
        <v>4</v>
      </c>
      <c r="C13" s="50">
        <v>2023</v>
      </c>
      <c r="D13" s="50">
        <v>11</v>
      </c>
      <c r="E13" s="111">
        <v>30</v>
      </c>
      <c r="F13" s="112"/>
      <c r="G13" s="107" t="s">
        <v>72</v>
      </c>
      <c r="H13" s="108"/>
      <c r="I13" s="108"/>
      <c r="J13" s="109"/>
      <c r="K13" s="55"/>
    </row>
    <row r="14" spans="2:11" ht="70.5" customHeight="1" x14ac:dyDescent="0.25">
      <c r="B14" s="50">
        <v>5</v>
      </c>
      <c r="C14" s="50">
        <v>2024</v>
      </c>
      <c r="D14" s="58" t="s">
        <v>71</v>
      </c>
      <c r="E14" s="111">
        <v>27</v>
      </c>
      <c r="F14" s="112"/>
      <c r="G14" s="107" t="s">
        <v>73</v>
      </c>
      <c r="H14" s="108"/>
      <c r="I14" s="108"/>
      <c r="J14" s="109"/>
      <c r="K14" s="55"/>
    </row>
    <row r="15" spans="2:11" ht="76.5" customHeight="1" x14ac:dyDescent="0.25">
      <c r="B15" s="50">
        <v>6</v>
      </c>
      <c r="C15" s="50">
        <v>2024</v>
      </c>
      <c r="D15" s="58" t="s">
        <v>74</v>
      </c>
      <c r="E15" s="111"/>
      <c r="F15" s="112"/>
      <c r="G15" s="107" t="s">
        <v>76</v>
      </c>
      <c r="H15" s="108"/>
      <c r="I15" s="108"/>
      <c r="J15" s="109"/>
      <c r="K15" s="55"/>
    </row>
    <row r="16" spans="2:11" ht="15.75" customHeight="1" x14ac:dyDescent="0.25">
      <c r="B16" s="105" t="s">
        <v>58</v>
      </c>
      <c r="C16" s="105"/>
      <c r="D16" s="105"/>
      <c r="E16" s="105"/>
      <c r="F16" s="105"/>
      <c r="G16" s="105"/>
      <c r="H16" s="105"/>
      <c r="I16" s="105"/>
      <c r="J16" s="105"/>
      <c r="K16" s="51"/>
    </row>
    <row r="17" spans="2:11" x14ac:dyDescent="0.25">
      <c r="B17" s="105" t="s">
        <v>59</v>
      </c>
      <c r="C17" s="105"/>
      <c r="D17" s="105"/>
      <c r="E17" s="105"/>
      <c r="F17" s="105" t="s">
        <v>60</v>
      </c>
      <c r="G17" s="105"/>
      <c r="H17" s="105"/>
      <c r="I17" s="105"/>
      <c r="J17" s="105"/>
      <c r="K17" s="51"/>
    </row>
    <row r="18" spans="2:11" ht="15.75" customHeight="1" x14ac:dyDescent="0.25">
      <c r="B18" s="124" t="s">
        <v>61</v>
      </c>
      <c r="C18" s="124"/>
      <c r="D18" s="124"/>
      <c r="E18" s="124"/>
      <c r="F18" s="124" t="s">
        <v>75</v>
      </c>
      <c r="G18" s="124"/>
      <c r="H18" s="124"/>
      <c r="I18" s="124"/>
      <c r="J18" s="124"/>
      <c r="K18" s="49"/>
    </row>
    <row r="19" spans="2:11" x14ac:dyDescent="0.25">
      <c r="B19" s="105" t="s">
        <v>62</v>
      </c>
      <c r="C19" s="105"/>
      <c r="D19" s="105"/>
      <c r="E19" s="105"/>
      <c r="F19" s="105"/>
      <c r="G19" s="105"/>
      <c r="H19" s="105"/>
      <c r="I19" s="105"/>
      <c r="J19" s="105"/>
      <c r="K19" s="51"/>
    </row>
    <row r="20" spans="2:11" x14ac:dyDescent="0.25">
      <c r="B20" s="105" t="s">
        <v>59</v>
      </c>
      <c r="C20" s="105"/>
      <c r="D20" s="105"/>
      <c r="E20" s="105"/>
      <c r="F20" s="105" t="s">
        <v>60</v>
      </c>
      <c r="G20" s="105"/>
      <c r="H20" s="105"/>
      <c r="I20" s="105"/>
      <c r="J20" s="105"/>
      <c r="K20" s="51"/>
    </row>
    <row r="21" spans="2:11" ht="15.75" customHeight="1" x14ac:dyDescent="0.25">
      <c r="B21" s="126" t="s">
        <v>63</v>
      </c>
      <c r="C21" s="126"/>
      <c r="D21" s="126"/>
      <c r="E21" s="126"/>
      <c r="F21" s="126" t="s">
        <v>64</v>
      </c>
      <c r="G21" s="126"/>
      <c r="H21" s="126"/>
      <c r="I21" s="126"/>
      <c r="J21" s="126"/>
      <c r="K21" s="54"/>
    </row>
    <row r="22" spans="2:11" ht="15.75" customHeight="1" x14ac:dyDescent="0.25">
      <c r="B22" s="110" t="s">
        <v>65</v>
      </c>
      <c r="C22" s="110"/>
      <c r="D22" s="110"/>
      <c r="E22" s="110"/>
      <c r="F22" s="110"/>
      <c r="G22" s="110"/>
      <c r="H22" s="110"/>
      <c r="I22" s="110"/>
      <c r="J22" s="110"/>
      <c r="K22" s="53"/>
    </row>
    <row r="23" spans="2:11" x14ac:dyDescent="0.25">
      <c r="B23" s="105" t="s">
        <v>59</v>
      </c>
      <c r="C23" s="105"/>
      <c r="D23" s="105"/>
      <c r="E23" s="105" t="s">
        <v>60</v>
      </c>
      <c r="F23" s="105"/>
      <c r="G23" s="105"/>
      <c r="H23" s="105" t="s">
        <v>66</v>
      </c>
      <c r="I23" s="105"/>
      <c r="J23" s="105"/>
      <c r="K23" s="51"/>
    </row>
    <row r="24" spans="2:11" x14ac:dyDescent="0.25">
      <c r="B24" s="105"/>
      <c r="C24" s="105"/>
      <c r="D24" s="105"/>
      <c r="E24" s="105"/>
      <c r="F24" s="105"/>
      <c r="G24" s="105"/>
      <c r="H24" s="52" t="s">
        <v>52</v>
      </c>
      <c r="I24" s="52" t="s">
        <v>53</v>
      </c>
      <c r="J24" s="52" t="s">
        <v>54</v>
      </c>
      <c r="K24" s="51"/>
    </row>
    <row r="25" spans="2:11" x14ac:dyDescent="0.25">
      <c r="B25" s="124" t="s">
        <v>67</v>
      </c>
      <c r="C25" s="124"/>
      <c r="D25" s="124"/>
      <c r="E25" s="126" t="s">
        <v>68</v>
      </c>
      <c r="F25" s="126"/>
      <c r="G25" s="126"/>
      <c r="H25" s="50">
        <v>2024</v>
      </c>
      <c r="I25" s="58" t="s">
        <v>74</v>
      </c>
      <c r="J25" s="50"/>
      <c r="K25" s="49"/>
    </row>
    <row r="26" spans="2:11" x14ac:dyDescent="0.25">
      <c r="K26" s="48"/>
    </row>
    <row r="27" spans="2:11" ht="56.25" customHeight="1" x14ac:dyDescent="0.25">
      <c r="B27" s="48"/>
      <c r="C27" s="125" t="s">
        <v>69</v>
      </c>
      <c r="D27" s="125"/>
      <c r="E27" s="125"/>
      <c r="F27" s="125"/>
      <c r="G27" s="125"/>
      <c r="H27" s="125"/>
      <c r="I27" s="125"/>
      <c r="K27" s="48"/>
    </row>
    <row r="28" spans="2:11" ht="16.5" customHeight="1" x14ac:dyDescent="0.25">
      <c r="E28" s="114" t="s">
        <v>70</v>
      </c>
      <c r="F28" s="114"/>
      <c r="G28" s="114"/>
      <c r="H28" s="114"/>
      <c r="I28" s="114"/>
      <c r="J28" s="114"/>
      <c r="K28" s="47"/>
    </row>
    <row r="29" spans="2:11" x14ac:dyDescent="0.25">
      <c r="B29" s="48"/>
      <c r="C29" s="48"/>
      <c r="D29" s="48"/>
      <c r="E29" s="114"/>
      <c r="F29" s="114"/>
      <c r="G29" s="114"/>
      <c r="H29" s="114"/>
      <c r="I29" s="114"/>
      <c r="J29" s="114"/>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2025-02-25T23:42:07Z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