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Z-CD-021 CAMARAS DE SEGURIDAD\PUBLICACION\"/>
    </mc:Choice>
  </mc:AlternateContent>
  <bookViews>
    <workbookView xWindow="0" yWindow="0" windowWidth="10596" windowHeight="6240" tabRatio="876"/>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15" i="7"/>
  <c r="J15" i="7"/>
  <c r="L15" i="7"/>
  <c r="M15" i="7" s="1"/>
  <c r="O27" i="7"/>
  <c r="O26" i="7"/>
  <c r="L14" i="7"/>
  <c r="M14" i="7" s="1"/>
  <c r="J14" i="7"/>
  <c r="H14" i="7"/>
  <c r="M21" i="7" l="1"/>
  <c r="O21" i="7" s="1"/>
  <c r="M22" i="7"/>
  <c r="O22" i="7" s="1"/>
  <c r="K21" i="7"/>
  <c r="K19" i="7"/>
  <c r="N18" i="7"/>
  <c r="O18" i="7" s="1"/>
  <c r="K24" i="7"/>
  <c r="N17" i="7"/>
  <c r="O17" i="7" s="1"/>
  <c r="K20" i="7"/>
  <c r="K23"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<sst xmlns="http://schemas.openxmlformats.org/spreadsheetml/2006/main" count="118" uniqueCount="94">
  <si>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</si>
  <si>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</si>
  <si>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</si>
  <si>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</si>
  <si>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</si>
  <si>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</si>
  <si>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</si>
  <si>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</si>
  <si>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</si>
  <si>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</si>
  <si>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</si>
  <si>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</si>
  <si>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</si>
  <si>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</si>
  <si>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</si>
  <si>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</si>
  <si>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</si>
  <si>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</si>
  <si>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</si>
  <si>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</si>
  <si>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</si>
  <si>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</si>
  <si>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</si>
  <si>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</si>
  <si>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</si>
  <si>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</si>
  <si>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</si>
  <si>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</si>
  <si>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</si>
  <si>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</si>
  <si>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</si>
  <si>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</si>
  <si>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</si>
  <si>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</si>
  <si>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</si>
  <si>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</si>
  <si>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</si>
  <si>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</si>
  <si>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</si>
  <si>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</si>
  <si>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</si>
  <si>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</si>
  <si>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</si>
  <si>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</si>
  <si>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</si>
  <si>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</si>
  <si>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</si>
  <si>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</si>
  <si>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</si>
  <si>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</si>
  <si>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</si>
  <si>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</si>
  <si>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</si>
  <si>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</si>
  <si>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</si>
  <si>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</si>
  <si>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</si>
  <si>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</si>
  <si>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</si>
  <si>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</si>
  <si>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</si>
  <si>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</si>
  <si>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</si>
  <si>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</si>
  <si>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</si>
  <si>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</si>
  <si>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</si>
  <si>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</si>
  <si>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</si>
  <si>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</si>
  <si>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</si>
  <si>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</si>
  <si>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</si>
  <si>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</si>
  <si>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</si>
  <si>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</si>
  <si>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</si>
  <si>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</si>
  <si>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</si>
  <si>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</si>
  <si>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</si>
  <si>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DISCO DURO 8TB SERIE PURPLE SATA 3.5 - 24/7/ CON
INGRESO ACENTRAL</t>
  </si>
  <si>
    <t xml:space="preserve">TUBO PVC 1" </t>
  </si>
  <si>
    <t>CAJA PLASTICA</t>
  </si>
  <si>
    <t xml:space="preserve">KIT JACK RJ45 CAT6 + FACE PLATE + CAJA DE
SOBREPONER </t>
  </si>
  <si>
    <t>CABLE UTP C6</t>
  </si>
  <si>
    <t>SWICHE 16 PUERTOS POE CON INGRESO HIKCENTRAL</t>
  </si>
  <si>
    <t>PATCH CORD POR 1-METRO</t>
  </si>
  <si>
    <t>NVR 16 INGRESO HIKCENTRAL</t>
  </si>
  <si>
    <t>NVR 32 CON INGRESO HICENTRAL</t>
  </si>
  <si>
    <t>TELEVISORES 42"</t>
  </si>
  <si>
    <t>CÁMARA DOMO IP 4MPX MOTORIZADA 2560X1440. IR
HASTA 30 MTS, LENTE 2.8-12 MM MOTORIZADO, IK10 IP67./
CON INGRESO HIKCENTRAL</t>
  </si>
  <si>
    <t>UNIDAD</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</si>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</sst>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3" fontId="3" fillId="0" borderId="1"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zoomScale="70" zoomScaleNormal="70" zoomScaleSheetLayoutView="70" zoomScalePageLayoutView="55" workbookViewId="0">
      <selection activeCell="C14" sqref="C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1</v>
      </c>
      <c r="O2" s="66"/>
    </row>
    <row r="3" spans="1:15" ht="15.75" customHeight="1" x14ac:dyDescent="0.3">
      <c r="A3" s="64"/>
      <c r="B3" s="65" t="s">
        <v>2</v>
      </c>
      <c r="C3" s="65"/>
      <c r="D3" s="65"/>
      <c r="E3" s="65"/>
      <c r="F3" s="65"/>
      <c r="G3" s="65"/>
      <c r="H3" s="65"/>
      <c r="I3" s="65"/>
      <c r="J3" s="65"/>
      <c r="K3" s="65"/>
      <c r="L3" s="65"/>
      <c r="M3" s="65"/>
      <c r="N3" s="66" t="s">
        <v>3</v>
      </c>
      <c r="O3" s="66"/>
    </row>
    <row r="4" spans="1:15" ht="16.5" customHeight="1" x14ac:dyDescent="0.3">
      <c r="A4" s="64"/>
      <c r="B4" s="65" t="s">
        <v>4</v>
      </c>
      <c r="C4" s="65"/>
      <c r="D4" s="65"/>
      <c r="E4" s="65"/>
      <c r="F4" s="65"/>
      <c r="G4" s="65"/>
      <c r="H4" s="65"/>
      <c r="I4" s="65"/>
      <c r="J4" s="65"/>
      <c r="K4" s="65"/>
      <c r="L4" s="65"/>
      <c r="M4" s="65"/>
      <c r="N4" s="66" t="s">
        <v>5</v>
      </c>
      <c r="O4" s="66"/>
    </row>
    <row r="5" spans="1:15" ht="15" customHeight="1" x14ac:dyDescent="0.3">
      <c r="A5" s="64"/>
      <c r="B5" s="65"/>
      <c r="C5" s="65"/>
      <c r="D5" s="65"/>
      <c r="E5" s="65"/>
      <c r="F5" s="65"/>
      <c r="G5" s="65"/>
      <c r="H5" s="65"/>
      <c r="I5" s="65"/>
      <c r="J5" s="65"/>
      <c r="K5" s="65"/>
      <c r="L5" s="65"/>
      <c r="M5" s="65"/>
      <c r="N5" s="66" t="s">
        <v>6</v>
      </c>
      <c r="O5" s="66"/>
    </row>
    <row r="7" spans="1:15" x14ac:dyDescent="0.3">
      <c r="A7" s="5" t="s">
        <v>7</v>
      </c>
    </row>
    <row r="8" spans="1:15" ht="9.9" customHeight="1" x14ac:dyDescent="0.3">
      <c r="A8" s="6"/>
    </row>
    <row r="9" spans="1:15" ht="30" customHeight="1" x14ac:dyDescent="0.3">
      <c r="A9" s="86" t="s">
        <v>8</v>
      </c>
      <c r="B9" s="87"/>
      <c r="D9" s="71" t="s">
        <v>9</v>
      </c>
      <c r="E9" s="72"/>
      <c r="F9" s="73"/>
      <c r="G9" s="74"/>
      <c r="H9" s="74"/>
      <c r="I9" s="75"/>
      <c r="K9" s="71" t="s">
        <v>10</v>
      </c>
      <c r="L9" s="72"/>
      <c r="M9" s="69"/>
      <c r="N9" s="70"/>
    </row>
    <row r="10" spans="1:15" ht="8.25" customHeight="1" x14ac:dyDescent="0.3">
      <c r="A10" s="88"/>
      <c r="B10" s="89"/>
      <c r="C10" s="7"/>
      <c r="E10" s="8"/>
      <c r="F10" s="8"/>
      <c r="M10" s="8"/>
      <c r="N10" s="2"/>
    </row>
    <row r="11" spans="1:15" ht="30" customHeight="1" x14ac:dyDescent="0.3">
      <c r="A11" s="90"/>
      <c r="B11" s="91"/>
      <c r="D11" s="71" t="s">
        <v>11</v>
      </c>
      <c r="E11" s="72"/>
      <c r="F11" s="73"/>
      <c r="G11" s="74"/>
      <c r="H11" s="74"/>
      <c r="I11" s="75"/>
      <c r="K11" s="71" t="s">
        <v>12</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3">
      <c r="A14" s="28">
        <v>1</v>
      </c>
      <c r="B14" s="30" t="s">
        <v>81</v>
      </c>
      <c r="C14" s="13"/>
      <c r="D14" s="10">
        <v>2</v>
      </c>
      <c r="E14" s="14" t="s">
        <v>92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3">
      <c r="A15" s="28">
        <v>2</v>
      </c>
      <c r="B15" s="30" t="s">
        <v>82</v>
      </c>
      <c r="C15" s="13"/>
      <c r="D15" s="10">
        <v>30</v>
      </c>
      <c r="E15" s="14" t="s">
        <v>92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3">
      <c r="A16" s="28">
        <v>3</v>
      </c>
      <c r="B16" s="30" t="s">
        <v>83</v>
      </c>
      <c r="C16" s="13"/>
      <c r="D16" s="10">
        <v>26</v>
      </c>
      <c r="E16" s="14" t="s">
        <v>92</v>
      </c>
      <c r="F16" s="15"/>
      <c r="G16" s="12"/>
      <c r="H16" s="1">
        <f t="shared" ref="H16:H24" si="13">+ROUND(F16*G16,0)</f>
        <v>0</v>
      </c>
      <c r="I16" s="12"/>
      <c r="J16" s="1">
        <f t="shared" ref="J16:J24" si="14">ROUND(F16*I16,0)</f>
        <v>0</v>
      </c>
      <c r="K16" s="1">
        <f t="shared" ref="K16:K24" si="15">ROUND(F16+H16+J16,0)</f>
        <v>0</v>
      </c>
      <c r="L16" s="1">
        <f t="shared" ref="L16:L24" si="16">ROUND(F16*D16,0)</f>
        <v>0</v>
      </c>
      <c r="M16" s="1">
        <f t="shared" ref="M16:M24" si="17">ROUND(L16*G16,0)</f>
        <v>0</v>
      </c>
      <c r="N16" s="1">
        <f t="shared" ref="N16:N24" si="18">ROUND(L16*I16,0)</f>
        <v>0</v>
      </c>
      <c r="O16" s="29">
        <f t="shared" ref="O16:O24" si="19">ROUND(L16+N16+M16,0)</f>
        <v>0</v>
      </c>
    </row>
    <row r="17" spans="1:15" s="9" customFormat="1" ht="51" customHeight="1" x14ac:dyDescent="0.3">
      <c r="A17" s="28">
        <v>4</v>
      </c>
      <c r="B17" s="30" t="s">
        <v>84</v>
      </c>
      <c r="C17" s="13"/>
      <c r="D17" s="10">
        <v>28</v>
      </c>
      <c r="E17" s="14" t="s">
        <v>92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3">
      <c r="A18" s="28">
        <v>5</v>
      </c>
      <c r="B18" s="30" t="s">
        <v>85</v>
      </c>
      <c r="C18" s="13"/>
      <c r="D18" s="128">
        <v>1525</v>
      </c>
      <c r="E18" s="14" t="s">
        <v>93</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3">
      <c r="A19" s="28">
        <v>6</v>
      </c>
      <c r="B19" s="30" t="s">
        <v>86</v>
      </c>
      <c r="C19" s="13"/>
      <c r="D19" s="10">
        <v>5</v>
      </c>
      <c r="E19" s="14" t="s">
        <v>92</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51" customHeight="1" x14ac:dyDescent="0.3">
      <c r="A20" s="28">
        <v>7</v>
      </c>
      <c r="B20" s="30" t="s">
        <v>87</v>
      </c>
      <c r="C20" s="13"/>
      <c r="D20" s="10">
        <v>64</v>
      </c>
      <c r="E20" s="14" t="s">
        <v>92</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51" customHeight="1" x14ac:dyDescent="0.3">
      <c r="A21" s="28">
        <v>8</v>
      </c>
      <c r="B21" s="30" t="s">
        <v>88</v>
      </c>
      <c r="C21" s="13"/>
      <c r="D21" s="10">
        <v>1</v>
      </c>
      <c r="E21" s="14" t="s">
        <v>92</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3">
      <c r="A22" s="28">
        <v>9</v>
      </c>
      <c r="B22" s="30" t="s">
        <v>89</v>
      </c>
      <c r="C22" s="13"/>
      <c r="D22" s="10">
        <v>1</v>
      </c>
      <c r="E22" s="14" t="s">
        <v>92</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51" customHeight="1" x14ac:dyDescent="0.3">
      <c r="A23" s="28">
        <v>10</v>
      </c>
      <c r="B23" s="30" t="s">
        <v>90</v>
      </c>
      <c r="C23" s="13"/>
      <c r="D23" s="10">
        <v>2</v>
      </c>
      <c r="E23" s="14" t="s">
        <v>92</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51" customHeight="1" thickBot="1" x14ac:dyDescent="0.35">
      <c r="A24" s="28">
        <v>11</v>
      </c>
      <c r="B24" s="30" t="s">
        <v>91</v>
      </c>
      <c r="C24" s="13"/>
      <c r="D24" s="10">
        <v>26</v>
      </c>
      <c r="E24" s="14" t="s">
        <v>92</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42" customHeight="1" thickBot="1" x14ac:dyDescent="0.35">
      <c r="A25" s="92" t="s">
        <v>28</v>
      </c>
      <c r="B25" s="93"/>
      <c r="C25" s="93"/>
      <c r="D25" s="93"/>
      <c r="E25" s="93"/>
      <c r="F25" s="93"/>
      <c r="G25" s="93"/>
      <c r="H25" s="93"/>
      <c r="I25" s="93"/>
      <c r="J25" s="93"/>
      <c r="K25" s="93"/>
      <c r="L25" s="104" t="s">
        <v>29</v>
      </c>
      <c r="M25" s="105"/>
      <c r="N25" s="105"/>
      <c r="O25" s="38">
        <f>SUMIF(G:G,0%,L:L)+SUMIF(G:G,"",L:L)</f>
        <v>0</v>
      </c>
    </row>
    <row r="26" spans="1:15" s="9" customFormat="1" ht="39" customHeight="1" x14ac:dyDescent="0.3">
      <c r="A26" s="76" t="s">
        <v>30</v>
      </c>
      <c r="B26" s="77"/>
      <c r="C26" s="77"/>
      <c r="D26" s="77"/>
      <c r="E26" s="77"/>
      <c r="F26" s="77"/>
      <c r="G26" s="77"/>
      <c r="H26" s="77"/>
      <c r="I26" s="77"/>
      <c r="J26" s="77"/>
      <c r="K26" s="78"/>
      <c r="L26" s="98" t="s">
        <v>31</v>
      </c>
      <c r="M26" s="99"/>
      <c r="N26" s="99"/>
      <c r="O26" s="39">
        <f>SUMIF(G:G,5%,L:L)</f>
        <v>0</v>
      </c>
    </row>
    <row r="27" spans="1:15" s="9" customFormat="1" ht="30" customHeight="1" x14ac:dyDescent="0.3">
      <c r="A27" s="79"/>
      <c r="B27" s="80"/>
      <c r="C27" s="80"/>
      <c r="D27" s="80"/>
      <c r="E27" s="80"/>
      <c r="F27" s="80"/>
      <c r="G27" s="80"/>
      <c r="H27" s="80"/>
      <c r="I27" s="80"/>
      <c r="J27" s="80"/>
      <c r="K27" s="81"/>
      <c r="L27" s="98" t="s">
        <v>32</v>
      </c>
      <c r="M27" s="99"/>
      <c r="N27" s="99"/>
      <c r="O27" s="39">
        <f>SUMIF(G:G,19%,L:L)</f>
        <v>0</v>
      </c>
    </row>
    <row r="28" spans="1:15" s="9" customFormat="1" ht="30" customHeight="1" x14ac:dyDescent="0.3">
      <c r="A28" s="79"/>
      <c r="B28" s="80"/>
      <c r="C28" s="80"/>
      <c r="D28" s="80"/>
      <c r="E28" s="80"/>
      <c r="F28" s="80"/>
      <c r="G28" s="80"/>
      <c r="H28" s="80"/>
      <c r="I28" s="80"/>
      <c r="J28" s="80"/>
      <c r="K28" s="81"/>
      <c r="L28" s="100" t="s">
        <v>24</v>
      </c>
      <c r="M28" s="101"/>
      <c r="N28" s="101"/>
      <c r="O28" s="40">
        <f>SUM(O25:O27)</f>
        <v>0</v>
      </c>
    </row>
    <row r="29" spans="1:15" s="9" customFormat="1" ht="30" customHeight="1" x14ac:dyDescent="0.3">
      <c r="A29" s="79"/>
      <c r="B29" s="80"/>
      <c r="C29" s="80"/>
      <c r="D29" s="80"/>
      <c r="E29" s="80"/>
      <c r="F29" s="80"/>
      <c r="G29" s="80"/>
      <c r="H29" s="80"/>
      <c r="I29" s="80"/>
      <c r="J29" s="80"/>
      <c r="K29" s="81"/>
      <c r="L29" s="102" t="s">
        <v>33</v>
      </c>
      <c r="M29" s="103"/>
      <c r="N29" s="103"/>
      <c r="O29" s="41">
        <f>SUMIF(G:G,5%,M:M)</f>
        <v>0</v>
      </c>
    </row>
    <row r="30" spans="1:15" s="9" customFormat="1" ht="30" customHeight="1" x14ac:dyDescent="0.3">
      <c r="A30" s="79"/>
      <c r="B30" s="80"/>
      <c r="C30" s="80"/>
      <c r="D30" s="80"/>
      <c r="E30" s="80"/>
      <c r="F30" s="80"/>
      <c r="G30" s="80"/>
      <c r="H30" s="80"/>
      <c r="I30" s="80"/>
      <c r="J30" s="80"/>
      <c r="K30" s="81"/>
      <c r="L30" s="102" t="s">
        <v>34</v>
      </c>
      <c r="M30" s="103"/>
      <c r="N30" s="103"/>
      <c r="O30" s="41">
        <f>SUMIF(G:G,19%,M:M)</f>
        <v>0</v>
      </c>
    </row>
    <row r="31" spans="1:15" s="9" customFormat="1" ht="30" customHeight="1" x14ac:dyDescent="0.3">
      <c r="A31" s="79"/>
      <c r="B31" s="80"/>
      <c r="C31" s="80"/>
      <c r="D31" s="80"/>
      <c r="E31" s="80"/>
      <c r="F31" s="80"/>
      <c r="G31" s="80"/>
      <c r="H31" s="80"/>
      <c r="I31" s="80"/>
      <c r="J31" s="80"/>
      <c r="K31" s="81"/>
      <c r="L31" s="100" t="s">
        <v>35</v>
      </c>
      <c r="M31" s="101"/>
      <c r="N31" s="101"/>
      <c r="O31" s="40">
        <f>SUM(O29:O30)</f>
        <v>0</v>
      </c>
    </row>
    <row r="32" spans="1:15" s="9" customFormat="1" ht="30" customHeight="1" x14ac:dyDescent="0.3">
      <c r="A32" s="79"/>
      <c r="B32" s="80"/>
      <c r="C32" s="80"/>
      <c r="D32" s="80"/>
      <c r="E32" s="80"/>
      <c r="F32" s="80"/>
      <c r="G32" s="80"/>
      <c r="H32" s="80"/>
      <c r="I32" s="80"/>
      <c r="J32" s="80"/>
      <c r="K32" s="81"/>
      <c r="L32" s="98" t="s">
        <v>36</v>
      </c>
      <c r="M32" s="99"/>
      <c r="N32" s="99"/>
      <c r="O32" s="39">
        <f>SUMIF(I:I,8%,N:N)</f>
        <v>0</v>
      </c>
    </row>
    <row r="33" spans="1:17" s="9" customFormat="1" ht="37.5" customHeight="1" x14ac:dyDescent="0.3">
      <c r="A33" s="79"/>
      <c r="B33" s="80"/>
      <c r="C33" s="80"/>
      <c r="D33" s="80"/>
      <c r="E33" s="80"/>
      <c r="F33" s="80"/>
      <c r="G33" s="80"/>
      <c r="H33" s="80"/>
      <c r="I33" s="80"/>
      <c r="J33" s="80"/>
      <c r="K33" s="81"/>
      <c r="L33" s="96" t="s">
        <v>37</v>
      </c>
      <c r="M33" s="97"/>
      <c r="N33" s="97"/>
      <c r="O33" s="40">
        <f>SUM(O32)</f>
        <v>0</v>
      </c>
    </row>
    <row r="34" spans="1:17" s="9" customFormat="1" ht="32.25" customHeight="1" thickBot="1" x14ac:dyDescent="0.35">
      <c r="A34" s="82"/>
      <c r="B34" s="83"/>
      <c r="C34" s="83"/>
      <c r="D34" s="83"/>
      <c r="E34" s="83"/>
      <c r="F34" s="83"/>
      <c r="G34" s="83"/>
      <c r="H34" s="83"/>
      <c r="I34" s="83"/>
      <c r="J34" s="83"/>
      <c r="K34" s="84"/>
      <c r="L34" s="94" t="s">
        <v>38</v>
      </c>
      <c r="M34" s="95"/>
      <c r="N34" s="95"/>
      <c r="O34" s="42">
        <f>+O28+O31+O33</f>
        <v>0</v>
      </c>
    </row>
    <row r="36" spans="1:17" ht="50.1" customHeight="1" thickBot="1" x14ac:dyDescent="0.35">
      <c r="B36" s="85"/>
      <c r="C36" s="85"/>
    </row>
    <row r="37" spans="1:17" x14ac:dyDescent="0.3">
      <c r="B37" s="63" t="s">
        <v>39</v>
      </c>
      <c r="C37" s="63"/>
    </row>
    <row r="38" spans="1:17" ht="15" customHeight="1" x14ac:dyDescent="0.3">
      <c r="M38" s="44"/>
      <c r="N38" s="45"/>
      <c r="O38" s="46"/>
    </row>
    <row r="39" spans="1:17" ht="15.75" customHeight="1" x14ac:dyDescent="0.3">
      <c r="M39" s="44"/>
      <c r="N39" s="45"/>
      <c r="O39" s="46"/>
    </row>
    <row r="40" spans="1:17" ht="15" customHeight="1" x14ac:dyDescent="0.3">
      <c r="A40" s="11" t="s">
        <v>40</v>
      </c>
      <c r="M40" s="44"/>
      <c r="N40" s="45"/>
      <c r="O40" s="46"/>
    </row>
    <row r="41" spans="1:17" x14ac:dyDescent="0.3">
      <c r="A41" s="62" t="s">
        <v>41</v>
      </c>
      <c r="B41" s="62"/>
      <c r="C41" s="62"/>
      <c r="D41" s="62"/>
      <c r="E41" s="62"/>
      <c r="F41" s="62"/>
      <c r="G41" s="62"/>
      <c r="H41" s="62"/>
      <c r="I41" s="62"/>
      <c r="J41" s="62"/>
      <c r="K41" s="62"/>
      <c r="L41" s="62"/>
      <c r="M41" s="62"/>
      <c r="N41" s="62"/>
      <c r="O41" s="62"/>
      <c r="P41" s="2"/>
      <c r="Q41" s="2"/>
    </row>
    <row r="42" spans="1:17" ht="15" customHeight="1" x14ac:dyDescent="0.3">
      <c r="A42" s="61" t="s">
        <v>42</v>
      </c>
      <c r="B42" s="61"/>
      <c r="C42" s="61"/>
      <c r="D42" s="61"/>
      <c r="E42" s="61"/>
      <c r="F42" s="61"/>
      <c r="G42" s="61"/>
      <c r="H42" s="61"/>
      <c r="I42" s="61"/>
      <c r="J42" s="61"/>
      <c r="K42" s="61"/>
      <c r="L42" s="61"/>
      <c r="M42" s="61"/>
      <c r="N42" s="61"/>
      <c r="O42" s="61"/>
      <c r="P42" s="43"/>
      <c r="Q42" s="43"/>
    </row>
    <row r="43" spans="1:17" x14ac:dyDescent="0.3">
      <c r="A43" s="60" t="s">
        <v>43</v>
      </c>
      <c r="B43" s="60"/>
      <c r="C43" s="60"/>
      <c r="D43" s="60"/>
      <c r="E43" s="60"/>
      <c r="F43" s="60"/>
      <c r="G43" s="60"/>
      <c r="H43" s="60"/>
      <c r="I43" s="60"/>
      <c r="J43" s="60"/>
      <c r="K43" s="60"/>
      <c r="L43" s="60"/>
      <c r="M43" s="60"/>
      <c r="N43" s="60"/>
      <c r="O43" s="60"/>
      <c r="P43" s="5"/>
      <c r="Q43" s="5"/>
    </row>
    <row r="44" spans="1:17" x14ac:dyDescent="0.3">
      <c r="A44" s="60" t="s">
        <v>44</v>
      </c>
      <c r="B44" s="60"/>
      <c r="C44" s="60"/>
      <c r="D44" s="60"/>
      <c r="E44" s="60"/>
      <c r="F44" s="60"/>
      <c r="G44" s="60"/>
      <c r="H44" s="60"/>
      <c r="I44" s="60"/>
      <c r="J44" s="60"/>
      <c r="K44" s="60"/>
      <c r="L44" s="60"/>
      <c r="M44" s="60"/>
      <c r="N44" s="60"/>
      <c r="O44" s="60"/>
      <c r="P44" s="5"/>
      <c r="Q44" s="5"/>
    </row>
    <row r="45" spans="1:17" x14ac:dyDescent="0.3">
      <c r="K45" s="2"/>
      <c r="L45" s="2"/>
      <c r="M45" s="2"/>
      <c r="N45" s="2"/>
    </row>
    <row r="87" spans="11:15" s="2" customFormat="1" x14ac:dyDescent="0.3">
      <c r="K87" s="4"/>
      <c r="L87" s="4"/>
      <c r="M87" s="4"/>
      <c r="N87" s="4"/>
      <c r="O87" s="4"/>
    </row>
    <row r="88" spans="11:15" s="2" customFormat="1" x14ac:dyDescent="0.3">
      <c r="K88" s="4"/>
      <c r="L88" s="4"/>
      <c r="M88" s="4"/>
      <c r="N88" s="4"/>
      <c r="O88" s="4"/>
    </row>
    <row r="89" spans="11:15" s="2" customFormat="1" x14ac:dyDescent="0.3">
      <c r="K89" s="4"/>
      <c r="L89" s="4"/>
      <c r="M89" s="4"/>
      <c r="N89" s="4"/>
      <c r="O89" s="4"/>
    </row>
    <row r="90" spans="11:15" s="2" customFormat="1" x14ac:dyDescent="0.3">
      <c r="K90" s="4"/>
      <c r="L90" s="4"/>
      <c r="M90" s="4"/>
      <c r="N90" s="4"/>
      <c r="O90" s="4"/>
    </row>
  </sheetData>
  <sheetProtection algorithmName="SHA-512" hashValue="4MYG2n7F9MB9KmqhyRrubkNLcIS9NLyjNpiVTPhx1TJobx+UCszzcvGvOV6MSnkeiZhUmjgrzbuGEhiZeu1Epg==" saltValue="tajL045WxOqzlGHr1Ah43w=="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11</v>
      </c>
      <c r="D6" s="31" t="s">
        <v>45</v>
      </c>
      <c r="F6" s="34" t="s">
        <v>46</v>
      </c>
    </row>
    <row r="7" spans="2:6" x14ac:dyDescent="0.3">
      <c r="B7" s="2" t="s">
        <v>47</v>
      </c>
      <c r="D7" s="32">
        <v>0</v>
      </c>
      <c r="F7" s="35">
        <v>0.08</v>
      </c>
    </row>
    <row r="8" spans="2:6" x14ac:dyDescent="0.3">
      <c r="B8" s="2" t="s">
        <v>48</v>
      </c>
      <c r="D8" s="32">
        <v>0.05</v>
      </c>
      <c r="F8" s="36">
        <v>0</v>
      </c>
    </row>
    <row r="9" spans="2:6" x14ac:dyDescent="0.3">
      <c r="B9" s="2" t="s">
        <v>49</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50</v>
      </c>
      <c r="J2" s="118"/>
      <c r="K2" s="58"/>
    </row>
    <row r="3" spans="2:11" ht="15" customHeight="1" x14ac:dyDescent="0.3">
      <c r="B3" s="126"/>
      <c r="C3" s="126"/>
      <c r="D3" s="117" t="s">
        <v>2</v>
      </c>
      <c r="E3" s="119"/>
      <c r="F3" s="119"/>
      <c r="G3" s="119"/>
      <c r="H3" s="118"/>
      <c r="I3" s="117" t="s">
        <v>3</v>
      </c>
      <c r="J3" s="118"/>
      <c r="K3" s="57"/>
    </row>
    <row r="4" spans="2:11" ht="15" customHeight="1" x14ac:dyDescent="0.3">
      <c r="B4" s="126"/>
      <c r="C4" s="126"/>
      <c r="D4" s="120" t="s">
        <v>4</v>
      </c>
      <c r="E4" s="121"/>
      <c r="F4" s="121"/>
      <c r="G4" s="121"/>
      <c r="H4" s="122"/>
      <c r="I4" s="117" t="s">
        <v>5</v>
      </c>
      <c r="J4" s="118"/>
      <c r="K4" s="57"/>
    </row>
    <row r="5" spans="2:11" ht="15" customHeight="1" x14ac:dyDescent="0.3">
      <c r="B5" s="126"/>
      <c r="C5" s="126"/>
      <c r="D5" s="123"/>
      <c r="E5" s="124"/>
      <c r="F5" s="124"/>
      <c r="G5" s="124"/>
      <c r="H5" s="125"/>
      <c r="I5" s="117" t="s">
        <v>51</v>
      </c>
      <c r="J5" s="118"/>
      <c r="K5" s="57"/>
    </row>
    <row r="6" spans="2:11" x14ac:dyDescent="0.3">
      <c r="K6" s="49"/>
    </row>
    <row r="7" spans="2:11" ht="15.75" customHeight="1" x14ac:dyDescent="0.3">
      <c r="B7" s="115" t="s">
        <v>52</v>
      </c>
      <c r="C7" s="115"/>
      <c r="D7" s="115"/>
      <c r="E7" s="115"/>
      <c r="F7" s="115"/>
      <c r="G7" s="115"/>
      <c r="H7" s="115"/>
      <c r="I7" s="115"/>
      <c r="J7" s="115"/>
      <c r="K7" s="54"/>
    </row>
    <row r="8" spans="2:11" ht="15.75" customHeight="1" x14ac:dyDescent="0.3">
      <c r="B8" s="112" t="s">
        <v>53</v>
      </c>
      <c r="C8" s="112" t="s">
        <v>54</v>
      </c>
      <c r="D8" s="112"/>
      <c r="E8" s="112"/>
      <c r="F8" s="112"/>
      <c r="G8" s="115" t="s">
        <v>55</v>
      </c>
      <c r="H8" s="115"/>
      <c r="I8" s="115"/>
      <c r="J8" s="115"/>
      <c r="K8" s="54"/>
    </row>
    <row r="9" spans="2:11" ht="15.75" customHeight="1" x14ac:dyDescent="0.3">
      <c r="B9" s="112"/>
      <c r="C9" s="53" t="s">
        <v>56</v>
      </c>
      <c r="D9" s="53" t="s">
        <v>57</v>
      </c>
      <c r="E9" s="112" t="s">
        <v>58</v>
      </c>
      <c r="F9" s="112"/>
      <c r="G9" s="115"/>
      <c r="H9" s="115"/>
      <c r="I9" s="115"/>
      <c r="J9" s="115"/>
      <c r="K9" s="54"/>
    </row>
    <row r="10" spans="2:11" ht="15.75" customHeight="1" x14ac:dyDescent="0.3">
      <c r="B10" s="51">
        <v>1</v>
      </c>
      <c r="C10" s="51">
        <v>2021</v>
      </c>
      <c r="D10" s="51">
        <v>5</v>
      </c>
      <c r="E10" s="113">
        <v>24</v>
      </c>
      <c r="F10" s="113"/>
      <c r="G10" s="127" t="s">
        <v>59</v>
      </c>
      <c r="H10" s="127"/>
      <c r="I10" s="127"/>
      <c r="J10" s="127"/>
      <c r="K10" s="56"/>
    </row>
    <row r="11" spans="2:11" ht="57.75" customHeight="1" x14ac:dyDescent="0.3">
      <c r="B11" s="51">
        <v>2</v>
      </c>
      <c r="C11" s="51">
        <v>2022</v>
      </c>
      <c r="D11" s="51">
        <v>5</v>
      </c>
      <c r="E11" s="106">
        <v>31</v>
      </c>
      <c r="F11" s="107"/>
      <c r="G11" s="108" t="s">
        <v>60</v>
      </c>
      <c r="H11" s="109"/>
      <c r="I11" s="109"/>
      <c r="J11" s="110"/>
      <c r="K11" s="56"/>
    </row>
    <row r="12" spans="2:11" ht="82.5" customHeight="1" x14ac:dyDescent="0.3">
      <c r="B12" s="51">
        <v>3</v>
      </c>
      <c r="C12" s="51">
        <v>2022</v>
      </c>
      <c r="D12" s="51">
        <v>7</v>
      </c>
      <c r="E12" s="106">
        <v>27</v>
      </c>
      <c r="F12" s="107"/>
      <c r="G12" s="108" t="s">
        <v>61</v>
      </c>
      <c r="H12" s="109"/>
      <c r="I12" s="109"/>
      <c r="J12" s="110"/>
      <c r="K12" s="56"/>
    </row>
    <row r="13" spans="2:11" ht="100.5" customHeight="1" x14ac:dyDescent="0.3">
      <c r="B13" s="51">
        <v>4</v>
      </c>
      <c r="C13" s="51">
        <v>2023</v>
      </c>
      <c r="D13" s="51">
        <v>11</v>
      </c>
      <c r="E13" s="106">
        <v>30</v>
      </c>
      <c r="F13" s="107"/>
      <c r="G13" s="108" t="s">
        <v>62</v>
      </c>
      <c r="H13" s="109"/>
      <c r="I13" s="109"/>
      <c r="J13" s="110"/>
      <c r="K13" s="56"/>
    </row>
    <row r="14" spans="2:11" ht="70.5" customHeight="1" x14ac:dyDescent="0.3">
      <c r="B14" s="51">
        <v>5</v>
      </c>
      <c r="C14" s="51">
        <v>2024</v>
      </c>
      <c r="D14" s="59" t="s">
        <v>63</v>
      </c>
      <c r="E14" s="106">
        <v>27</v>
      </c>
      <c r="F14" s="107"/>
      <c r="G14" s="108" t="s">
        <v>64</v>
      </c>
      <c r="H14" s="109"/>
      <c r="I14" s="109"/>
      <c r="J14" s="110"/>
      <c r="K14" s="56"/>
    </row>
    <row r="15" spans="2:11" ht="76.5" customHeight="1" x14ac:dyDescent="0.3">
      <c r="B15" s="51">
        <v>6</v>
      </c>
      <c r="C15" s="51">
        <v>2024</v>
      </c>
      <c r="D15" s="59" t="s">
        <v>65</v>
      </c>
      <c r="E15" s="106"/>
      <c r="F15" s="107"/>
      <c r="G15" s="108" t="s">
        <v>66</v>
      </c>
      <c r="H15" s="109"/>
      <c r="I15" s="109"/>
      <c r="J15" s="110"/>
      <c r="K15" s="56"/>
    </row>
    <row r="16" spans="2:11" ht="15.75" customHeight="1" x14ac:dyDescent="0.3">
      <c r="B16" s="112" t="s">
        <v>67</v>
      </c>
      <c r="C16" s="112"/>
      <c r="D16" s="112"/>
      <c r="E16" s="112"/>
      <c r="F16" s="112"/>
      <c r="G16" s="112"/>
      <c r="H16" s="112"/>
      <c r="I16" s="112"/>
      <c r="J16" s="112"/>
      <c r="K16" s="52"/>
    </row>
    <row r="17" spans="2:11" x14ac:dyDescent="0.3">
      <c r="B17" s="112" t="s">
        <v>68</v>
      </c>
      <c r="C17" s="112"/>
      <c r="D17" s="112"/>
      <c r="E17" s="112"/>
      <c r="F17" s="112" t="s">
        <v>69</v>
      </c>
      <c r="G17" s="112"/>
      <c r="H17" s="112"/>
      <c r="I17" s="112"/>
      <c r="J17" s="112"/>
      <c r="K17" s="52"/>
    </row>
    <row r="18" spans="2:11" ht="15.75" customHeight="1" x14ac:dyDescent="0.3">
      <c r="B18" s="113" t="s">
        <v>70</v>
      </c>
      <c r="C18" s="113"/>
      <c r="D18" s="113"/>
      <c r="E18" s="113"/>
      <c r="F18" s="113" t="s">
        <v>71</v>
      </c>
      <c r="G18" s="113"/>
      <c r="H18" s="113"/>
      <c r="I18" s="113"/>
      <c r="J18" s="113"/>
      <c r="K18" s="50"/>
    </row>
    <row r="19" spans="2:11" x14ac:dyDescent="0.3">
      <c r="B19" s="112" t="s">
        <v>72</v>
      </c>
      <c r="C19" s="112"/>
      <c r="D19" s="112"/>
      <c r="E19" s="112"/>
      <c r="F19" s="112"/>
      <c r="G19" s="112"/>
      <c r="H19" s="112"/>
      <c r="I19" s="112"/>
      <c r="J19" s="112"/>
      <c r="K19" s="52"/>
    </row>
    <row r="20" spans="2:11" x14ac:dyDescent="0.3">
      <c r="B20" s="112" t="s">
        <v>68</v>
      </c>
      <c r="C20" s="112"/>
      <c r="D20" s="112"/>
      <c r="E20" s="112"/>
      <c r="F20" s="112" t="s">
        <v>69</v>
      </c>
      <c r="G20" s="112"/>
      <c r="H20" s="112"/>
      <c r="I20" s="112"/>
      <c r="J20" s="112"/>
      <c r="K20" s="52"/>
    </row>
    <row r="21" spans="2:11" ht="15.75" customHeight="1" x14ac:dyDescent="0.3">
      <c r="B21" s="114" t="s">
        <v>73</v>
      </c>
      <c r="C21" s="114"/>
      <c r="D21" s="114"/>
      <c r="E21" s="114"/>
      <c r="F21" s="114" t="s">
        <v>74</v>
      </c>
      <c r="G21" s="114"/>
      <c r="H21" s="114"/>
      <c r="I21" s="114"/>
      <c r="J21" s="114"/>
      <c r="K21" s="55"/>
    </row>
    <row r="22" spans="2:11" ht="15.75" customHeight="1" x14ac:dyDescent="0.3">
      <c r="B22" s="115" t="s">
        <v>75</v>
      </c>
      <c r="C22" s="115"/>
      <c r="D22" s="115"/>
      <c r="E22" s="115"/>
      <c r="F22" s="115"/>
      <c r="G22" s="115"/>
      <c r="H22" s="115"/>
      <c r="I22" s="115"/>
      <c r="J22" s="115"/>
      <c r="K22" s="54"/>
    </row>
    <row r="23" spans="2:11" x14ac:dyDescent="0.3">
      <c r="B23" s="112" t="s">
        <v>68</v>
      </c>
      <c r="C23" s="112"/>
      <c r="D23" s="112"/>
      <c r="E23" s="112" t="s">
        <v>69</v>
      </c>
      <c r="F23" s="112"/>
      <c r="G23" s="112"/>
      <c r="H23" s="112" t="s">
        <v>76</v>
      </c>
      <c r="I23" s="112"/>
      <c r="J23" s="112"/>
      <c r="K23" s="52"/>
    </row>
    <row r="24" spans="2:11" x14ac:dyDescent="0.3">
      <c r="B24" s="112"/>
      <c r="C24" s="112"/>
      <c r="D24" s="112"/>
      <c r="E24" s="112"/>
      <c r="F24" s="112"/>
      <c r="G24" s="112"/>
      <c r="H24" s="53" t="s">
        <v>56</v>
      </c>
      <c r="I24" s="53" t="s">
        <v>57</v>
      </c>
      <c r="J24" s="53" t="s">
        <v>58</v>
      </c>
      <c r="K24" s="52"/>
    </row>
    <row r="25" spans="2:11" x14ac:dyDescent="0.3">
      <c r="B25" s="113" t="s">
        <v>77</v>
      </c>
      <c r="C25" s="113"/>
      <c r="D25" s="113"/>
      <c r="E25" s="114" t="s">
        <v>78</v>
      </c>
      <c r="F25" s="114"/>
      <c r="G25" s="114"/>
      <c r="H25" s="51">
        <v>2024</v>
      </c>
      <c r="I25" s="59" t="s">
        <v>65</v>
      </c>
      <c r="J25" s="51"/>
      <c r="K25" s="50"/>
    </row>
    <row r="26" spans="2:11" x14ac:dyDescent="0.3">
      <c r="K26" s="49"/>
    </row>
    <row r="27" spans="2:11" ht="56.25" customHeight="1" x14ac:dyDescent="0.3">
      <c r="B27" s="49"/>
      <c r="C27" s="111" t="s">
        <v>79</v>
      </c>
      <c r="D27" s="111"/>
      <c r="E27" s="111"/>
      <c r="F27" s="111"/>
      <c r="G27" s="111"/>
      <c r="H27" s="111"/>
      <c r="I27" s="111"/>
      <c r="K27" s="49"/>
    </row>
    <row r="28" spans="2:11" ht="16.5" customHeight="1" x14ac:dyDescent="0.3">
      <c r="E28" s="116" t="s">
        <v>80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2024-10-03T14:43:29Z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