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nini_ucundinamarca_edu_co/Documents/INVITACIONES PÚBLICAS 2024/U-CD-059 MANT EQUIPOS LABORATORIOS/ANEXOS/"/>
    </mc:Choice>
  </mc:AlternateContent>
  <bookViews>
    <workbookView xWindow="0" yWindow="0" windowWidth="20490" windowHeight="6840" tabRatio="876"/>
  </bookViews>
  <sheets>
    <sheet name="Bienes y Servicios" sheetId="7" r:id="rId1"/>
    <sheet name="Cálculos" sheetId="2" state="hidden" r:id="rId2"/>
    <sheet name="CONTROL CAMBIOS" sheetId="8" state="hidden" r:id="rId3"/>
  </sheets>
  <definedNames>
    <definedName name="_xlnm.Print_Area" localSheetId="0">'Bienes y Servicios'!$A$1:$O$59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7" l="1"/>
  <c r="L38" i="7"/>
  <c r="J38" i="7"/>
  <c r="H38" i="7"/>
  <c r="K38" i="7" s="1"/>
  <c r="L37" i="7"/>
  <c r="K37" i="7"/>
  <c r="J37" i="7"/>
  <c r="H37" i="7"/>
  <c r="L36" i="7"/>
  <c r="M36" i="7" s="1"/>
  <c r="J36" i="7"/>
  <c r="H36" i="7"/>
  <c r="K36" i="7" s="1"/>
  <c r="N35" i="7"/>
  <c r="L35" i="7"/>
  <c r="M35" i="7" s="1"/>
  <c r="J35" i="7"/>
  <c r="H35" i="7"/>
  <c r="K35" i="7" s="1"/>
  <c r="M34" i="7"/>
  <c r="L34" i="7"/>
  <c r="J34" i="7"/>
  <c r="H34" i="7"/>
  <c r="K34" i="7" s="1"/>
  <c r="L33" i="7"/>
  <c r="N33" i="7" s="1"/>
  <c r="K33" i="7"/>
  <c r="J33" i="7"/>
  <c r="H33" i="7"/>
  <c r="L32" i="7"/>
  <c r="J32" i="7"/>
  <c r="K32" i="7" s="1"/>
  <c r="H32" i="7"/>
  <c r="M31" i="7"/>
  <c r="L31" i="7"/>
  <c r="N31" i="7" s="1"/>
  <c r="O31" i="7" s="1"/>
  <c r="J31" i="7"/>
  <c r="H31" i="7"/>
  <c r="K31" i="7" s="1"/>
  <c r="L30" i="7"/>
  <c r="M30" i="7" s="1"/>
  <c r="J30" i="7"/>
  <c r="H30" i="7"/>
  <c r="K30" i="7" s="1"/>
  <c r="L29" i="7"/>
  <c r="N29" i="7" s="1"/>
  <c r="J29" i="7"/>
  <c r="H29" i="7"/>
  <c r="K29" i="7" s="1"/>
  <c r="L28" i="7"/>
  <c r="M28" i="7" s="1"/>
  <c r="J28" i="7"/>
  <c r="K28" i="7" s="1"/>
  <c r="H28" i="7"/>
  <c r="L27" i="7"/>
  <c r="N27" i="7" s="1"/>
  <c r="J27" i="7"/>
  <c r="H27" i="7"/>
  <c r="K27" i="7" s="1"/>
  <c r="L26" i="7"/>
  <c r="J26" i="7"/>
  <c r="H26" i="7"/>
  <c r="K26" i="7" s="1"/>
  <c r="L25" i="7"/>
  <c r="J25" i="7"/>
  <c r="H25" i="7"/>
  <c r="K25" i="7" s="1"/>
  <c r="L24" i="7"/>
  <c r="M24" i="7" s="1"/>
  <c r="J24" i="7"/>
  <c r="H24" i="7"/>
  <c r="K24" i="7" s="1"/>
  <c r="L23" i="7"/>
  <c r="J23" i="7"/>
  <c r="H23" i="7"/>
  <c r="K23" i="7" s="1"/>
  <c r="N22" i="7"/>
  <c r="L22" i="7"/>
  <c r="J22" i="7"/>
  <c r="H22" i="7"/>
  <c r="K22" i="7" s="1"/>
  <c r="L21" i="7"/>
  <c r="M21" i="7" s="1"/>
  <c r="J21" i="7"/>
  <c r="H21" i="7"/>
  <c r="K21" i="7" s="1"/>
  <c r="L20" i="7"/>
  <c r="J20" i="7"/>
  <c r="H20" i="7"/>
  <c r="K20" i="7" s="1"/>
  <c r="L19" i="7"/>
  <c r="N19" i="7" s="1"/>
  <c r="J19" i="7"/>
  <c r="H19" i="7"/>
  <c r="K19" i="7" s="1"/>
  <c r="L18" i="7"/>
  <c r="J18" i="7"/>
  <c r="H18" i="7"/>
  <c r="K18" i="7" s="1"/>
  <c r="N36" i="7" l="1"/>
  <c r="O36" i="7" s="1"/>
  <c r="N34" i="7"/>
  <c r="O34" i="7" s="1"/>
  <c r="O35" i="7"/>
  <c r="N24" i="7"/>
  <c r="N21" i="7"/>
  <c r="M29" i="7"/>
  <c r="O29" i="7" s="1"/>
  <c r="O38" i="7"/>
  <c r="N30" i="7"/>
  <c r="O30" i="7" s="1"/>
  <c r="M37" i="7"/>
  <c r="M32" i="7"/>
  <c r="N37" i="7"/>
  <c r="O37" i="7" s="1"/>
  <c r="N32" i="7"/>
  <c r="O32" i="7" s="1"/>
  <c r="M33" i="7"/>
  <c r="O33" i="7" s="1"/>
  <c r="N38" i="7"/>
  <c r="O27" i="7"/>
  <c r="O23" i="7"/>
  <c r="O24" i="7"/>
  <c r="M26" i="7"/>
  <c r="N28" i="7"/>
  <c r="O28" i="7" s="1"/>
  <c r="M25" i="7"/>
  <c r="N23" i="7"/>
  <c r="N25" i="7"/>
  <c r="O25" i="7" s="1"/>
  <c r="N26" i="7"/>
  <c r="O26" i="7" s="1"/>
  <c r="M27" i="7"/>
  <c r="M23" i="7"/>
  <c r="M22" i="7"/>
  <c r="O22" i="7" s="1"/>
  <c r="O21" i="7"/>
  <c r="M20" i="7"/>
  <c r="M18" i="7"/>
  <c r="N18" i="7"/>
  <c r="O18" i="7" s="1"/>
  <c r="N20" i="7"/>
  <c r="M19" i="7"/>
  <c r="O19" i="7" s="1"/>
  <c r="O44" i="7"/>
  <c r="O43" i="7"/>
  <c r="O20" i="7" l="1"/>
  <c r="H16" i="7"/>
  <c r="J16" i="7"/>
  <c r="L16" i="7"/>
  <c r="M16" i="7" s="1"/>
  <c r="H17" i="7"/>
  <c r="J17" i="7"/>
  <c r="L17" i="7"/>
  <c r="M17" i="7" s="1"/>
  <c r="H15" i="7"/>
  <c r="J15" i="7"/>
  <c r="L15" i="7"/>
  <c r="M15" i="7" s="1"/>
  <c r="O41" i="7"/>
  <c r="O40" i="7"/>
  <c r="L14" i="7"/>
  <c r="M14" i="7" s="1"/>
  <c r="J14" i="7"/>
  <c r="H14" i="7"/>
  <c r="N17" i="7" l="1"/>
  <c r="O17" i="7" s="1"/>
  <c r="K17" i="7"/>
  <c r="K15" i="7"/>
  <c r="K16" i="7"/>
  <c r="N16" i="7"/>
  <c r="O16" i="7" s="1"/>
  <c r="N15" i="7"/>
  <c r="O15" i="7" s="1"/>
  <c r="O39" i="7"/>
  <c r="O42" i="7" s="1"/>
  <c r="K14" i="7"/>
  <c r="O45" i="7"/>
  <c r="O46" i="7"/>
  <c r="O47" i="7" s="1"/>
  <c r="N14" i="7"/>
  <c r="O14" i="7" s="1"/>
  <c r="O48" i="7" l="1"/>
</calcChain>
</file>

<file path=xl/sharedStrings.xml><?xml version="1.0" encoding="utf-8"?>
<sst xmlns="http://schemas.openxmlformats.org/spreadsheetml/2006/main" count="146" uniqueCount="108">
  <si>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</si>
  <si>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</si>
  <si>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</si>
  <si>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</si>
  <si>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</si>
  <si>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</si>
  <si>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</si>
  <si>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</si>
  <si>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</si>
  <si>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</si>
  <si>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</si>
  <si>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</si>
  <si>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</si>
  <si>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</si>
  <si>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</si>
  <si>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</si>
  <si>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</si>
  <si>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</si>
  <si>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</si>
  <si>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</si>
  <si>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</si>
  <si>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</si>
  <si>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</si>
  <si>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</si>
  <si>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</si>
  <si>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</si>
  <si>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</si>
  <si>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</si>
  <si>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</si>
  <si>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</si>
  <si>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</si>
  <si>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</si>
  <si>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</si>
  <si>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</si>
  <si>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</si>
  <si>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</si>
  <si>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</si>
  <si>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</si>
  <si>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</si>
  <si>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</si>
  <si>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</si>
  <si>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</si>
  <si>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</si>
  <si>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</si>
  <si>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</si>
  <si>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</si>
  <si>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</si>
  <si>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</si>
  <si>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</si>
  <si>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</si>
  <si>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</si>
  <si>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</si>
  <si>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</si>
  <si>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</si>
  <si>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</si>
  <si>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</si>
  <si>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</si>
  <si>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</si>
  <si>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</si>
  <si>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</si>
  <si>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</si>
  <si>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</si>
  <si>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</si>
  <si>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</si>
  <si>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</si>
  <si>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</si>
  <si>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</si>
  <si>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</si>
  <si>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</si>
  <si>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</si>
  <si>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</si>
  <si>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</si>
  <si>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</si>
  <si>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</si>
  <si>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</si>
  <si>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</si>
  <si>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</si>
  <si>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</si>
  <si>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</si>
  <si>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</si>
  <si>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</si>
  <si>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</si>
  <si>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Balanza de precisión CASA DETECTO PLACA: 3008706 DESCRIPCIÓN MANTENIMIENTO CORRECTIVO: No funciona botón de encendido ni de tara</t>
  </si>
  <si>
    <t>Mufla Thermo Scientific PLACA: 3009957 DESCRIPCIÓN MANTENIMIENTO CORRECTIVO: Componentes internos manchados</t>
  </si>
  <si>
    <t>Microscopio óptico Leica DM500 PLACA: 47630 DESCRIPCIÓN MANTENIMIENTO CORRECTIVO: La fuente de luz presenta intermitencia.</t>
  </si>
  <si>
    <t>Microscopio óptico Leica DM500 PLACA: 47626 DESCRIPCIÓN MANTENIMIENTO CORRECTIVO Y/O PREVENTIVO: Objetivo 40X dañado. Limpieza componentes ópticos, Limpieza y ajuste de componentes mecánicos, eléctricos y electrónicos.</t>
  </si>
  <si>
    <t>Potenciómetro portátil OHAUS Starter 300 PLACA: 56629 DESCRIPCIÓN MANTENIMIENTO PREVENTIVO Y/O CORRECTIVO: Electrodo sucio, revisión componentes internos y calibración</t>
  </si>
  <si>
    <t>Autoclave GEMMY PLACA: 47655 DESCRIPCIÓN MANTENIMIENTO PREVENTIVO: Revisión de componentes internos. Limpieza tanque de agua destilada y componentes internos, ajuste de presión y componentes eléctricos y electrónicos.</t>
  </si>
  <si>
    <t>Estereomicroscopio Leica EZ4 PLACA: 47633 DESCRIPCIÓN MANTENIMIENTO CORRECTIVO: Componentes mecánicos y ópticos rayados. Revisión componentes eléctricos y electrónicos.</t>
  </si>
  <si>
    <t>Estereomicroscopio Leica EZ4 PLACA: 47636   DESCRIPCIÓN MANTENIMIENTO CORRECTIVO: Componentes mecánicos y ópticos rayados. Revisión componentes eléctricos y electrónicos.</t>
  </si>
  <si>
    <t>Estereomicroscopio Leica ZOOM 2000 PLACA: 3006255 DESCRIPCIÓN MANTENIMIENTO CORRECTIVO: Componentes mecánicos y ópticos rayados. Revisión componentes eléctricos y electrónicos</t>
  </si>
  <si>
    <t>Estereomicroscopio ZEISS DV4 PLACA: 3008584 DESCRIPCIÓN MANTENIMIENTO CORRECTIVO: Componentes mecánicos y ópticos rayados. Revisión componentes eléctricos y electrónicos.</t>
  </si>
  <si>
    <t>Estufa de cultivo para laboratorio MEMMERT -ALEMAN MODELO 30-750 PLACA: 47657 DESCRIPCIÓN MANTENIMIENTO CORRECTIVO: Revisión componentes internos. Calibración.</t>
  </si>
  <si>
    <t>MACRO MOLINO TIPO WILEY TE650/1 MARCA TECNAL PLACA: 62522 DESCRIPCIÓN MANTENIMIENTO CORRECTIVO: Cuchillas y componentes internos sucios, criba en mal estado, cambio de motor por sobrecalentamiento.</t>
  </si>
  <si>
    <t>Microscopio óptico Leica DM500 PLACA: 47632 DESCRIPCIÓN MANTENIMIENTO CORRECTIVO: Revisión y limpieza de componentes ópticos, mecánicos y electrónicos</t>
  </si>
  <si>
    <t>Microscopio óptico Leica Galeon III PLACA: 3005229 DESCRIPCIÓN MANTENIMIENTO CORRECTIVO: Revisión y limpieza de componentes ópticos, mecánicos y electrónicos</t>
  </si>
  <si>
    <t>Microscopio óptico Leica CME PLACA: 3006253 DESCRIPCIÓN MANTENIMIENTO CORRECTIVO: Revisión y limpieza de componentes ópticos, mecánicos y electrónicos</t>
  </si>
  <si>
    <t>Microscopio óptico Leica CME PLACA: 3006254 DESCRIPCIÓN MANTENIMIENTO CORRECTIVO: Revisión y limpieza de componentes ópticos, mecánicos y electrónicos</t>
  </si>
  <si>
    <t>Microscopio óptico Leica CME PLACA: 3006256 DESCRIPCIÓN MANTENIMIENTO CORRECTIVO: Revisión y limpieza de componentes ópticos, mecánicos y electrónicos</t>
  </si>
  <si>
    <t>Balanza analítica OHAUS PLACA: 62525 DESCRIPCIÓN MANTENIMIENTO CORRECTIVO: Revisión componentes internos, limpieza y calibración</t>
  </si>
  <si>
    <t>Extractor de fibra cruda VELP PLACA: 62528 DESCRIPCIÓN MANTENIMIENTO CORRECTIVO: Revisión componentes internos, Revisión, limpieza y lubricación de bomba de vacío, limpieza de componentes internos, revisión y limpieza de componentes de vidrio</t>
  </si>
  <si>
    <t>Plancha de calentamiento de extractor de fibra cruda VELP PLACA: 62528 DESCRIPCIÓN MANTENIMIENTO CORRECTIVO: Revisión resistencias, Placa metálica manchada</t>
  </si>
  <si>
    <t>Medidor multiparámetro de mesa OHAUS PLACA: 62526 DESCRIPCIÓN MANTENIMIENTO CORRECTIVO: Limpieza electrodos de pH y conductividad, revisión componentes internos, calibración</t>
  </si>
  <si>
    <t>Mufla THERMO SCIENTIFIC PLACA: 62524 DESCRIPCIÓN MANTENIMIENTO CORRECTIVO: Revisión resistencias, limpieza componentes internos, calibración termostato</t>
  </si>
  <si>
    <t>Balanza analítica KERN PLACA: 66097 DESCRIPCIÓN MANTENIMIENTO CORRECTIVO: Revisión componentes internos, limpieza y calibración</t>
  </si>
  <si>
    <t>Balanza de precisión CASA DETECTO PLACA: 3008708 DESCRIPCIÓN MANTENIMIENTO CORRECTIVO: Limpieza componentes internos, revisión tablero, calibración</t>
  </si>
  <si>
    <t>BOLSA DE RESPUESTOS PARA LOS EQUIPOS QUE REQUIERAN CAMBIO DE PARTES, POR UN VALOR DE $1.000.000 DE PESOS M/TE IVA INCLUIDO, PARA REPUESTOS NO CONTEMPLADOS DENTRO DEL MANTENIMIENTO PREVENTIVO Y CORRECTIVO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</si>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</sst>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tabSelected="1" zoomScale="70" zoomScaleNormal="70" zoomScaleSheetLayoutView="70" zoomScalePageLayoutView="55" workbookViewId="0">
      <selection activeCell="M9" sqref="M9:N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65.25" customHeight="1" x14ac:dyDescent="0.25">
      <c r="A14" s="26">
        <v>1</v>
      </c>
      <c r="B14" s="58" t="s">
        <v>82</v>
      </c>
      <c r="C14" s="12"/>
      <c r="D14" s="57">
        <v>1</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65.25" customHeight="1" x14ac:dyDescent="0.25">
      <c r="A15" s="26">
        <v>2</v>
      </c>
      <c r="B15" s="58" t="s">
        <v>83</v>
      </c>
      <c r="C15" s="12"/>
      <c r="D15" s="57">
        <v>1</v>
      </c>
      <c r="E15" s="57"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65.25" customHeight="1" x14ac:dyDescent="0.25">
      <c r="A16" s="26">
        <v>3</v>
      </c>
      <c r="B16" s="58" t="s">
        <v>84</v>
      </c>
      <c r="C16" s="12"/>
      <c r="D16" s="57">
        <v>1</v>
      </c>
      <c r="E16" s="57" t="s">
        <v>81</v>
      </c>
      <c r="F16" s="13"/>
      <c r="G16" s="11"/>
      <c r="H16" s="1">
        <f t="shared" ref="H16:H17"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7">
        <f t="shared" ref="O16:O19" si="19">ROUND(L16+N16+M16,0)</f>
        <v>0</v>
      </c>
    </row>
    <row r="17" spans="1:15" s="9" customFormat="1" ht="78" customHeight="1" x14ac:dyDescent="0.25">
      <c r="A17" s="26">
        <v>4</v>
      </c>
      <c r="B17" s="58" t="s">
        <v>85</v>
      </c>
      <c r="C17" s="12"/>
      <c r="D17" s="57">
        <v>1</v>
      </c>
      <c r="E17" s="57" t="s">
        <v>81</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65.25" customHeight="1" x14ac:dyDescent="0.25">
      <c r="A18" s="26">
        <v>5</v>
      </c>
      <c r="B18" s="58" t="s">
        <v>86</v>
      </c>
      <c r="C18" s="12"/>
      <c r="D18" s="57">
        <v>1</v>
      </c>
      <c r="E18" s="57" t="s">
        <v>81</v>
      </c>
      <c r="F18" s="13"/>
      <c r="G18" s="11"/>
      <c r="H18" s="1">
        <f>+ROUND(F18*G18,0)</f>
        <v>0</v>
      </c>
      <c r="I18" s="11"/>
      <c r="J18" s="1">
        <f t="shared" si="14"/>
        <v>0</v>
      </c>
      <c r="K18" s="1">
        <f t="shared" si="15"/>
        <v>0</v>
      </c>
      <c r="L18" s="1">
        <f t="shared" si="16"/>
        <v>0</v>
      </c>
      <c r="M18" s="1">
        <f t="shared" si="17"/>
        <v>0</v>
      </c>
      <c r="N18" s="1">
        <f t="shared" si="18"/>
        <v>0</v>
      </c>
      <c r="O18" s="27">
        <f t="shared" si="19"/>
        <v>0</v>
      </c>
    </row>
    <row r="19" spans="1:15" s="9" customFormat="1" ht="78" customHeight="1" x14ac:dyDescent="0.25">
      <c r="A19" s="26">
        <v>6</v>
      </c>
      <c r="B19" s="58" t="s">
        <v>87</v>
      </c>
      <c r="C19" s="12"/>
      <c r="D19" s="57">
        <v>1</v>
      </c>
      <c r="E19" s="57" t="s">
        <v>81</v>
      </c>
      <c r="F19" s="13"/>
      <c r="G19" s="11"/>
      <c r="H19" s="1">
        <f t="shared" ref="H19:H21" si="20">+ROUND(F19*G19,0)</f>
        <v>0</v>
      </c>
      <c r="I19" s="11"/>
      <c r="J19" s="1">
        <f t="shared" si="14"/>
        <v>0</v>
      </c>
      <c r="K19" s="1">
        <f t="shared" si="15"/>
        <v>0</v>
      </c>
      <c r="L19" s="1">
        <f t="shared" si="16"/>
        <v>0</v>
      </c>
      <c r="M19" s="1">
        <f t="shared" si="17"/>
        <v>0</v>
      </c>
      <c r="N19" s="1">
        <f t="shared" si="18"/>
        <v>0</v>
      </c>
      <c r="O19" s="27">
        <f t="shared" si="19"/>
        <v>0</v>
      </c>
    </row>
    <row r="20" spans="1:15" s="9" customFormat="1" ht="65.25" customHeight="1" x14ac:dyDescent="0.25">
      <c r="A20" s="26">
        <v>7</v>
      </c>
      <c r="B20" s="58" t="s">
        <v>88</v>
      </c>
      <c r="C20" s="12"/>
      <c r="D20" s="57">
        <v>1</v>
      </c>
      <c r="E20" s="57" t="s">
        <v>81</v>
      </c>
      <c r="F20" s="13"/>
      <c r="G20" s="11"/>
      <c r="H20" s="1">
        <f t="shared" si="20"/>
        <v>0</v>
      </c>
      <c r="I20" s="11"/>
      <c r="J20" s="1">
        <f t="shared" ref="J20:J27" si="21">ROUND(F20*I20,0)</f>
        <v>0</v>
      </c>
      <c r="K20" s="1">
        <f t="shared" ref="K20:K27" si="22">ROUND(F20+H20+J20,0)</f>
        <v>0</v>
      </c>
      <c r="L20" s="1">
        <f t="shared" ref="L20:L27" si="23">ROUND(F20*D20,0)</f>
        <v>0</v>
      </c>
      <c r="M20" s="1">
        <f t="shared" ref="M20:M27" si="24">ROUND(L20*G20,0)</f>
        <v>0</v>
      </c>
      <c r="N20" s="1">
        <f t="shared" ref="N20:N27" si="25">ROUND(L20*I20,0)</f>
        <v>0</v>
      </c>
      <c r="O20" s="27">
        <f t="shared" ref="O20:O27" si="26">ROUND(L20+N20+M20,0)</f>
        <v>0</v>
      </c>
    </row>
    <row r="21" spans="1:15" s="9" customFormat="1" ht="65.25" customHeight="1" x14ac:dyDescent="0.25">
      <c r="A21" s="26">
        <v>8</v>
      </c>
      <c r="B21" s="58" t="s">
        <v>89</v>
      </c>
      <c r="C21" s="12"/>
      <c r="D21" s="57">
        <v>1</v>
      </c>
      <c r="E21" s="57" t="s">
        <v>81</v>
      </c>
      <c r="F21" s="13"/>
      <c r="G21" s="11"/>
      <c r="H21" s="1">
        <f t="shared" si="20"/>
        <v>0</v>
      </c>
      <c r="I21" s="11"/>
      <c r="J21" s="1">
        <f t="shared" si="21"/>
        <v>0</v>
      </c>
      <c r="K21" s="1">
        <f t="shared" si="22"/>
        <v>0</v>
      </c>
      <c r="L21" s="1">
        <f t="shared" si="23"/>
        <v>0</v>
      </c>
      <c r="M21" s="1">
        <f t="shared" si="24"/>
        <v>0</v>
      </c>
      <c r="N21" s="1">
        <f t="shared" si="25"/>
        <v>0</v>
      </c>
      <c r="O21" s="27">
        <f t="shared" si="26"/>
        <v>0</v>
      </c>
    </row>
    <row r="22" spans="1:15" s="9" customFormat="1" ht="65.25" customHeight="1" x14ac:dyDescent="0.25">
      <c r="A22" s="26">
        <v>9</v>
      </c>
      <c r="B22" s="58" t="s">
        <v>90</v>
      </c>
      <c r="C22" s="12"/>
      <c r="D22" s="57">
        <v>1</v>
      </c>
      <c r="E22" s="57" t="s">
        <v>81</v>
      </c>
      <c r="F22" s="13"/>
      <c r="G22" s="11"/>
      <c r="H22" s="1">
        <f>+ROUND(F22*G22,0)</f>
        <v>0</v>
      </c>
      <c r="I22" s="11"/>
      <c r="J22" s="1">
        <f t="shared" si="21"/>
        <v>0</v>
      </c>
      <c r="K22" s="1">
        <f t="shared" si="22"/>
        <v>0</v>
      </c>
      <c r="L22" s="1">
        <f t="shared" si="23"/>
        <v>0</v>
      </c>
      <c r="M22" s="1">
        <f t="shared" si="24"/>
        <v>0</v>
      </c>
      <c r="N22" s="1">
        <f t="shared" si="25"/>
        <v>0</v>
      </c>
      <c r="O22" s="27">
        <f t="shared" si="26"/>
        <v>0</v>
      </c>
    </row>
    <row r="23" spans="1:15" s="9" customFormat="1" ht="65.25" customHeight="1" x14ac:dyDescent="0.25">
      <c r="A23" s="26">
        <v>10</v>
      </c>
      <c r="B23" s="58" t="s">
        <v>91</v>
      </c>
      <c r="C23" s="12"/>
      <c r="D23" s="57">
        <v>1</v>
      </c>
      <c r="E23" s="57" t="s">
        <v>81</v>
      </c>
      <c r="F23" s="13"/>
      <c r="G23" s="11"/>
      <c r="H23" s="1">
        <f t="shared" ref="H23:H25" si="27">+ROUND(F23*G23,0)</f>
        <v>0</v>
      </c>
      <c r="I23" s="11"/>
      <c r="J23" s="1">
        <f t="shared" si="21"/>
        <v>0</v>
      </c>
      <c r="K23" s="1">
        <f t="shared" si="22"/>
        <v>0</v>
      </c>
      <c r="L23" s="1">
        <f t="shared" si="23"/>
        <v>0</v>
      </c>
      <c r="M23" s="1">
        <f t="shared" si="24"/>
        <v>0</v>
      </c>
      <c r="N23" s="1">
        <f t="shared" si="25"/>
        <v>0</v>
      </c>
      <c r="O23" s="27">
        <f t="shared" si="26"/>
        <v>0</v>
      </c>
    </row>
    <row r="24" spans="1:15" s="9" customFormat="1" ht="65.25" customHeight="1" x14ac:dyDescent="0.25">
      <c r="A24" s="26">
        <v>11</v>
      </c>
      <c r="B24" s="58" t="s">
        <v>92</v>
      </c>
      <c r="C24" s="12"/>
      <c r="D24" s="57">
        <v>1</v>
      </c>
      <c r="E24" s="57" t="s">
        <v>81</v>
      </c>
      <c r="F24" s="13"/>
      <c r="G24" s="11"/>
      <c r="H24" s="1">
        <f t="shared" si="27"/>
        <v>0</v>
      </c>
      <c r="I24" s="11"/>
      <c r="J24" s="1">
        <f t="shared" si="21"/>
        <v>0</v>
      </c>
      <c r="K24" s="1">
        <f t="shared" si="22"/>
        <v>0</v>
      </c>
      <c r="L24" s="1">
        <f t="shared" si="23"/>
        <v>0</v>
      </c>
      <c r="M24" s="1">
        <f t="shared" si="24"/>
        <v>0</v>
      </c>
      <c r="N24" s="1">
        <f t="shared" si="25"/>
        <v>0</v>
      </c>
      <c r="O24" s="27">
        <f t="shared" si="26"/>
        <v>0</v>
      </c>
    </row>
    <row r="25" spans="1:15" s="9" customFormat="1" ht="81" customHeight="1" x14ac:dyDescent="0.25">
      <c r="A25" s="26">
        <v>12</v>
      </c>
      <c r="B25" s="58" t="s">
        <v>93</v>
      </c>
      <c r="C25" s="12"/>
      <c r="D25" s="57">
        <v>1</v>
      </c>
      <c r="E25" s="57" t="s">
        <v>81</v>
      </c>
      <c r="F25" s="13"/>
      <c r="G25" s="11"/>
      <c r="H25" s="1">
        <f t="shared" si="27"/>
        <v>0</v>
      </c>
      <c r="I25" s="11"/>
      <c r="J25" s="1">
        <f t="shared" si="21"/>
        <v>0</v>
      </c>
      <c r="K25" s="1">
        <f t="shared" si="22"/>
        <v>0</v>
      </c>
      <c r="L25" s="1">
        <f t="shared" si="23"/>
        <v>0</v>
      </c>
      <c r="M25" s="1">
        <f t="shared" si="24"/>
        <v>0</v>
      </c>
      <c r="N25" s="1">
        <f t="shared" si="25"/>
        <v>0</v>
      </c>
      <c r="O25" s="27">
        <f t="shared" si="26"/>
        <v>0</v>
      </c>
    </row>
    <row r="26" spans="1:15" s="9" customFormat="1" ht="65.25" customHeight="1" x14ac:dyDescent="0.25">
      <c r="A26" s="26">
        <v>13</v>
      </c>
      <c r="B26" s="58" t="s">
        <v>94</v>
      </c>
      <c r="C26" s="12"/>
      <c r="D26" s="57">
        <v>1</v>
      </c>
      <c r="E26" s="57" t="s">
        <v>81</v>
      </c>
      <c r="F26" s="13"/>
      <c r="G26" s="11"/>
      <c r="H26" s="1">
        <f>+ROUND(F26*G26,0)</f>
        <v>0</v>
      </c>
      <c r="I26" s="11"/>
      <c r="J26" s="1">
        <f t="shared" si="21"/>
        <v>0</v>
      </c>
      <c r="K26" s="1">
        <f t="shared" si="22"/>
        <v>0</v>
      </c>
      <c r="L26" s="1">
        <f t="shared" si="23"/>
        <v>0</v>
      </c>
      <c r="M26" s="1">
        <f t="shared" si="24"/>
        <v>0</v>
      </c>
      <c r="N26" s="1">
        <f t="shared" si="25"/>
        <v>0</v>
      </c>
      <c r="O26" s="27">
        <f t="shared" si="26"/>
        <v>0</v>
      </c>
    </row>
    <row r="27" spans="1:15" s="9" customFormat="1" ht="65.25" customHeight="1" x14ac:dyDescent="0.25">
      <c r="A27" s="26">
        <v>14</v>
      </c>
      <c r="B27" s="58" t="s">
        <v>95</v>
      </c>
      <c r="C27" s="12"/>
      <c r="D27" s="57">
        <v>1</v>
      </c>
      <c r="E27" s="57" t="s">
        <v>81</v>
      </c>
      <c r="F27" s="13"/>
      <c r="G27" s="11"/>
      <c r="H27" s="1">
        <f t="shared" ref="H27:H29" si="28">+ROUND(F27*G27,0)</f>
        <v>0</v>
      </c>
      <c r="I27" s="11"/>
      <c r="J27" s="1">
        <f t="shared" si="21"/>
        <v>0</v>
      </c>
      <c r="K27" s="1">
        <f t="shared" si="22"/>
        <v>0</v>
      </c>
      <c r="L27" s="1">
        <f t="shared" si="23"/>
        <v>0</v>
      </c>
      <c r="M27" s="1">
        <f t="shared" si="24"/>
        <v>0</v>
      </c>
      <c r="N27" s="1">
        <f t="shared" si="25"/>
        <v>0</v>
      </c>
      <c r="O27" s="27">
        <f t="shared" si="26"/>
        <v>0</v>
      </c>
    </row>
    <row r="28" spans="1:15" s="9" customFormat="1" ht="65.25" customHeight="1" x14ac:dyDescent="0.25">
      <c r="A28" s="26">
        <v>15</v>
      </c>
      <c r="B28" s="58" t="s">
        <v>96</v>
      </c>
      <c r="C28" s="12"/>
      <c r="D28" s="57">
        <v>1</v>
      </c>
      <c r="E28" s="57" t="s">
        <v>81</v>
      </c>
      <c r="F28" s="13"/>
      <c r="G28" s="11"/>
      <c r="H28" s="1">
        <f t="shared" si="28"/>
        <v>0</v>
      </c>
      <c r="I28" s="11"/>
      <c r="J28" s="1">
        <f t="shared" ref="J28:J38" si="29">ROUND(F28*I28,0)</f>
        <v>0</v>
      </c>
      <c r="K28" s="1">
        <f t="shared" ref="K28:K38" si="30">ROUND(F28+H28+J28,0)</f>
        <v>0</v>
      </c>
      <c r="L28" s="1">
        <f t="shared" ref="L28:L38" si="31">ROUND(F28*D28,0)</f>
        <v>0</v>
      </c>
      <c r="M28" s="1">
        <f t="shared" ref="M28:M38" si="32">ROUND(L28*G28,0)</f>
        <v>0</v>
      </c>
      <c r="N28" s="1">
        <f t="shared" ref="N28:N38" si="33">ROUND(L28*I28,0)</f>
        <v>0</v>
      </c>
      <c r="O28" s="27">
        <f t="shared" ref="O28:O38" si="34">ROUND(L28+N28+M28,0)</f>
        <v>0</v>
      </c>
    </row>
    <row r="29" spans="1:15" s="9" customFormat="1" ht="65.25" customHeight="1" x14ac:dyDescent="0.25">
      <c r="A29" s="26">
        <v>16</v>
      </c>
      <c r="B29" s="58" t="s">
        <v>97</v>
      </c>
      <c r="C29" s="12"/>
      <c r="D29" s="57">
        <v>1</v>
      </c>
      <c r="E29" s="57" t="s">
        <v>81</v>
      </c>
      <c r="F29" s="13"/>
      <c r="G29" s="11"/>
      <c r="H29" s="1">
        <f t="shared" si="28"/>
        <v>0</v>
      </c>
      <c r="I29" s="11"/>
      <c r="J29" s="1">
        <f t="shared" si="29"/>
        <v>0</v>
      </c>
      <c r="K29" s="1">
        <f t="shared" si="30"/>
        <v>0</v>
      </c>
      <c r="L29" s="1">
        <f t="shared" si="31"/>
        <v>0</v>
      </c>
      <c r="M29" s="1">
        <f t="shared" si="32"/>
        <v>0</v>
      </c>
      <c r="N29" s="1">
        <f t="shared" si="33"/>
        <v>0</v>
      </c>
      <c r="O29" s="27">
        <f t="shared" si="34"/>
        <v>0</v>
      </c>
    </row>
    <row r="30" spans="1:15" s="9" customFormat="1" ht="65.25" customHeight="1" x14ac:dyDescent="0.25">
      <c r="A30" s="26">
        <v>17</v>
      </c>
      <c r="B30" s="58" t="s">
        <v>98</v>
      </c>
      <c r="C30" s="12"/>
      <c r="D30" s="57">
        <v>1</v>
      </c>
      <c r="E30" s="57" t="s">
        <v>81</v>
      </c>
      <c r="F30" s="13"/>
      <c r="G30" s="11"/>
      <c r="H30" s="1">
        <f>+ROUND(F30*G30,0)</f>
        <v>0</v>
      </c>
      <c r="I30" s="11"/>
      <c r="J30" s="1">
        <f t="shared" si="29"/>
        <v>0</v>
      </c>
      <c r="K30" s="1">
        <f t="shared" si="30"/>
        <v>0</v>
      </c>
      <c r="L30" s="1">
        <f t="shared" si="31"/>
        <v>0</v>
      </c>
      <c r="M30" s="1">
        <f t="shared" si="32"/>
        <v>0</v>
      </c>
      <c r="N30" s="1">
        <f t="shared" si="33"/>
        <v>0</v>
      </c>
      <c r="O30" s="27">
        <f t="shared" si="34"/>
        <v>0</v>
      </c>
    </row>
    <row r="31" spans="1:15" s="9" customFormat="1" ht="65.25" customHeight="1" x14ac:dyDescent="0.25">
      <c r="A31" s="26">
        <v>18</v>
      </c>
      <c r="B31" s="58" t="s">
        <v>99</v>
      </c>
      <c r="C31" s="12"/>
      <c r="D31" s="57">
        <v>1</v>
      </c>
      <c r="E31" s="57" t="s">
        <v>81</v>
      </c>
      <c r="F31" s="13"/>
      <c r="G31" s="11"/>
      <c r="H31" s="1">
        <f t="shared" ref="H31:H33" si="35">+ROUND(F31*G31,0)</f>
        <v>0</v>
      </c>
      <c r="I31" s="11"/>
      <c r="J31" s="1">
        <f t="shared" si="29"/>
        <v>0</v>
      </c>
      <c r="K31" s="1">
        <f t="shared" si="30"/>
        <v>0</v>
      </c>
      <c r="L31" s="1">
        <f t="shared" si="31"/>
        <v>0</v>
      </c>
      <c r="M31" s="1">
        <f t="shared" si="32"/>
        <v>0</v>
      </c>
      <c r="N31" s="1">
        <f t="shared" si="33"/>
        <v>0</v>
      </c>
      <c r="O31" s="27">
        <f t="shared" si="34"/>
        <v>0</v>
      </c>
    </row>
    <row r="32" spans="1:15" s="9" customFormat="1" ht="83.25" customHeight="1" x14ac:dyDescent="0.25">
      <c r="A32" s="26">
        <v>19</v>
      </c>
      <c r="B32" s="58" t="s">
        <v>100</v>
      </c>
      <c r="C32" s="12"/>
      <c r="D32" s="57">
        <v>1</v>
      </c>
      <c r="E32" s="57" t="s">
        <v>81</v>
      </c>
      <c r="F32" s="13"/>
      <c r="G32" s="11"/>
      <c r="H32" s="1">
        <f t="shared" si="35"/>
        <v>0</v>
      </c>
      <c r="I32" s="11"/>
      <c r="J32" s="1">
        <f t="shared" si="29"/>
        <v>0</v>
      </c>
      <c r="K32" s="1">
        <f t="shared" si="30"/>
        <v>0</v>
      </c>
      <c r="L32" s="1">
        <f t="shared" si="31"/>
        <v>0</v>
      </c>
      <c r="M32" s="1">
        <f t="shared" si="32"/>
        <v>0</v>
      </c>
      <c r="N32" s="1">
        <f t="shared" si="33"/>
        <v>0</v>
      </c>
      <c r="O32" s="27">
        <f t="shared" si="34"/>
        <v>0</v>
      </c>
    </row>
    <row r="33" spans="1:15" s="9" customFormat="1" ht="65.25" customHeight="1" x14ac:dyDescent="0.25">
      <c r="A33" s="26">
        <v>20</v>
      </c>
      <c r="B33" s="58" t="s">
        <v>101</v>
      </c>
      <c r="C33" s="12"/>
      <c r="D33" s="57">
        <v>1</v>
      </c>
      <c r="E33" s="57" t="s">
        <v>81</v>
      </c>
      <c r="F33" s="13"/>
      <c r="G33" s="11"/>
      <c r="H33" s="1">
        <f t="shared" si="35"/>
        <v>0</v>
      </c>
      <c r="I33" s="11"/>
      <c r="J33" s="1">
        <f t="shared" si="29"/>
        <v>0</v>
      </c>
      <c r="K33" s="1">
        <f t="shared" si="30"/>
        <v>0</v>
      </c>
      <c r="L33" s="1">
        <f t="shared" si="31"/>
        <v>0</v>
      </c>
      <c r="M33" s="1">
        <f t="shared" si="32"/>
        <v>0</v>
      </c>
      <c r="N33" s="1">
        <f t="shared" si="33"/>
        <v>0</v>
      </c>
      <c r="O33" s="27">
        <f t="shared" si="34"/>
        <v>0</v>
      </c>
    </row>
    <row r="34" spans="1:15" s="9" customFormat="1" ht="65.25" customHeight="1" x14ac:dyDescent="0.25">
      <c r="A34" s="26">
        <v>21</v>
      </c>
      <c r="B34" s="58" t="s">
        <v>102</v>
      </c>
      <c r="C34" s="12"/>
      <c r="D34" s="57">
        <v>1</v>
      </c>
      <c r="E34" s="57" t="s">
        <v>81</v>
      </c>
      <c r="F34" s="13"/>
      <c r="G34" s="11"/>
      <c r="H34" s="1">
        <f>+ROUND(F34*G34,0)</f>
        <v>0</v>
      </c>
      <c r="I34" s="11"/>
      <c r="J34" s="1">
        <f t="shared" si="29"/>
        <v>0</v>
      </c>
      <c r="K34" s="1">
        <f t="shared" si="30"/>
        <v>0</v>
      </c>
      <c r="L34" s="1">
        <f t="shared" si="31"/>
        <v>0</v>
      </c>
      <c r="M34" s="1">
        <f t="shared" si="32"/>
        <v>0</v>
      </c>
      <c r="N34" s="1">
        <f t="shared" si="33"/>
        <v>0</v>
      </c>
      <c r="O34" s="27">
        <f t="shared" si="34"/>
        <v>0</v>
      </c>
    </row>
    <row r="35" spans="1:15" s="9" customFormat="1" ht="65.25" customHeight="1" x14ac:dyDescent="0.25">
      <c r="A35" s="26">
        <v>22</v>
      </c>
      <c r="B35" s="58" t="s">
        <v>103</v>
      </c>
      <c r="C35" s="12"/>
      <c r="D35" s="57">
        <v>1</v>
      </c>
      <c r="E35" s="57" t="s">
        <v>81</v>
      </c>
      <c r="F35" s="13"/>
      <c r="G35" s="11"/>
      <c r="H35" s="1">
        <f t="shared" ref="H35:H37" si="36">+ROUND(F35*G35,0)</f>
        <v>0</v>
      </c>
      <c r="I35" s="11"/>
      <c r="J35" s="1">
        <f t="shared" si="29"/>
        <v>0</v>
      </c>
      <c r="K35" s="1">
        <f t="shared" si="30"/>
        <v>0</v>
      </c>
      <c r="L35" s="1">
        <f t="shared" si="31"/>
        <v>0</v>
      </c>
      <c r="M35" s="1">
        <f t="shared" si="32"/>
        <v>0</v>
      </c>
      <c r="N35" s="1">
        <f t="shared" si="33"/>
        <v>0</v>
      </c>
      <c r="O35" s="27">
        <f t="shared" si="34"/>
        <v>0</v>
      </c>
    </row>
    <row r="36" spans="1:15" s="9" customFormat="1" ht="65.25" customHeight="1" x14ac:dyDescent="0.25">
      <c r="A36" s="26">
        <v>23</v>
      </c>
      <c r="B36" s="58" t="s">
        <v>104</v>
      </c>
      <c r="C36" s="12"/>
      <c r="D36" s="57">
        <v>1</v>
      </c>
      <c r="E36" s="57" t="s">
        <v>81</v>
      </c>
      <c r="F36" s="13"/>
      <c r="G36" s="11"/>
      <c r="H36" s="1">
        <f t="shared" si="36"/>
        <v>0</v>
      </c>
      <c r="I36" s="11"/>
      <c r="J36" s="1">
        <f t="shared" si="29"/>
        <v>0</v>
      </c>
      <c r="K36" s="1">
        <f t="shared" si="30"/>
        <v>0</v>
      </c>
      <c r="L36" s="1">
        <f t="shared" si="31"/>
        <v>0</v>
      </c>
      <c r="M36" s="1">
        <f t="shared" si="32"/>
        <v>0</v>
      </c>
      <c r="N36" s="1">
        <f t="shared" si="33"/>
        <v>0</v>
      </c>
      <c r="O36" s="27">
        <f t="shared" si="34"/>
        <v>0</v>
      </c>
    </row>
    <row r="37" spans="1:15" s="9" customFormat="1" ht="65.25" customHeight="1" x14ac:dyDescent="0.25">
      <c r="A37" s="26">
        <v>24</v>
      </c>
      <c r="B37" s="58" t="s">
        <v>105</v>
      </c>
      <c r="C37" s="12"/>
      <c r="D37" s="57">
        <v>1</v>
      </c>
      <c r="E37" s="57" t="s">
        <v>81</v>
      </c>
      <c r="F37" s="13"/>
      <c r="G37" s="11"/>
      <c r="H37" s="1">
        <f t="shared" si="36"/>
        <v>0</v>
      </c>
      <c r="I37" s="11"/>
      <c r="J37" s="1">
        <f t="shared" si="29"/>
        <v>0</v>
      </c>
      <c r="K37" s="1">
        <f t="shared" si="30"/>
        <v>0</v>
      </c>
      <c r="L37" s="1">
        <f t="shared" si="31"/>
        <v>0</v>
      </c>
      <c r="M37" s="1">
        <f t="shared" si="32"/>
        <v>0</v>
      </c>
      <c r="N37" s="1">
        <f t="shared" si="33"/>
        <v>0</v>
      </c>
      <c r="O37" s="27">
        <f t="shared" si="34"/>
        <v>0</v>
      </c>
    </row>
    <row r="38" spans="1:15" s="9" customFormat="1" ht="83.25" customHeight="1" thickBot="1" x14ac:dyDescent="0.3">
      <c r="A38" s="26">
        <v>25</v>
      </c>
      <c r="B38" s="127" t="s">
        <v>106</v>
      </c>
      <c r="C38" s="12"/>
      <c r="D38" s="57">
        <v>1</v>
      </c>
      <c r="E38" s="57" t="s">
        <v>107</v>
      </c>
      <c r="F38" s="13"/>
      <c r="G38" s="11"/>
      <c r="H38" s="1">
        <f>+ROUND(F38*G38,0)</f>
        <v>0</v>
      </c>
      <c r="I38" s="11"/>
      <c r="J38" s="1">
        <f t="shared" si="29"/>
        <v>0</v>
      </c>
      <c r="K38" s="1">
        <f t="shared" si="30"/>
        <v>0</v>
      </c>
      <c r="L38" s="1">
        <f t="shared" si="31"/>
        <v>0</v>
      </c>
      <c r="M38" s="1">
        <f t="shared" si="32"/>
        <v>0</v>
      </c>
      <c r="N38" s="1">
        <f t="shared" si="33"/>
        <v>0</v>
      </c>
      <c r="O38" s="27">
        <f t="shared" si="34"/>
        <v>0</v>
      </c>
    </row>
    <row r="39" spans="1:15" s="9" customFormat="1" ht="42" customHeight="1" thickBot="1" x14ac:dyDescent="0.3">
      <c r="A39" s="91" t="s">
        <v>26</v>
      </c>
      <c r="B39" s="92"/>
      <c r="C39" s="92"/>
      <c r="D39" s="92"/>
      <c r="E39" s="92"/>
      <c r="F39" s="92"/>
      <c r="G39" s="92"/>
      <c r="H39" s="92"/>
      <c r="I39" s="92"/>
      <c r="J39" s="92"/>
      <c r="K39" s="92"/>
      <c r="L39" s="103" t="s">
        <v>27</v>
      </c>
      <c r="M39" s="104"/>
      <c r="N39" s="104"/>
      <c r="O39" s="35">
        <f>SUMIF(G:G,0%,L:L)+SUMIF(G:G,"",L:L)</f>
        <v>0</v>
      </c>
    </row>
    <row r="40" spans="1:15" s="9" customFormat="1" ht="39" customHeight="1" x14ac:dyDescent="0.25">
      <c r="A40" s="75" t="s">
        <v>78</v>
      </c>
      <c r="B40" s="76"/>
      <c r="C40" s="76"/>
      <c r="D40" s="76"/>
      <c r="E40" s="76"/>
      <c r="F40" s="76"/>
      <c r="G40" s="76"/>
      <c r="H40" s="76"/>
      <c r="I40" s="76"/>
      <c r="J40" s="76"/>
      <c r="K40" s="77"/>
      <c r="L40" s="97" t="s">
        <v>28</v>
      </c>
      <c r="M40" s="98"/>
      <c r="N40" s="98"/>
      <c r="O40" s="36">
        <f>SUMIF(G:G,5%,L:L)</f>
        <v>0</v>
      </c>
    </row>
    <row r="41" spans="1:15" s="9" customFormat="1" ht="30" customHeight="1" x14ac:dyDescent="0.25">
      <c r="A41" s="78"/>
      <c r="B41" s="79"/>
      <c r="C41" s="79"/>
      <c r="D41" s="79"/>
      <c r="E41" s="79"/>
      <c r="F41" s="79"/>
      <c r="G41" s="79"/>
      <c r="H41" s="79"/>
      <c r="I41" s="79"/>
      <c r="J41" s="79"/>
      <c r="K41" s="80"/>
      <c r="L41" s="97" t="s">
        <v>29</v>
      </c>
      <c r="M41" s="98"/>
      <c r="N41" s="98"/>
      <c r="O41" s="36">
        <f>SUMIF(G:G,19%,L:L)</f>
        <v>0</v>
      </c>
    </row>
    <row r="42" spans="1:15" s="9" customFormat="1" ht="30" customHeight="1" x14ac:dyDescent="0.25">
      <c r="A42" s="78"/>
      <c r="B42" s="79"/>
      <c r="C42" s="79"/>
      <c r="D42" s="79"/>
      <c r="E42" s="79"/>
      <c r="F42" s="79"/>
      <c r="G42" s="79"/>
      <c r="H42" s="79"/>
      <c r="I42" s="79"/>
      <c r="J42" s="79"/>
      <c r="K42" s="80"/>
      <c r="L42" s="99" t="s">
        <v>22</v>
      </c>
      <c r="M42" s="100"/>
      <c r="N42" s="100"/>
      <c r="O42" s="37">
        <f>SUM(O39:O41)</f>
        <v>0</v>
      </c>
    </row>
    <row r="43" spans="1:15" s="9" customFormat="1" ht="30" customHeight="1" x14ac:dyDescent="0.25">
      <c r="A43" s="78"/>
      <c r="B43" s="79"/>
      <c r="C43" s="79"/>
      <c r="D43" s="79"/>
      <c r="E43" s="79"/>
      <c r="F43" s="79"/>
      <c r="G43" s="79"/>
      <c r="H43" s="79"/>
      <c r="I43" s="79"/>
      <c r="J43" s="79"/>
      <c r="K43" s="80"/>
      <c r="L43" s="101" t="s">
        <v>30</v>
      </c>
      <c r="M43" s="102"/>
      <c r="N43" s="102"/>
      <c r="O43" s="38">
        <f>SUMIF(G:G,5%,M:M)</f>
        <v>0</v>
      </c>
    </row>
    <row r="44" spans="1:15" s="9" customFormat="1" ht="30" customHeight="1" x14ac:dyDescent="0.25">
      <c r="A44" s="78"/>
      <c r="B44" s="79"/>
      <c r="C44" s="79"/>
      <c r="D44" s="79"/>
      <c r="E44" s="79"/>
      <c r="F44" s="79"/>
      <c r="G44" s="79"/>
      <c r="H44" s="79"/>
      <c r="I44" s="79"/>
      <c r="J44" s="79"/>
      <c r="K44" s="80"/>
      <c r="L44" s="101" t="s">
        <v>31</v>
      </c>
      <c r="M44" s="102"/>
      <c r="N44" s="102"/>
      <c r="O44" s="38">
        <f>SUMIF(G:G,19%,M:M)</f>
        <v>0</v>
      </c>
    </row>
    <row r="45" spans="1:15" s="9" customFormat="1" ht="30" customHeight="1" x14ac:dyDescent="0.25">
      <c r="A45" s="78"/>
      <c r="B45" s="79"/>
      <c r="C45" s="79"/>
      <c r="D45" s="79"/>
      <c r="E45" s="79"/>
      <c r="F45" s="79"/>
      <c r="G45" s="79"/>
      <c r="H45" s="79"/>
      <c r="I45" s="79"/>
      <c r="J45" s="79"/>
      <c r="K45" s="80"/>
      <c r="L45" s="99" t="s">
        <v>32</v>
      </c>
      <c r="M45" s="100"/>
      <c r="N45" s="100"/>
      <c r="O45" s="37">
        <f>SUM(O43:O44)</f>
        <v>0</v>
      </c>
    </row>
    <row r="46" spans="1:15" s="9" customFormat="1" ht="30" customHeight="1" x14ac:dyDescent="0.25">
      <c r="A46" s="78"/>
      <c r="B46" s="79"/>
      <c r="C46" s="79"/>
      <c r="D46" s="79"/>
      <c r="E46" s="79"/>
      <c r="F46" s="79"/>
      <c r="G46" s="79"/>
      <c r="H46" s="79"/>
      <c r="I46" s="79"/>
      <c r="J46" s="79"/>
      <c r="K46" s="80"/>
      <c r="L46" s="97" t="s">
        <v>33</v>
      </c>
      <c r="M46" s="98"/>
      <c r="N46" s="98"/>
      <c r="O46" s="36">
        <f>SUMIF(I:I,8%,N:N)</f>
        <v>0</v>
      </c>
    </row>
    <row r="47" spans="1:15" s="9" customFormat="1" ht="37.5" customHeight="1" x14ac:dyDescent="0.25">
      <c r="A47" s="78"/>
      <c r="B47" s="79"/>
      <c r="C47" s="79"/>
      <c r="D47" s="79"/>
      <c r="E47" s="79"/>
      <c r="F47" s="79"/>
      <c r="G47" s="79"/>
      <c r="H47" s="79"/>
      <c r="I47" s="79"/>
      <c r="J47" s="79"/>
      <c r="K47" s="80"/>
      <c r="L47" s="95" t="s">
        <v>34</v>
      </c>
      <c r="M47" s="96"/>
      <c r="N47" s="96"/>
      <c r="O47" s="37">
        <f>SUM(O46)</f>
        <v>0</v>
      </c>
    </row>
    <row r="48" spans="1:15" s="9" customFormat="1" ht="32.25" customHeight="1" thickBot="1" x14ac:dyDescent="0.3">
      <c r="A48" s="81"/>
      <c r="B48" s="82"/>
      <c r="C48" s="82"/>
      <c r="D48" s="82"/>
      <c r="E48" s="82"/>
      <c r="F48" s="82"/>
      <c r="G48" s="82"/>
      <c r="H48" s="82"/>
      <c r="I48" s="82"/>
      <c r="J48" s="82"/>
      <c r="K48" s="83"/>
      <c r="L48" s="93" t="s">
        <v>35</v>
      </c>
      <c r="M48" s="94"/>
      <c r="N48" s="94"/>
      <c r="O48" s="39">
        <f>+O42+O45+O47</f>
        <v>0</v>
      </c>
    </row>
    <row r="50" spans="1:17" ht="50.1" customHeight="1" thickBot="1" x14ac:dyDescent="0.3">
      <c r="B50" s="84"/>
      <c r="C50" s="84"/>
    </row>
    <row r="51" spans="1:17" x14ac:dyDescent="0.25">
      <c r="B51" s="62" t="s">
        <v>36</v>
      </c>
      <c r="C51" s="62"/>
    </row>
    <row r="52" spans="1:17" ht="15" customHeight="1" x14ac:dyDescent="0.25">
      <c r="M52" s="41"/>
      <c r="N52" s="42"/>
      <c r="O52" s="43"/>
    </row>
    <row r="53" spans="1:17" ht="15.75" customHeight="1" x14ac:dyDescent="0.25">
      <c r="M53" s="41"/>
      <c r="N53" s="42"/>
      <c r="O53" s="43"/>
    </row>
    <row r="54" spans="1:17" ht="15" customHeight="1" x14ac:dyDescent="0.25">
      <c r="A54" s="10" t="s">
        <v>37</v>
      </c>
      <c r="M54" s="41"/>
      <c r="N54" s="42"/>
      <c r="O54" s="43"/>
    </row>
    <row r="55" spans="1:17" x14ac:dyDescent="0.25">
      <c r="A55" s="61" t="s">
        <v>38</v>
      </c>
      <c r="B55" s="61"/>
      <c r="C55" s="61"/>
      <c r="D55" s="61"/>
      <c r="E55" s="61"/>
      <c r="F55" s="61"/>
      <c r="G55" s="61"/>
      <c r="H55" s="61"/>
      <c r="I55" s="61"/>
      <c r="J55" s="61"/>
      <c r="K55" s="61"/>
      <c r="L55" s="61"/>
      <c r="M55" s="61"/>
      <c r="N55" s="61"/>
      <c r="O55" s="61"/>
      <c r="P55" s="2"/>
      <c r="Q55" s="2"/>
    </row>
    <row r="56" spans="1:17" ht="15" customHeight="1" x14ac:dyDescent="0.25">
      <c r="A56" s="60" t="s">
        <v>39</v>
      </c>
      <c r="B56" s="60"/>
      <c r="C56" s="60"/>
      <c r="D56" s="60"/>
      <c r="E56" s="60"/>
      <c r="F56" s="60"/>
      <c r="G56" s="60"/>
      <c r="H56" s="60"/>
      <c r="I56" s="60"/>
      <c r="J56" s="60"/>
      <c r="K56" s="60"/>
      <c r="L56" s="60"/>
      <c r="M56" s="60"/>
      <c r="N56" s="60"/>
      <c r="O56" s="60"/>
      <c r="P56" s="40"/>
      <c r="Q56" s="40"/>
    </row>
    <row r="57" spans="1:17" x14ac:dyDescent="0.25">
      <c r="A57" s="59" t="s">
        <v>40</v>
      </c>
      <c r="B57" s="59"/>
      <c r="C57" s="59"/>
      <c r="D57" s="59"/>
      <c r="E57" s="59"/>
      <c r="F57" s="59"/>
      <c r="G57" s="59"/>
      <c r="H57" s="59"/>
      <c r="I57" s="59"/>
      <c r="J57" s="59"/>
      <c r="K57" s="59"/>
      <c r="L57" s="59"/>
      <c r="M57" s="59"/>
      <c r="N57" s="59"/>
      <c r="O57" s="59"/>
      <c r="P57" s="5"/>
      <c r="Q57" s="5"/>
    </row>
    <row r="58" spans="1:17" x14ac:dyDescent="0.25">
      <c r="A58" s="59" t="s">
        <v>41</v>
      </c>
      <c r="B58" s="59"/>
      <c r="C58" s="59"/>
      <c r="D58" s="59"/>
      <c r="E58" s="59"/>
      <c r="F58" s="59"/>
      <c r="G58" s="59"/>
      <c r="H58" s="59"/>
      <c r="I58" s="59"/>
      <c r="J58" s="59"/>
      <c r="K58" s="59"/>
      <c r="L58" s="59"/>
      <c r="M58" s="59"/>
      <c r="N58" s="59"/>
      <c r="O58" s="59"/>
      <c r="P58" s="5"/>
      <c r="Q58" s="5"/>
    </row>
    <row r="59" spans="1:17" x14ac:dyDescent="0.25">
      <c r="K59" s="2"/>
      <c r="L59" s="2"/>
      <c r="M59" s="2"/>
      <c r="N59" s="2"/>
    </row>
    <row r="101" spans="11:15" s="2" customFormat="1" x14ac:dyDescent="0.25">
      <c r="K101" s="4"/>
      <c r="L101" s="4"/>
      <c r="M101" s="4"/>
      <c r="N101" s="4"/>
      <c r="O101" s="4"/>
    </row>
    <row r="102" spans="11:15" s="2" customFormat="1" x14ac:dyDescent="0.25">
      <c r="K102" s="4"/>
      <c r="L102" s="4"/>
      <c r="M102" s="4"/>
      <c r="N102" s="4"/>
      <c r="O102" s="4"/>
    </row>
    <row r="103" spans="11:15" s="2" customFormat="1" x14ac:dyDescent="0.25">
      <c r="K103" s="4"/>
      <c r="L103" s="4"/>
      <c r="M103" s="4"/>
      <c r="N103" s="4"/>
      <c r="O103" s="4"/>
    </row>
    <row r="104" spans="11:15" s="2" customFormat="1" x14ac:dyDescent="0.25">
      <c r="K104" s="4"/>
      <c r="L104" s="4"/>
      <c r="M104" s="4"/>
      <c r="N104" s="4"/>
      <c r="O104" s="4"/>
    </row>
  </sheetData>
  <sheetProtection algorithmName="SHA-512" hashValue="307LBwakx0nFRY9ir9sN/arm5M8/EYFLx/SOoIZCIu9hjeFXI+VR5iyPm5Q58HFn9PTo8MCNk32AHB9mS4F2Dw==" saltValue="i6rskYtg8XrVdVPeRjBIgg==" spinCount="100000" sheet="1" selectLockedCells="1"/>
  <mergeCells count="35">
    <mergeCell ref="L43:N43"/>
    <mergeCell ref="L42:N42"/>
    <mergeCell ref="L41:N41"/>
    <mergeCell ref="L40:N40"/>
    <mergeCell ref="L39:N39"/>
    <mergeCell ref="L48:N48"/>
    <mergeCell ref="L47:N47"/>
    <mergeCell ref="L46:N46"/>
    <mergeCell ref="L45:N45"/>
    <mergeCell ref="L44:N44"/>
    <mergeCell ref="A40:K48"/>
    <mergeCell ref="F9:I9"/>
    <mergeCell ref="B50:C50"/>
    <mergeCell ref="A9:B11"/>
    <mergeCell ref="D9:E9"/>
    <mergeCell ref="D11:E11"/>
    <mergeCell ref="A39:K39"/>
    <mergeCell ref="M11:N11"/>
    <mergeCell ref="M9:N9"/>
    <mergeCell ref="K9:L9"/>
    <mergeCell ref="K11:L11"/>
    <mergeCell ref="F11:I11"/>
    <mergeCell ref="A2:A5"/>
    <mergeCell ref="B2:M2"/>
    <mergeCell ref="N2:O2"/>
    <mergeCell ref="B3:M3"/>
    <mergeCell ref="N3:O3"/>
    <mergeCell ref="B4:M5"/>
    <mergeCell ref="N4:O4"/>
    <mergeCell ref="N5:O5"/>
    <mergeCell ref="A58:O58"/>
    <mergeCell ref="A57:O57"/>
    <mergeCell ref="A56:O56"/>
    <mergeCell ref="A55:O55"/>
    <mergeCell ref="B51:C5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8">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G14:G38</xm:sqref>
        </x14:dataValidation>
        <x14:dataValidation type="list" allowBlank="1" showInputMessage="1" showErrorMessage="1">
          <x14:formula1>
            <xm:f>Cálculos!$F$7:$F$8</xm:f>
          </x14:formula1>
          <xm:sqref>I14:I38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http://purl.org/dc/terms/"/>
    <ds:schemaRef ds:uri="http://purl.org/dc/elements/1.1/"/>
    <ds:schemaRef ds:uri="632c1e4e-69c6-4d1f-81a1-009441d464e5"/>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cp:lastPrinted>2024-07-22T22:04:40Z</cp:lastPrinted>
  <dcterms:created xsi:type="dcterms:W3CDTF">2017-04-28T13:22:52Z</dcterms:created>
  <dcterms:modified xsi:type="dcterms:W3CDTF">2024-11-06T20:36:18Z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