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nini_ucundinamarca_edu_co/Documents/INVITACIONES PÚBLICAS 2024/U-CD-057 ELEMENTOS CONMEMORATIVOS B.U/ANEXOS/"/>
    </mc:Choice>
  </mc:AlternateContent>
  <bookViews>
    <workbookView xWindow="0" yWindow="0" windowWidth="20490" windowHeight="6840"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l="1"/>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<sst xmlns="http://schemas.openxmlformats.org/spreadsheetml/2006/main" count="104" uniqueCount="86">
  <si>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</si>
  <si>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</si>
  <si>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</si>
  <si>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</si>
  <si>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</si>
  <si>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</si>
  <si>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</si>
  <si>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</si>
  <si>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</si>
  <si>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</si>
  <si>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</si>
  <si>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</si>
  <si>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</si>
  <si>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</si>
  <si>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</si>
  <si>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</si>
  <si>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</si>
  <si>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</si>
  <si>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</si>
  <si>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</si>
  <si>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</si>
  <si>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</si>
  <si>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</si>
  <si>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</si>
  <si>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</si>
  <si>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</si>
  <si>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</si>
  <si>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</si>
  <si>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</si>
  <si>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</si>
  <si>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</si>
  <si>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</si>
  <si>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</si>
  <si>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</si>
  <si>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</si>
  <si>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</si>
  <si>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</si>
  <si>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</si>
  <si>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</si>
  <si>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</si>
  <si>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</si>
  <si>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</si>
  <si>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</si>
  <si>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</si>
  <si>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</si>
  <si>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</si>
  <si>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</si>
  <si>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</si>
  <si>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</si>
  <si>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</si>
  <si>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</si>
  <si>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</si>
  <si>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</si>
  <si>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</si>
  <si>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</si>
  <si>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</si>
  <si>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</si>
  <si>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</si>
  <si>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</si>
  <si>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</si>
  <si>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</si>
  <si>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</si>
  <si>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</si>
  <si>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</si>
  <si>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</si>
  <si>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</si>
  <si>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</si>
  <si>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</si>
  <si>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</si>
  <si>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</si>
  <si>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</si>
  <si>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</si>
  <si>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</si>
  <si>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</si>
  <si>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</si>
  <si>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</si>
  <si>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</si>
  <si>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</si>
  <si>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</si>
  <si>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</si>
  <si>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</si>
  <si>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reconocimiento. Estuche en poliéster, medida de 16.5 x 22 cms, que incluye: Set de marcadores de tinta para estuche en poliéster x 4 colores surtidos. Todos los elementos deben contar con el logo institucional, que sean de buena calidad, resistencia, diseño y color suministrado por la Universidad de Cundinamarca.</t>
  </si>
  <si>
    <t>Servicio de elaboración de reconocimientos, trofeos en acrílico cristal y base en acrílico cristal de 5 mm, tamaño de 22 cms de alto y 22 cms de ancho, colores suministrados por la Universidad de Cundinamarca. De buena calidad, resistente.</t>
  </si>
  <si>
    <t>Servicio de elaboración de reconocimientos, medallas en acrílico cristal de 3 mm, impresión a color personalizada con información suministrada por la Universidad de Cundinamarca. Dimensión de 6.5 cms de diámetro, cinta unicolor de buena calidad, resistencia, diseño y color suministrado por la Universidad de Cundinamarca.</t>
  </si>
  <si>
    <t>Servicio de fabricación de reconocimiento, de sistema de altavoces -Speaker Bluetooth inalámbrico de 4 ohmios y 3W potencia. frecuencia 280hz -16khz. reproduce MP3. ranura micro SD tamaño 10x10 Fabricado artesanal en madera natural torneado con acabados semi mate. marca de imagen corporativa en láser con testigo led. carga por cable USB incluido. Tamaño de la caja 11x11 cm impresa con mensaje institucional.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</si>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</sst>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topLeftCell="A6"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14.75" customHeight="1" x14ac:dyDescent="0.25">
      <c r="A14" s="26">
        <v>1</v>
      </c>
      <c r="B14" s="126" t="s">
        <v>81</v>
      </c>
      <c r="C14" s="12"/>
      <c r="D14" s="125">
        <v>50</v>
      </c>
      <c r="E14" s="125" t="s">
        <v>85</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9" customHeight="1" x14ac:dyDescent="0.25">
      <c r="A15" s="26">
        <v>2</v>
      </c>
      <c r="B15" s="126" t="s">
        <v>82</v>
      </c>
      <c r="C15" s="12"/>
      <c r="D15" s="125">
        <v>100</v>
      </c>
      <c r="E15" s="125" t="s">
        <v>85</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17" customHeight="1" x14ac:dyDescent="0.25">
      <c r="A16" s="26">
        <v>3</v>
      </c>
      <c r="B16" s="126" t="s">
        <v>83</v>
      </c>
      <c r="C16" s="12"/>
      <c r="D16" s="125">
        <v>78</v>
      </c>
      <c r="E16" s="125" t="s">
        <v>85</v>
      </c>
      <c r="F16" s="13"/>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7">
        <f t="shared" ref="O16:O17" si="19">ROUND(L16+N16+M16,0)</f>
        <v>0</v>
      </c>
    </row>
    <row r="17" spans="1:15" s="9" customFormat="1" ht="135" customHeight="1" thickBot="1" x14ac:dyDescent="0.3">
      <c r="A17" s="26">
        <v>4</v>
      </c>
      <c r="B17" s="126" t="s">
        <v>84</v>
      </c>
      <c r="C17" s="12"/>
      <c r="D17" s="125">
        <v>55</v>
      </c>
      <c r="E17" s="125" t="s">
        <v>85</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42" customHeight="1" thickBot="1" x14ac:dyDescent="0.3">
      <c r="A18" s="90" t="s">
        <v>26</v>
      </c>
      <c r="B18" s="91"/>
      <c r="C18" s="91"/>
      <c r="D18" s="91"/>
      <c r="E18" s="91"/>
      <c r="F18" s="91"/>
      <c r="G18" s="91"/>
      <c r="H18" s="91"/>
      <c r="I18" s="91"/>
      <c r="J18" s="91"/>
      <c r="K18" s="91"/>
      <c r="L18" s="63" t="s">
        <v>27</v>
      </c>
      <c r="M18" s="64"/>
      <c r="N18" s="64"/>
      <c r="O18" s="35">
        <f>SUMIF(G:G,0%,L:L)+SUMIF(G:G,"",L:L)</f>
        <v>0</v>
      </c>
    </row>
    <row r="19" spans="1:15" s="9" customFormat="1" ht="39" customHeight="1" x14ac:dyDescent="0.25">
      <c r="A19" s="69" t="s">
        <v>78</v>
      </c>
      <c r="B19" s="70"/>
      <c r="C19" s="70"/>
      <c r="D19" s="70"/>
      <c r="E19" s="70"/>
      <c r="F19" s="70"/>
      <c r="G19" s="70"/>
      <c r="H19" s="70"/>
      <c r="I19" s="70"/>
      <c r="J19" s="70"/>
      <c r="K19" s="71"/>
      <c r="L19" s="61" t="s">
        <v>28</v>
      </c>
      <c r="M19" s="62"/>
      <c r="N19" s="62"/>
      <c r="O19" s="36">
        <f>SUMIF(G:G,5%,L:L)</f>
        <v>0</v>
      </c>
    </row>
    <row r="20" spans="1:15" s="9" customFormat="1" ht="30" customHeight="1" x14ac:dyDescent="0.25">
      <c r="A20" s="72"/>
      <c r="B20" s="73"/>
      <c r="C20" s="73"/>
      <c r="D20" s="73"/>
      <c r="E20" s="73"/>
      <c r="F20" s="73"/>
      <c r="G20" s="73"/>
      <c r="H20" s="73"/>
      <c r="I20" s="73"/>
      <c r="J20" s="73"/>
      <c r="K20" s="74"/>
      <c r="L20" s="61" t="s">
        <v>29</v>
      </c>
      <c r="M20" s="62"/>
      <c r="N20" s="62"/>
      <c r="O20" s="36">
        <f>SUMIF(G:G,19%,L:L)</f>
        <v>0</v>
      </c>
    </row>
    <row r="21" spans="1:15" s="9" customFormat="1" ht="30" customHeight="1" x14ac:dyDescent="0.25">
      <c r="A21" s="72"/>
      <c r="B21" s="73"/>
      <c r="C21" s="73"/>
      <c r="D21" s="73"/>
      <c r="E21" s="73"/>
      <c r="F21" s="73"/>
      <c r="G21" s="73"/>
      <c r="H21" s="73"/>
      <c r="I21" s="73"/>
      <c r="J21" s="73"/>
      <c r="K21" s="74"/>
      <c r="L21" s="59" t="s">
        <v>22</v>
      </c>
      <c r="M21" s="60"/>
      <c r="N21" s="60"/>
      <c r="O21" s="37">
        <f>SUM(O18:O20)</f>
        <v>0</v>
      </c>
    </row>
    <row r="22" spans="1:15" s="9" customFormat="1" ht="30" customHeight="1" x14ac:dyDescent="0.25">
      <c r="A22" s="72"/>
      <c r="B22" s="73"/>
      <c r="C22" s="73"/>
      <c r="D22" s="73"/>
      <c r="E22" s="73"/>
      <c r="F22" s="73"/>
      <c r="G22" s="73"/>
      <c r="H22" s="73"/>
      <c r="I22" s="73"/>
      <c r="J22" s="73"/>
      <c r="K22" s="74"/>
      <c r="L22" s="57" t="s">
        <v>30</v>
      </c>
      <c r="M22" s="58"/>
      <c r="N22" s="58"/>
      <c r="O22" s="38">
        <f>SUMIF(G:G,5%,M:M)</f>
        <v>0</v>
      </c>
    </row>
    <row r="23" spans="1:15" s="9" customFormat="1" ht="30" customHeight="1" x14ac:dyDescent="0.25">
      <c r="A23" s="72"/>
      <c r="B23" s="73"/>
      <c r="C23" s="73"/>
      <c r="D23" s="73"/>
      <c r="E23" s="73"/>
      <c r="F23" s="73"/>
      <c r="G23" s="73"/>
      <c r="H23" s="73"/>
      <c r="I23" s="73"/>
      <c r="J23" s="73"/>
      <c r="K23" s="74"/>
      <c r="L23" s="57" t="s">
        <v>31</v>
      </c>
      <c r="M23" s="58"/>
      <c r="N23" s="58"/>
      <c r="O23" s="38">
        <f>SUMIF(G:G,19%,M:M)</f>
        <v>0</v>
      </c>
    </row>
    <row r="24" spans="1:15" s="9" customFormat="1" ht="30" customHeight="1" x14ac:dyDescent="0.25">
      <c r="A24" s="72"/>
      <c r="B24" s="73"/>
      <c r="C24" s="73"/>
      <c r="D24" s="73"/>
      <c r="E24" s="73"/>
      <c r="F24" s="73"/>
      <c r="G24" s="73"/>
      <c r="H24" s="73"/>
      <c r="I24" s="73"/>
      <c r="J24" s="73"/>
      <c r="K24" s="74"/>
      <c r="L24" s="59" t="s">
        <v>32</v>
      </c>
      <c r="M24" s="60"/>
      <c r="N24" s="60"/>
      <c r="O24" s="37">
        <f>SUM(O22:O23)</f>
        <v>0</v>
      </c>
    </row>
    <row r="25" spans="1:15" s="9" customFormat="1" ht="30" customHeight="1" x14ac:dyDescent="0.25">
      <c r="A25" s="72"/>
      <c r="B25" s="73"/>
      <c r="C25" s="73"/>
      <c r="D25" s="73"/>
      <c r="E25" s="73"/>
      <c r="F25" s="73"/>
      <c r="G25" s="73"/>
      <c r="H25" s="73"/>
      <c r="I25" s="73"/>
      <c r="J25" s="73"/>
      <c r="K25" s="74"/>
      <c r="L25" s="61" t="s">
        <v>33</v>
      </c>
      <c r="M25" s="62"/>
      <c r="N25" s="62"/>
      <c r="O25" s="36">
        <f>SUMIF(I:I,8%,N:N)</f>
        <v>0</v>
      </c>
    </row>
    <row r="26" spans="1:15" s="9" customFormat="1" ht="37.5" customHeight="1" x14ac:dyDescent="0.25">
      <c r="A26" s="72"/>
      <c r="B26" s="73"/>
      <c r="C26" s="73"/>
      <c r="D26" s="73"/>
      <c r="E26" s="73"/>
      <c r="F26" s="73"/>
      <c r="G26" s="73"/>
      <c r="H26" s="73"/>
      <c r="I26" s="73"/>
      <c r="J26" s="73"/>
      <c r="K26" s="74"/>
      <c r="L26" s="67" t="s">
        <v>34</v>
      </c>
      <c r="M26" s="68"/>
      <c r="N26" s="68"/>
      <c r="O26" s="37">
        <f>SUM(O25)</f>
        <v>0</v>
      </c>
    </row>
    <row r="27" spans="1:15" s="9" customFormat="1" ht="32.25" customHeight="1" thickBot="1" x14ac:dyDescent="0.3">
      <c r="A27" s="75"/>
      <c r="B27" s="76"/>
      <c r="C27" s="76"/>
      <c r="D27" s="76"/>
      <c r="E27" s="76"/>
      <c r="F27" s="76"/>
      <c r="G27" s="76"/>
      <c r="H27" s="76"/>
      <c r="I27" s="76"/>
      <c r="J27" s="76"/>
      <c r="K27" s="77"/>
      <c r="L27" s="65" t="s">
        <v>35</v>
      </c>
      <c r="M27" s="66"/>
      <c r="N27" s="66"/>
      <c r="O27" s="39">
        <f>+O21+O24+O26</f>
        <v>0</v>
      </c>
    </row>
    <row r="29" spans="1:15" ht="50.1" customHeight="1" thickBot="1" x14ac:dyDescent="0.3">
      <c r="B29" s="81"/>
      <c r="C29" s="81"/>
    </row>
    <row r="30" spans="1:15" x14ac:dyDescent="0.25">
      <c r="B30" s="102" t="s">
        <v>36</v>
      </c>
      <c r="C30" s="102"/>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101" t="s">
        <v>38</v>
      </c>
      <c r="B34" s="101"/>
      <c r="C34" s="101"/>
      <c r="D34" s="101"/>
      <c r="E34" s="101"/>
      <c r="F34" s="101"/>
      <c r="G34" s="101"/>
      <c r="H34" s="101"/>
      <c r="I34" s="101"/>
      <c r="J34" s="101"/>
      <c r="K34" s="101"/>
      <c r="L34" s="101"/>
      <c r="M34" s="101"/>
      <c r="N34" s="101"/>
      <c r="O34" s="101"/>
      <c r="P34" s="2"/>
      <c r="Q34" s="2"/>
    </row>
    <row r="35" spans="1:17" ht="15" customHeight="1" x14ac:dyDescent="0.25">
      <c r="A35" s="100" t="s">
        <v>39</v>
      </c>
      <c r="B35" s="100"/>
      <c r="C35" s="100"/>
      <c r="D35" s="100"/>
      <c r="E35" s="100"/>
      <c r="F35" s="100"/>
      <c r="G35" s="100"/>
      <c r="H35" s="100"/>
      <c r="I35" s="100"/>
      <c r="J35" s="100"/>
      <c r="K35" s="100"/>
      <c r="L35" s="100"/>
      <c r="M35" s="100"/>
      <c r="N35" s="100"/>
      <c r="O35" s="100"/>
      <c r="P35" s="40"/>
      <c r="Q35" s="40"/>
    </row>
    <row r="36" spans="1:17" x14ac:dyDescent="0.25">
      <c r="A36" s="99" t="s">
        <v>40</v>
      </c>
      <c r="B36" s="99"/>
      <c r="C36" s="99"/>
      <c r="D36" s="99"/>
      <c r="E36" s="99"/>
      <c r="F36" s="99"/>
      <c r="G36" s="99"/>
      <c r="H36" s="99"/>
      <c r="I36" s="99"/>
      <c r="J36" s="99"/>
      <c r="K36" s="99"/>
      <c r="L36" s="99"/>
      <c r="M36" s="99"/>
      <c r="N36" s="99"/>
      <c r="O36" s="99"/>
      <c r="P36" s="5"/>
      <c r="Q36" s="5"/>
    </row>
    <row r="37" spans="1:17" x14ac:dyDescent="0.25">
      <c r="A37" s="99" t="s">
        <v>41</v>
      </c>
      <c r="B37" s="99"/>
      <c r="C37" s="99"/>
      <c r="D37" s="99"/>
      <c r="E37" s="99"/>
      <c r="F37" s="99"/>
      <c r="G37" s="99"/>
      <c r="H37" s="99"/>
      <c r="I37" s="99"/>
      <c r="J37" s="99"/>
      <c r="K37" s="99"/>
      <c r="L37" s="99"/>
      <c r="M37" s="99"/>
      <c r="N37" s="99"/>
      <c r="O37" s="9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m8gmbY4RCsHSWSE6Ryd+Ry7Subi/Pd3GIi0PSPdj0Ak/IX2so1fwYQ/EmDFf8CVyYT3rLZ6Xhz+0Jl5WX/JtGQ==" saltValue="9tpSVPnxTNSP12BrMsotp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39f7a895-868e-4739-ab10-589c64175fbd"/>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cp:lastPrinted>2024-07-22T22:04:40Z</cp:lastPrinted>
  <dcterms:created xsi:type="dcterms:W3CDTF">2017-04-28T13:22:52Z</dcterms:created>
  <dcterms:modified xsi:type="dcterms:W3CDTF">2024-10-28T22:00:25Z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