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OneDrive - UNIVERSIDAD DE CUNDINAMARCA\INVITACIONES PÚBLICAS 2024\U-CD-053 PRODUCTOS METÁLICOS\ANEXOS\"/>
    </mc:Choice>
  </mc:AlternateContent>
  <bookViews>
    <workbookView xWindow="0" yWindow="0" windowWidth="20490" windowHeight="6900" tabRatio="688"/>
  </bookViews>
  <sheets>
    <sheet name="Bienes y Servicios" sheetId="7" r:id="rId1"/>
    <sheet name="Cálculos" sheetId="2" state="hidden" r:id="rId2"/>
  </sheets>
  <definedNames>
    <definedName name="_xlnm.Print_Area" localSheetId="0">'Bienes y Servicios'!$A$1:$O$45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9" i="7" l="1"/>
  <c r="L29" i="7"/>
  <c r="M29" i="7" s="1"/>
  <c r="J29" i="7"/>
  <c r="H29" i="7"/>
  <c r="K29" i="7" s="1"/>
  <c r="L28" i="7"/>
  <c r="N28" i="7" s="1"/>
  <c r="J28" i="7"/>
  <c r="H28" i="7"/>
  <c r="K28" i="7" s="1"/>
  <c r="N27" i="7"/>
  <c r="L27" i="7"/>
  <c r="M27" i="7" s="1"/>
  <c r="J27" i="7"/>
  <c r="H27" i="7"/>
  <c r="K27" i="7" s="1"/>
  <c r="L26" i="7"/>
  <c r="J26" i="7"/>
  <c r="H26" i="7"/>
  <c r="K26" i="7" s="1"/>
  <c r="L25" i="7"/>
  <c r="K25" i="7"/>
  <c r="J25" i="7"/>
  <c r="H25" i="7"/>
  <c r="L24" i="7"/>
  <c r="N24" i="7" s="1"/>
  <c r="K24" i="7"/>
  <c r="J24" i="7"/>
  <c r="H24" i="7"/>
  <c r="M23" i="7"/>
  <c r="L23" i="7"/>
  <c r="N23" i="7" s="1"/>
  <c r="J23" i="7"/>
  <c r="H23" i="7"/>
  <c r="K23" i="7" s="1"/>
  <c r="L22" i="7"/>
  <c r="N22" i="7" s="1"/>
  <c r="J22" i="7"/>
  <c r="H22" i="7"/>
  <c r="K22" i="7" s="1"/>
  <c r="L21" i="7"/>
  <c r="J21" i="7"/>
  <c r="H21" i="7"/>
  <c r="K21" i="7" s="1"/>
  <c r="O22" i="7" l="1"/>
  <c r="O23" i="7"/>
  <c r="M22" i="7"/>
  <c r="O29" i="7"/>
  <c r="M28" i="7"/>
  <c r="O28" i="7" s="1"/>
  <c r="O27" i="7"/>
  <c r="M26" i="7"/>
  <c r="M21" i="7"/>
  <c r="N26" i="7"/>
  <c r="O26" i="7" s="1"/>
  <c r="N21" i="7"/>
  <c r="O21" i="7" s="1"/>
  <c r="M24" i="7"/>
  <c r="O24" i="7" s="1"/>
  <c r="M25" i="7"/>
  <c r="N25" i="7"/>
  <c r="O25" i="7" s="1"/>
  <c r="L20" i="7"/>
  <c r="J20" i="7"/>
  <c r="H20" i="7"/>
  <c r="L19" i="7"/>
  <c r="J19" i="7"/>
  <c r="H19" i="7"/>
  <c r="L18" i="7"/>
  <c r="J18" i="7"/>
  <c r="H18" i="7"/>
  <c r="L17" i="7"/>
  <c r="M17" i="7" s="1"/>
  <c r="J17" i="7"/>
  <c r="H17" i="7"/>
  <c r="L16" i="7"/>
  <c r="J16" i="7"/>
  <c r="H16" i="7"/>
  <c r="K17" i="7" l="1"/>
  <c r="K16" i="7"/>
  <c r="K20" i="7"/>
  <c r="N17" i="7"/>
  <c r="O17" i="7" s="1"/>
  <c r="K18" i="7"/>
  <c r="K19" i="7"/>
  <c r="M20" i="7"/>
  <c r="N20" i="7"/>
  <c r="M19" i="7"/>
  <c r="M18" i="7"/>
  <c r="N19" i="7"/>
  <c r="N18" i="7"/>
  <c r="M16" i="7"/>
  <c r="N16" i="7"/>
  <c r="L15" i="7"/>
  <c r="N15" i="7" s="1"/>
  <c r="J15" i="7"/>
  <c r="H15" i="7"/>
  <c r="O18" i="7" l="1"/>
  <c r="O16" i="7"/>
  <c r="O19" i="7"/>
  <c r="O20" i="7"/>
  <c r="K15" i="7"/>
  <c r="M15" i="7"/>
  <c r="O15" i="7" s="1"/>
  <c r="O34" i="7"/>
  <c r="O35" i="7"/>
  <c r="O32" i="7"/>
  <c r="O31" i="7"/>
  <c r="L14" i="7"/>
  <c r="M14" i="7" s="1"/>
  <c r="J14" i="7"/>
  <c r="H14" i="7"/>
  <c r="O30" i="7" l="1"/>
  <c r="O33" i="7" s="1"/>
  <c r="K14" i="7"/>
  <c r="O36" i="7"/>
  <c r="N14" i="7"/>
  <c r="O14" i="7" s="1"/>
  <c r="O37" i="7" l="1"/>
  <c r="O38" i="7" s="1"/>
  <c r="O39" i="7" s="1"/>
</calcChain>
</file>

<file path=xl/sharedStrings.xml><?xml version="1.0" encoding="utf-8"?>
<sst xmlns="http://schemas.openxmlformats.org/spreadsheetml/2006/main" count="84" uniqueCount="70">
  <si>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</si>
  <si>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</si>
  <si>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</si>
  <si>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</si>
  <si>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</si>
  <si>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</si>
  <si>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</si>
  <si>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</si>
  <si>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</si>
  <si>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</si>
  <si>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</si>
  <si>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</si>
  <si>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</si>
  <si>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</si>
  <si>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</si>
  <si>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</si>
  <si>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</si>
  <si>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</si>
  <si>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</si>
  <si>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</si>
  <si>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</si>
  <si>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</si>
  <si>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</si>
  <si>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</si>
  <si>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</si>
  <si>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</si>
  <si>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</si>
  <si>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</si>
  <si>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</si>
  <si>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</si>
  <si>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</si>
  <si>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</si>
  <si>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</si>
  <si>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</si>
  <si>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</si>
  <si>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</si>
  <si>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</si>
  <si>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</si>
  <si>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</si>
  <si>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</si>
  <si>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</si>
  <si>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</si>
  <si>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</si>
  <si>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</si>
  <si>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</si>
  <si>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</si>
  <si>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</si>
  <si>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</si>
  <si>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</si>
  <si>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</si>
  <si>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</si>
  <si>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Machete pacora pulido con mango de madera 1002 de 14 pulgadas</t>
  </si>
  <si>
    <t>Pata de cabra de 3/4" x 60 cm de longitud</t>
  </si>
  <si>
    <t>Alambre galvanizado calibre 16.</t>
  </si>
  <si>
    <t>Alambre de púas calibre 12,5 x 350 metros</t>
  </si>
  <si>
    <t>Malla eslabonada calibre 10.5  a 12.5 x 21/2 x 2 m x 20 m</t>
  </si>
  <si>
    <t>Grapa para cerca 1 ¼ X 9 pulgadas en acero galvanizado. Caja x 500 gramos</t>
  </si>
  <si>
    <t>Puntilla en acero inoxidable con cabeza plana grafilada y punta en forma de diamante para madera. Referencia 3 1/2" x 8. Equivalente a 89 mm de longitud y 4,9 mm de diámetro. Caja x 500 gramos</t>
  </si>
  <si>
    <t>Disco de corte para metal de 4 1/16” EXT</t>
  </si>
  <si>
    <t>Grata copa No. 4 Tren</t>
  </si>
  <si>
    <t>Hoja de segueta bimetálica 12 x 24 Dpp</t>
  </si>
  <si>
    <t>Soldadura eléctrica 7018 de 1/8 x 1 kg</t>
  </si>
  <si>
    <t>Soldadura eléctrica 6013 de 1/8 x 1 kg</t>
  </si>
  <si>
    <t>Soldadura eléctrica 6013 de 3/32 x 1 kg</t>
  </si>
  <si>
    <t>Barra metalica agricola de 18 libras  </t>
  </si>
  <si>
    <t>Escalera multiposición plegable de 12 peldaños tipo I certificada. Capacidad de 200kg, fabricada en aluminio, con mecanismo de articulacion con seguro. </t>
  </si>
  <si>
    <t>Teja de Zinc Galvanizada, 0.17mm calibre x 0.8 m ancho x 3m largo  </t>
  </si>
  <si>
    <t>KILOGRAMO</t>
  </si>
  <si>
    <t>ROLLO</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</si>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</sst>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4" formatCode="yyyy\-mm\-dd;@"/>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applyNumberFormat="0" applyFill="0" applyBorder="0" applyAlignment="0" applyProtection="0"/>
    <xf numFmtId="0" fontId="10" fillId="0" borderId="9" applyNumberFormat="0" applyFill="0" applyAlignment="0" applyProtection="0"/>
    <xf numFmtId="0" fontId="11" fillId="0" borderId="10" applyNumberFormat="0" applyFill="0" applyAlignment="0" applyProtection="0"/>
    <xf numFmtId="0" fontId="12" fillId="0" borderId="11"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12" applyNumberFormat="0" applyAlignment="0" applyProtection="0"/>
    <xf numFmtId="0" fontId="17" fillId="8" borderId="13" applyNumberFormat="0" applyAlignment="0" applyProtection="0"/>
    <xf numFmtId="0" fontId="18" fillId="8" borderId="12" applyNumberFormat="0" applyAlignment="0" applyProtection="0"/>
    <xf numFmtId="0" fontId="19" fillId="0" borderId="14" applyNumberFormat="0" applyFill="0" applyAlignment="0" applyProtection="0"/>
    <xf numFmtId="0" fontId="20" fillId="9" borderId="15" applyNumberFormat="0" applyAlignment="0" applyProtection="0"/>
    <xf numFmtId="0" fontId="21" fillId="0" borderId="0" applyNumberFormat="0" applyFill="0" applyBorder="0" applyAlignment="0" applyProtection="0"/>
    <xf numFmtId="0" fontId="5" fillId="10" borderId="16" applyNumberFormat="0" applyFont="0" applyAlignment="0" applyProtection="0"/>
    <xf numFmtId="0" fontId="22" fillId="0" borderId="0" applyNumberFormat="0" applyFill="0" applyBorder="0" applyAlignment="0" applyProtection="0"/>
    <xf numFmtId="0" fontId="23" fillId="0" borderId="17" applyNumberFormat="0" applyFill="0" applyAlignment="0" applyProtection="0"/>
    <xf numFmtId="0" fontId="2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3"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3"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6"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6"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5" fillId="0" borderId="0" xfId="3" applyFont="1" applyBorder="1" applyAlignment="1" applyProtection="1">
      <alignment vertical="center"/>
      <protection locked="0"/>
    </xf>
    <xf numFmtId="43" fontId="25" fillId="0" borderId="0" xfId="3" applyFont="1" applyBorder="1" applyAlignment="1" applyProtection="1">
      <alignment vertical="center" wrapText="1"/>
      <protection locked="0"/>
    </xf>
    <xf numFmtId="43" fontId="25"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1" fillId="0" borderId="31" xfId="0" applyFont="1" applyBorder="1" applyAlignment="1" applyProtection="1">
      <alignment horizontal="center" vertical="center"/>
      <protection locked="0"/>
    </xf>
    <xf numFmtId="0" fontId="1" fillId="35" borderId="1" xfId="0" applyFont="1" applyFill="1" applyBorder="1" applyAlignment="1" applyProtection="1">
      <alignment horizontal="left" vertical="center" wrapText="1"/>
      <protection locked="0"/>
    </xf>
    <xf numFmtId="0" fontId="1" fillId="0" borderId="38" xfId="0" applyFont="1" applyBorder="1" applyAlignment="1">
      <alignment horizontal="center" vertical="center" wrapText="1"/>
    </xf>
    <xf numFmtId="0" fontId="1" fillId="0" borderId="38" xfId="0" applyFont="1" applyBorder="1" applyAlignment="1">
      <alignment vertical="center" wrapText="1"/>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8" fillId="2" borderId="20" xfId="0" applyFont="1" applyFill="1" applyBorder="1" applyAlignment="1" applyProtection="1">
      <alignment horizontal="left" vertical="center" wrapText="1"/>
    </xf>
    <xf numFmtId="0" fontId="28" fillId="2" borderId="5" xfId="0" applyFont="1" applyFill="1" applyBorder="1" applyAlignment="1" applyProtection="1">
      <alignment horizontal="left" vertical="center" wrapText="1"/>
    </xf>
    <xf numFmtId="0" fontId="28" fillId="2" borderId="21" xfId="0" applyFont="1" applyFill="1" applyBorder="1" applyAlignment="1" applyProtection="1">
      <alignment horizontal="left" vertical="center" wrapText="1"/>
    </xf>
    <xf numFmtId="0" fontId="28" fillId="2" borderId="22" xfId="0" applyFont="1" applyFill="1" applyBorder="1" applyAlignment="1" applyProtection="1">
      <alignment horizontal="left" vertical="center" wrapText="1"/>
    </xf>
    <xf numFmtId="0" fontId="28" fillId="2" borderId="0" xfId="0" applyFont="1" applyFill="1" applyAlignment="1" applyProtection="1">
      <alignment horizontal="left" vertical="center" wrapText="1"/>
    </xf>
    <xf numFmtId="0" fontId="28" fillId="2" borderId="23" xfId="0" applyFont="1" applyFill="1" applyBorder="1" applyAlignment="1" applyProtection="1">
      <alignment horizontal="left" vertical="center" wrapText="1"/>
    </xf>
    <xf numFmtId="0" fontId="28" fillId="2" borderId="24" xfId="0" applyFont="1" applyFill="1" applyBorder="1" applyAlignment="1" applyProtection="1">
      <alignment horizontal="left" vertical="center" wrapText="1"/>
    </xf>
    <xf numFmtId="0" fontId="28" fillId="2" borderId="6" xfId="0" applyFont="1" applyFill="1" applyBorder="1" applyAlignment="1" applyProtection="1">
      <alignment horizontal="left" vertical="center" wrapText="1"/>
    </xf>
    <xf numFmtId="0" fontId="28"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6" fillId="35" borderId="28" xfId="0" applyFont="1" applyFill="1" applyBorder="1" applyAlignment="1" applyProtection="1">
      <alignment horizontal="center" vertical="center"/>
      <protection locked="0"/>
    </xf>
    <xf numFmtId="0" fontId="26" fillId="35" borderId="26" xfId="0" applyFont="1" applyFill="1" applyBorder="1" applyAlignment="1" applyProtection="1">
      <alignment horizontal="center" vertical="center"/>
      <protection locked="0"/>
    </xf>
    <xf numFmtId="0" fontId="26" fillId="35" borderId="34"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18" xfId="0" applyFont="1" applyFill="1" applyBorder="1" applyAlignment="1" applyProtection="1">
      <alignment horizontal="center" vertical="center"/>
      <protection locked="0"/>
    </xf>
    <xf numFmtId="0" fontId="26"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7" fillId="35" borderId="2" xfId="0" applyNumberFormat="1" applyFont="1" applyFill="1" applyBorder="1" applyAlignment="1" applyProtection="1">
      <alignment horizontal="center" vertical="center" wrapText="1"/>
      <protection locked="0"/>
    </xf>
    <xf numFmtId="164" fontId="27"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tabSelected="1" topLeftCell="A6"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11" customWidth="1"/>
    <col min="2" max="2" width="92.5703125" style="11" customWidth="1"/>
    <col min="3" max="3" width="23" style="11" customWidth="1"/>
    <col min="4" max="4" width="13.5703125" style="11" bestFit="1" customWidth="1"/>
    <col min="5" max="5" width="14" style="11" bestFit="1" customWidth="1"/>
    <col min="6" max="6" width="13.5703125" style="11" customWidth="1"/>
    <col min="7" max="7" width="17.7109375" style="11" customWidth="1"/>
    <col min="8" max="8" width="15" style="11" customWidth="1"/>
    <col min="9" max="9" width="17.7109375" style="11" customWidth="1"/>
    <col min="10" max="10" width="15" style="11" customWidth="1"/>
    <col min="11" max="11" width="17.85546875" style="13" customWidth="1"/>
    <col min="12" max="13" width="16.7109375" style="13" customWidth="1"/>
    <col min="14" max="14" width="14.7109375" style="13" customWidth="1"/>
    <col min="15" max="15" width="20.28515625" style="13" customWidth="1"/>
    <col min="16" max="16384" width="11.42578125" style="13"/>
  </cols>
  <sheetData>
    <row r="1" spans="1:15" x14ac:dyDescent="0.25">
      <c r="F1" s="12"/>
    </row>
    <row r="2" spans="1:15" ht="15.75" customHeight="1" x14ac:dyDescent="0.25">
      <c r="A2" s="85"/>
      <c r="B2" s="86" t="s">
        <v>0</v>
      </c>
      <c r="C2" s="86"/>
      <c r="D2" s="86"/>
      <c r="E2" s="86"/>
      <c r="F2" s="86"/>
      <c r="G2" s="86"/>
      <c r="H2" s="86"/>
      <c r="I2" s="86"/>
      <c r="J2" s="86"/>
      <c r="K2" s="86"/>
      <c r="L2" s="86"/>
      <c r="M2" s="86"/>
      <c r="N2" s="87" t="s">
        <v>1</v>
      </c>
      <c r="O2" s="87"/>
    </row>
    <row r="3" spans="1:15" ht="15.75" customHeight="1" x14ac:dyDescent="0.25">
      <c r="A3" s="85"/>
      <c r="B3" s="86" t="s">
        <v>2</v>
      </c>
      <c r="C3" s="86"/>
      <c r="D3" s="86"/>
      <c r="E3" s="86"/>
      <c r="F3" s="86"/>
      <c r="G3" s="86"/>
      <c r="H3" s="86"/>
      <c r="I3" s="86"/>
      <c r="J3" s="86"/>
      <c r="K3" s="86"/>
      <c r="L3" s="86"/>
      <c r="M3" s="86"/>
      <c r="N3" s="87" t="s">
        <v>48</v>
      </c>
      <c r="O3" s="87"/>
    </row>
    <row r="4" spans="1:15" ht="16.5" customHeight="1" x14ac:dyDescent="0.25">
      <c r="A4" s="85"/>
      <c r="B4" s="86" t="s">
        <v>3</v>
      </c>
      <c r="C4" s="86"/>
      <c r="D4" s="86"/>
      <c r="E4" s="86"/>
      <c r="F4" s="86"/>
      <c r="G4" s="86"/>
      <c r="H4" s="86"/>
      <c r="I4" s="86"/>
      <c r="J4" s="86"/>
      <c r="K4" s="86"/>
      <c r="L4" s="86"/>
      <c r="M4" s="86"/>
      <c r="N4" s="87" t="s">
        <v>49</v>
      </c>
      <c r="O4" s="87"/>
    </row>
    <row r="5" spans="1:15" ht="15" customHeight="1" x14ac:dyDescent="0.25">
      <c r="A5" s="85"/>
      <c r="B5" s="86"/>
      <c r="C5" s="86"/>
      <c r="D5" s="86"/>
      <c r="E5" s="86"/>
      <c r="F5" s="86"/>
      <c r="G5" s="86"/>
      <c r="H5" s="86"/>
      <c r="I5" s="86"/>
      <c r="J5" s="86"/>
      <c r="K5" s="86"/>
      <c r="L5" s="86"/>
      <c r="M5" s="86"/>
      <c r="N5" s="87" t="s">
        <v>46</v>
      </c>
      <c r="O5" s="87"/>
    </row>
    <row r="7" spans="1:15" x14ac:dyDescent="0.25">
      <c r="A7" s="14" t="s">
        <v>4</v>
      </c>
    </row>
    <row r="8" spans="1:15" ht="9.9499999999999993" customHeight="1" x14ac:dyDescent="0.25">
      <c r="A8" s="15"/>
    </row>
    <row r="9" spans="1:15" ht="30" customHeight="1" x14ac:dyDescent="0.25">
      <c r="A9" s="71" t="s">
        <v>5</v>
      </c>
      <c r="B9" s="72"/>
      <c r="D9" s="77" t="s">
        <v>6</v>
      </c>
      <c r="E9" s="78"/>
      <c r="F9" s="67"/>
      <c r="G9" s="68"/>
      <c r="H9" s="68"/>
      <c r="I9" s="69"/>
      <c r="K9" s="77" t="s">
        <v>7</v>
      </c>
      <c r="L9" s="78"/>
      <c r="M9" s="83"/>
      <c r="N9" s="84"/>
    </row>
    <row r="10" spans="1:15" ht="8.25" customHeight="1" x14ac:dyDescent="0.25">
      <c r="A10" s="73"/>
      <c r="B10" s="74"/>
      <c r="C10" s="16"/>
      <c r="E10" s="17"/>
      <c r="F10" s="17"/>
      <c r="M10" s="17"/>
      <c r="N10" s="11"/>
    </row>
    <row r="11" spans="1:15" ht="30" customHeight="1" x14ac:dyDescent="0.25">
      <c r="A11" s="75"/>
      <c r="B11" s="76"/>
      <c r="D11" s="77" t="s">
        <v>8</v>
      </c>
      <c r="E11" s="78"/>
      <c r="F11" s="67"/>
      <c r="G11" s="68"/>
      <c r="H11" s="68"/>
      <c r="I11" s="69"/>
      <c r="K11" s="77" t="s">
        <v>9</v>
      </c>
      <c r="L11" s="78"/>
      <c r="M11" s="81"/>
      <c r="N11" s="82"/>
      <c r="O11" s="18"/>
    </row>
    <row r="12" spans="1:15" ht="9.9499999999999993" customHeight="1" thickBot="1" x14ac:dyDescent="0.3">
      <c r="A12" s="19"/>
      <c r="B12" s="20"/>
      <c r="C12" s="21"/>
      <c r="D12" s="19"/>
      <c r="E12" s="20"/>
      <c r="F12" s="20"/>
      <c r="G12" s="20"/>
      <c r="H12" s="19"/>
      <c r="I12" s="22"/>
      <c r="J12" s="23"/>
      <c r="K12" s="23"/>
      <c r="L12" s="23"/>
      <c r="N12" s="24"/>
      <c r="O12" s="24"/>
    </row>
    <row r="13" spans="1:15" s="25" customFormat="1" ht="111.75" customHeight="1" x14ac:dyDescent="0.25">
      <c r="A13" s="31" t="s">
        <v>10</v>
      </c>
      <c r="B13" s="32" t="s">
        <v>11</v>
      </c>
      <c r="C13" s="32" t="s">
        <v>12</v>
      </c>
      <c r="D13" s="32" t="s">
        <v>13</v>
      </c>
      <c r="E13" s="32" t="s">
        <v>14</v>
      </c>
      <c r="F13" s="33" t="s">
        <v>15</v>
      </c>
      <c r="G13" s="33" t="s">
        <v>16</v>
      </c>
      <c r="H13" s="33" t="s">
        <v>17</v>
      </c>
      <c r="I13" s="33" t="s">
        <v>18</v>
      </c>
      <c r="J13" s="33" t="s">
        <v>19</v>
      </c>
      <c r="K13" s="33" t="s">
        <v>20</v>
      </c>
      <c r="L13" s="33" t="s">
        <v>21</v>
      </c>
      <c r="M13" s="33" t="s">
        <v>22</v>
      </c>
      <c r="N13" s="33" t="s">
        <v>23</v>
      </c>
      <c r="O13" s="34" t="s">
        <v>24</v>
      </c>
    </row>
    <row r="14" spans="1:15" s="25" customFormat="1" ht="41.25" customHeight="1" x14ac:dyDescent="0.25">
      <c r="A14" s="42">
        <v>1</v>
      </c>
      <c r="B14" s="45" t="s">
        <v>51</v>
      </c>
      <c r="C14" s="43"/>
      <c r="D14" s="44">
        <v>4</v>
      </c>
      <c r="E14" s="44" t="s">
        <v>50</v>
      </c>
      <c r="F14" s="43"/>
      <c r="G14" s="2"/>
      <c r="H14" s="35">
        <f t="shared" ref="H14:H20" si="0">+ROUND(F14*G14,0)</f>
        <v>0</v>
      </c>
      <c r="I14" s="2"/>
      <c r="J14" s="35">
        <f t="shared" ref="J14" si="1">ROUND(F14*I14,0)</f>
        <v>0</v>
      </c>
      <c r="K14" s="35">
        <f t="shared" ref="K14" si="2">ROUND(F14+H14+J14,0)</f>
        <v>0</v>
      </c>
      <c r="L14" s="35">
        <f t="shared" ref="L14" si="3">ROUND(F14*D14,0)</f>
        <v>0</v>
      </c>
      <c r="M14" s="35">
        <f t="shared" ref="M14" si="4">ROUND(L14*G14,0)</f>
        <v>0</v>
      </c>
      <c r="N14" s="35">
        <f t="shared" ref="N14" si="5">ROUND(L14*I14,0)</f>
        <v>0</v>
      </c>
      <c r="O14" s="36">
        <f t="shared" ref="O14" si="6">ROUND(L14+N14+M14,0)</f>
        <v>0</v>
      </c>
    </row>
    <row r="15" spans="1:15" s="25" customFormat="1" ht="41.25" customHeight="1" x14ac:dyDescent="0.25">
      <c r="A15" s="42">
        <v>2</v>
      </c>
      <c r="B15" s="45" t="s">
        <v>52</v>
      </c>
      <c r="C15" s="43"/>
      <c r="D15" s="44">
        <v>3</v>
      </c>
      <c r="E15" s="44" t="s">
        <v>50</v>
      </c>
      <c r="F15" s="43"/>
      <c r="G15" s="2"/>
      <c r="H15" s="35">
        <f t="shared" si="0"/>
        <v>0</v>
      </c>
      <c r="I15" s="2"/>
      <c r="J15" s="35">
        <f t="shared" ref="J15:J16" si="7">ROUND(F15*I15,0)</f>
        <v>0</v>
      </c>
      <c r="K15" s="35">
        <f t="shared" ref="K15:K16" si="8">ROUND(F15+H15+J15,0)</f>
        <v>0</v>
      </c>
      <c r="L15" s="35">
        <f t="shared" ref="L15:L16" si="9">ROUND(F15*D15,0)</f>
        <v>0</v>
      </c>
      <c r="M15" s="35">
        <f t="shared" ref="M15:M16" si="10">ROUND(L15*G15,0)</f>
        <v>0</v>
      </c>
      <c r="N15" s="35">
        <f t="shared" ref="N15:N16" si="11">ROUND(L15*I15,0)</f>
        <v>0</v>
      </c>
      <c r="O15" s="36">
        <f t="shared" ref="O15:O16" si="12">ROUND(L15+N15+M15,0)</f>
        <v>0</v>
      </c>
    </row>
    <row r="16" spans="1:15" s="25" customFormat="1" ht="41.25" customHeight="1" x14ac:dyDescent="0.25">
      <c r="A16" s="42">
        <v>3</v>
      </c>
      <c r="B16" s="45" t="s">
        <v>53</v>
      </c>
      <c r="C16" s="43"/>
      <c r="D16" s="44">
        <v>50</v>
      </c>
      <c r="E16" s="44" t="s">
        <v>67</v>
      </c>
      <c r="F16" s="43"/>
      <c r="G16" s="2"/>
      <c r="H16" s="35">
        <f t="shared" si="0"/>
        <v>0</v>
      </c>
      <c r="I16" s="2"/>
      <c r="J16" s="35">
        <f t="shared" si="7"/>
        <v>0</v>
      </c>
      <c r="K16" s="35">
        <f t="shared" si="8"/>
        <v>0</v>
      </c>
      <c r="L16" s="35">
        <f t="shared" si="9"/>
        <v>0</v>
      </c>
      <c r="M16" s="35">
        <f t="shared" si="10"/>
        <v>0</v>
      </c>
      <c r="N16" s="35">
        <f t="shared" si="11"/>
        <v>0</v>
      </c>
      <c r="O16" s="36">
        <f t="shared" si="12"/>
        <v>0</v>
      </c>
    </row>
    <row r="17" spans="1:15" s="25" customFormat="1" ht="41.25" customHeight="1" x14ac:dyDescent="0.25">
      <c r="A17" s="42">
        <v>4</v>
      </c>
      <c r="B17" s="45" t="s">
        <v>54</v>
      </c>
      <c r="C17" s="43"/>
      <c r="D17" s="44">
        <v>3</v>
      </c>
      <c r="E17" s="44" t="s">
        <v>68</v>
      </c>
      <c r="F17" s="43"/>
      <c r="G17" s="2"/>
      <c r="H17" s="35">
        <f t="shared" si="0"/>
        <v>0</v>
      </c>
      <c r="I17" s="2"/>
      <c r="J17" s="35">
        <f t="shared" ref="J17:J23" si="13">ROUND(F17*I17,0)</f>
        <v>0</v>
      </c>
      <c r="K17" s="35">
        <f t="shared" ref="K17:K23" si="14">ROUND(F17+H17+J17,0)</f>
        <v>0</v>
      </c>
      <c r="L17" s="35">
        <f t="shared" ref="L17:L23" si="15">ROUND(F17*D17,0)</f>
        <v>0</v>
      </c>
      <c r="M17" s="35">
        <f t="shared" ref="M17:M23" si="16">ROUND(L17*G17,0)</f>
        <v>0</v>
      </c>
      <c r="N17" s="35">
        <f t="shared" ref="N17:N23" si="17">ROUND(L17*I17,0)</f>
        <v>0</v>
      </c>
      <c r="O17" s="36">
        <f t="shared" ref="O17:O23" si="18">ROUND(L17+N17+M17,0)</f>
        <v>0</v>
      </c>
    </row>
    <row r="18" spans="1:15" s="25" customFormat="1" ht="41.25" customHeight="1" x14ac:dyDescent="0.25">
      <c r="A18" s="42">
        <v>5</v>
      </c>
      <c r="B18" s="45" t="s">
        <v>55</v>
      </c>
      <c r="C18" s="43"/>
      <c r="D18" s="44">
        <v>5</v>
      </c>
      <c r="E18" s="44" t="s">
        <v>68</v>
      </c>
      <c r="F18" s="43"/>
      <c r="G18" s="2"/>
      <c r="H18" s="35">
        <f t="shared" si="0"/>
        <v>0</v>
      </c>
      <c r="I18" s="2"/>
      <c r="J18" s="35">
        <f t="shared" si="13"/>
        <v>0</v>
      </c>
      <c r="K18" s="35">
        <f t="shared" si="14"/>
        <v>0</v>
      </c>
      <c r="L18" s="35">
        <f t="shared" si="15"/>
        <v>0</v>
      </c>
      <c r="M18" s="35">
        <f t="shared" si="16"/>
        <v>0</v>
      </c>
      <c r="N18" s="35">
        <f t="shared" si="17"/>
        <v>0</v>
      </c>
      <c r="O18" s="36">
        <f t="shared" si="18"/>
        <v>0</v>
      </c>
    </row>
    <row r="19" spans="1:15" s="25" customFormat="1" ht="41.25" customHeight="1" x14ac:dyDescent="0.25">
      <c r="A19" s="42">
        <v>6</v>
      </c>
      <c r="B19" s="45" t="s">
        <v>56</v>
      </c>
      <c r="C19" s="43"/>
      <c r="D19" s="44">
        <v>10</v>
      </c>
      <c r="E19" s="44" t="s">
        <v>69</v>
      </c>
      <c r="F19" s="43"/>
      <c r="G19" s="2"/>
      <c r="H19" s="35">
        <f t="shared" si="0"/>
        <v>0</v>
      </c>
      <c r="I19" s="2"/>
      <c r="J19" s="35">
        <f t="shared" si="13"/>
        <v>0</v>
      </c>
      <c r="K19" s="35">
        <f t="shared" si="14"/>
        <v>0</v>
      </c>
      <c r="L19" s="35">
        <f t="shared" si="15"/>
        <v>0</v>
      </c>
      <c r="M19" s="35">
        <f t="shared" si="16"/>
        <v>0</v>
      </c>
      <c r="N19" s="35">
        <f t="shared" si="17"/>
        <v>0</v>
      </c>
      <c r="O19" s="36">
        <f t="shared" si="18"/>
        <v>0</v>
      </c>
    </row>
    <row r="20" spans="1:15" s="25" customFormat="1" ht="41.25" customHeight="1" x14ac:dyDescent="0.25">
      <c r="A20" s="42">
        <v>7</v>
      </c>
      <c r="B20" s="45" t="s">
        <v>57</v>
      </c>
      <c r="C20" s="43"/>
      <c r="D20" s="44">
        <v>10</v>
      </c>
      <c r="E20" s="44" t="s">
        <v>69</v>
      </c>
      <c r="F20" s="43"/>
      <c r="G20" s="2"/>
      <c r="H20" s="35">
        <f t="shared" si="0"/>
        <v>0</v>
      </c>
      <c r="I20" s="2"/>
      <c r="J20" s="35">
        <f t="shared" si="13"/>
        <v>0</v>
      </c>
      <c r="K20" s="35">
        <f t="shared" si="14"/>
        <v>0</v>
      </c>
      <c r="L20" s="35">
        <f t="shared" si="15"/>
        <v>0</v>
      </c>
      <c r="M20" s="35">
        <f t="shared" si="16"/>
        <v>0</v>
      </c>
      <c r="N20" s="35">
        <f t="shared" si="17"/>
        <v>0</v>
      </c>
      <c r="O20" s="36">
        <f t="shared" si="18"/>
        <v>0</v>
      </c>
    </row>
    <row r="21" spans="1:15" s="25" customFormat="1" ht="41.25" customHeight="1" x14ac:dyDescent="0.25">
      <c r="A21" s="42">
        <v>8</v>
      </c>
      <c r="B21" s="45" t="s">
        <v>58</v>
      </c>
      <c r="C21" s="43"/>
      <c r="D21" s="44">
        <v>9</v>
      </c>
      <c r="E21" s="44" t="s">
        <v>50</v>
      </c>
      <c r="F21" s="43"/>
      <c r="G21" s="2"/>
      <c r="H21" s="35">
        <f t="shared" ref="H21:H27" si="19">+ROUND(F21*G21,0)</f>
        <v>0</v>
      </c>
      <c r="I21" s="2"/>
      <c r="J21" s="35">
        <f t="shared" si="13"/>
        <v>0</v>
      </c>
      <c r="K21" s="35">
        <f t="shared" si="14"/>
        <v>0</v>
      </c>
      <c r="L21" s="35">
        <f t="shared" si="15"/>
        <v>0</v>
      </c>
      <c r="M21" s="35">
        <f t="shared" si="16"/>
        <v>0</v>
      </c>
      <c r="N21" s="35">
        <f t="shared" si="17"/>
        <v>0</v>
      </c>
      <c r="O21" s="36">
        <f t="shared" si="18"/>
        <v>0</v>
      </c>
    </row>
    <row r="22" spans="1:15" s="25" customFormat="1" ht="41.25" customHeight="1" x14ac:dyDescent="0.25">
      <c r="A22" s="42">
        <v>9</v>
      </c>
      <c r="B22" s="45" t="s">
        <v>59</v>
      </c>
      <c r="C22" s="43"/>
      <c r="D22" s="44">
        <v>2</v>
      </c>
      <c r="E22" s="44" t="s">
        <v>50</v>
      </c>
      <c r="F22" s="43"/>
      <c r="G22" s="2"/>
      <c r="H22" s="35">
        <f t="shared" si="19"/>
        <v>0</v>
      </c>
      <c r="I22" s="2"/>
      <c r="J22" s="35">
        <f t="shared" si="13"/>
        <v>0</v>
      </c>
      <c r="K22" s="35">
        <f t="shared" si="14"/>
        <v>0</v>
      </c>
      <c r="L22" s="35">
        <f t="shared" si="15"/>
        <v>0</v>
      </c>
      <c r="M22" s="35">
        <f t="shared" si="16"/>
        <v>0</v>
      </c>
      <c r="N22" s="35">
        <f t="shared" si="17"/>
        <v>0</v>
      </c>
      <c r="O22" s="36">
        <f t="shared" si="18"/>
        <v>0</v>
      </c>
    </row>
    <row r="23" spans="1:15" s="25" customFormat="1" ht="41.25" customHeight="1" x14ac:dyDescent="0.25">
      <c r="A23" s="42">
        <v>10</v>
      </c>
      <c r="B23" s="45" t="s">
        <v>60</v>
      </c>
      <c r="C23" s="43"/>
      <c r="D23" s="44">
        <v>10</v>
      </c>
      <c r="E23" s="44" t="s">
        <v>50</v>
      </c>
      <c r="F23" s="43"/>
      <c r="G23" s="2"/>
      <c r="H23" s="35">
        <f t="shared" si="19"/>
        <v>0</v>
      </c>
      <c r="I23" s="2"/>
      <c r="J23" s="35">
        <f t="shared" si="13"/>
        <v>0</v>
      </c>
      <c r="K23" s="35">
        <f t="shared" si="14"/>
        <v>0</v>
      </c>
      <c r="L23" s="35">
        <f t="shared" si="15"/>
        <v>0</v>
      </c>
      <c r="M23" s="35">
        <f t="shared" si="16"/>
        <v>0</v>
      </c>
      <c r="N23" s="35">
        <f t="shared" si="17"/>
        <v>0</v>
      </c>
      <c r="O23" s="36">
        <f t="shared" si="18"/>
        <v>0</v>
      </c>
    </row>
    <row r="24" spans="1:15" s="25" customFormat="1" ht="41.25" customHeight="1" x14ac:dyDescent="0.25">
      <c r="A24" s="42">
        <v>11</v>
      </c>
      <c r="B24" s="45" t="s">
        <v>61</v>
      </c>
      <c r="C24" s="43"/>
      <c r="D24" s="44">
        <v>10</v>
      </c>
      <c r="E24" s="44" t="s">
        <v>67</v>
      </c>
      <c r="F24" s="43"/>
      <c r="G24" s="2"/>
      <c r="H24" s="35">
        <f t="shared" si="19"/>
        <v>0</v>
      </c>
      <c r="I24" s="2"/>
      <c r="J24" s="35">
        <f t="shared" ref="J24:J27" si="20">ROUND(F24*I24,0)</f>
        <v>0</v>
      </c>
      <c r="K24" s="35">
        <f t="shared" ref="K24:K27" si="21">ROUND(F24+H24+J24,0)</f>
        <v>0</v>
      </c>
      <c r="L24" s="35">
        <f t="shared" ref="L24:L27" si="22">ROUND(F24*D24,0)</f>
        <v>0</v>
      </c>
      <c r="M24" s="35">
        <f t="shared" ref="M24:M27" si="23">ROUND(L24*G24,0)</f>
        <v>0</v>
      </c>
      <c r="N24" s="35">
        <f t="shared" ref="N24:N27" si="24">ROUND(L24*I24,0)</f>
        <v>0</v>
      </c>
      <c r="O24" s="36">
        <f t="shared" ref="O24:O27" si="25">ROUND(L24+N24+M24,0)</f>
        <v>0</v>
      </c>
    </row>
    <row r="25" spans="1:15" s="25" customFormat="1" ht="41.25" customHeight="1" x14ac:dyDescent="0.25">
      <c r="A25" s="42">
        <v>12</v>
      </c>
      <c r="B25" s="45" t="s">
        <v>62</v>
      </c>
      <c r="C25" s="43"/>
      <c r="D25" s="44">
        <v>10</v>
      </c>
      <c r="E25" s="44" t="s">
        <v>67</v>
      </c>
      <c r="F25" s="43"/>
      <c r="G25" s="2"/>
      <c r="H25" s="35">
        <f t="shared" si="19"/>
        <v>0</v>
      </c>
      <c r="I25" s="2"/>
      <c r="J25" s="35">
        <f t="shared" si="20"/>
        <v>0</v>
      </c>
      <c r="K25" s="35">
        <f t="shared" si="21"/>
        <v>0</v>
      </c>
      <c r="L25" s="35">
        <f t="shared" si="22"/>
        <v>0</v>
      </c>
      <c r="M25" s="35">
        <f t="shared" si="23"/>
        <v>0</v>
      </c>
      <c r="N25" s="35">
        <f t="shared" si="24"/>
        <v>0</v>
      </c>
      <c r="O25" s="36">
        <f t="shared" si="25"/>
        <v>0</v>
      </c>
    </row>
    <row r="26" spans="1:15" s="25" customFormat="1" ht="41.25" customHeight="1" x14ac:dyDescent="0.25">
      <c r="A26" s="42">
        <v>13</v>
      </c>
      <c r="B26" s="45" t="s">
        <v>63</v>
      </c>
      <c r="C26" s="43"/>
      <c r="D26" s="44">
        <v>10</v>
      </c>
      <c r="E26" s="44" t="s">
        <v>67</v>
      </c>
      <c r="F26" s="43"/>
      <c r="G26" s="2"/>
      <c r="H26" s="35">
        <f t="shared" si="19"/>
        <v>0</v>
      </c>
      <c r="I26" s="2"/>
      <c r="J26" s="35">
        <f t="shared" si="20"/>
        <v>0</v>
      </c>
      <c r="K26" s="35">
        <f t="shared" si="21"/>
        <v>0</v>
      </c>
      <c r="L26" s="35">
        <f t="shared" si="22"/>
        <v>0</v>
      </c>
      <c r="M26" s="35">
        <f t="shared" si="23"/>
        <v>0</v>
      </c>
      <c r="N26" s="35">
        <f t="shared" si="24"/>
        <v>0</v>
      </c>
      <c r="O26" s="36">
        <f t="shared" si="25"/>
        <v>0</v>
      </c>
    </row>
    <row r="27" spans="1:15" s="25" customFormat="1" ht="41.25" customHeight="1" x14ac:dyDescent="0.25">
      <c r="A27" s="42">
        <v>14</v>
      </c>
      <c r="B27" s="45" t="s">
        <v>64</v>
      </c>
      <c r="C27" s="43"/>
      <c r="D27" s="44">
        <v>1</v>
      </c>
      <c r="E27" s="44" t="s">
        <v>50</v>
      </c>
      <c r="F27" s="43"/>
      <c r="G27" s="2"/>
      <c r="H27" s="35">
        <f t="shared" si="19"/>
        <v>0</v>
      </c>
      <c r="I27" s="2"/>
      <c r="J27" s="35">
        <f t="shared" si="20"/>
        <v>0</v>
      </c>
      <c r="K27" s="35">
        <f t="shared" si="21"/>
        <v>0</v>
      </c>
      <c r="L27" s="35">
        <f t="shared" si="22"/>
        <v>0</v>
      </c>
      <c r="M27" s="35">
        <f t="shared" si="23"/>
        <v>0</v>
      </c>
      <c r="N27" s="35">
        <f t="shared" si="24"/>
        <v>0</v>
      </c>
      <c r="O27" s="36">
        <f t="shared" si="25"/>
        <v>0</v>
      </c>
    </row>
    <row r="28" spans="1:15" s="25" customFormat="1" ht="41.25" customHeight="1" x14ac:dyDescent="0.25">
      <c r="A28" s="42">
        <v>15</v>
      </c>
      <c r="B28" s="45" t="s">
        <v>65</v>
      </c>
      <c r="C28" s="43"/>
      <c r="D28" s="44">
        <v>1</v>
      </c>
      <c r="E28" s="44" t="s">
        <v>50</v>
      </c>
      <c r="F28" s="43"/>
      <c r="G28" s="2"/>
      <c r="H28" s="35">
        <f t="shared" ref="H28:H29" si="26">+ROUND(F28*G28,0)</f>
        <v>0</v>
      </c>
      <c r="I28" s="2"/>
      <c r="J28" s="35">
        <f t="shared" ref="J28:J29" si="27">ROUND(F28*I28,0)</f>
        <v>0</v>
      </c>
      <c r="K28" s="35">
        <f t="shared" ref="K28:K29" si="28">ROUND(F28+H28+J28,0)</f>
        <v>0</v>
      </c>
      <c r="L28" s="35">
        <f t="shared" ref="L28:L29" si="29">ROUND(F28*D28,0)</f>
        <v>0</v>
      </c>
      <c r="M28" s="35">
        <f t="shared" ref="M28:M29" si="30">ROUND(L28*G28,0)</f>
        <v>0</v>
      </c>
      <c r="N28" s="35">
        <f t="shared" ref="N28:N29" si="31">ROUND(L28*I28,0)</f>
        <v>0</v>
      </c>
      <c r="O28" s="36">
        <f t="shared" ref="O28:O29" si="32">ROUND(L28+N28+M28,0)</f>
        <v>0</v>
      </c>
    </row>
    <row r="29" spans="1:15" s="25" customFormat="1" ht="41.25" customHeight="1" thickBot="1" x14ac:dyDescent="0.3">
      <c r="A29" s="42">
        <v>16</v>
      </c>
      <c r="B29" s="45" t="s">
        <v>66</v>
      </c>
      <c r="C29" s="43"/>
      <c r="D29" s="44">
        <v>50</v>
      </c>
      <c r="E29" s="44" t="s">
        <v>50</v>
      </c>
      <c r="F29" s="43"/>
      <c r="G29" s="2"/>
      <c r="H29" s="35">
        <f t="shared" si="26"/>
        <v>0</v>
      </c>
      <c r="I29" s="2"/>
      <c r="J29" s="35">
        <f t="shared" si="27"/>
        <v>0</v>
      </c>
      <c r="K29" s="35">
        <f t="shared" si="28"/>
        <v>0</v>
      </c>
      <c r="L29" s="35">
        <f t="shared" si="29"/>
        <v>0</v>
      </c>
      <c r="M29" s="35">
        <f t="shared" si="30"/>
        <v>0</v>
      </c>
      <c r="N29" s="35">
        <f t="shared" si="31"/>
        <v>0</v>
      </c>
      <c r="O29" s="36">
        <f t="shared" si="32"/>
        <v>0</v>
      </c>
    </row>
    <row r="30" spans="1:15" s="25" customFormat="1" ht="42" customHeight="1" thickBot="1" x14ac:dyDescent="0.3">
      <c r="A30" s="79" t="s">
        <v>25</v>
      </c>
      <c r="B30" s="80"/>
      <c r="C30" s="80"/>
      <c r="D30" s="80"/>
      <c r="E30" s="80"/>
      <c r="F30" s="80"/>
      <c r="G30" s="80"/>
      <c r="H30" s="80"/>
      <c r="I30" s="80"/>
      <c r="J30" s="80"/>
      <c r="K30" s="80"/>
      <c r="L30" s="52" t="s">
        <v>26</v>
      </c>
      <c r="M30" s="53"/>
      <c r="N30" s="53"/>
      <c r="O30" s="37">
        <f>SUMIF(G:G,0%,L:L)+SUMIF(G:G,"",L:L)</f>
        <v>0</v>
      </c>
    </row>
    <row r="31" spans="1:15" s="25" customFormat="1" ht="39" customHeight="1" x14ac:dyDescent="0.25">
      <c r="A31" s="58" t="s">
        <v>47</v>
      </c>
      <c r="B31" s="59"/>
      <c r="C31" s="59"/>
      <c r="D31" s="59"/>
      <c r="E31" s="59"/>
      <c r="F31" s="59"/>
      <c r="G31" s="59"/>
      <c r="H31" s="59"/>
      <c r="I31" s="59"/>
      <c r="J31" s="59"/>
      <c r="K31" s="60"/>
      <c r="L31" s="50" t="s">
        <v>27</v>
      </c>
      <c r="M31" s="51"/>
      <c r="N31" s="51"/>
      <c r="O31" s="38">
        <f>SUMIF(G:G,5%,L:L)</f>
        <v>0</v>
      </c>
    </row>
    <row r="32" spans="1:15" s="25" customFormat="1" ht="30" customHeight="1" x14ac:dyDescent="0.25">
      <c r="A32" s="61"/>
      <c r="B32" s="62"/>
      <c r="C32" s="62"/>
      <c r="D32" s="62"/>
      <c r="E32" s="62"/>
      <c r="F32" s="62"/>
      <c r="G32" s="62"/>
      <c r="H32" s="62"/>
      <c r="I32" s="62"/>
      <c r="J32" s="62"/>
      <c r="K32" s="63"/>
      <c r="L32" s="50" t="s">
        <v>28</v>
      </c>
      <c r="M32" s="51"/>
      <c r="N32" s="51"/>
      <c r="O32" s="38">
        <f>SUMIF(G:G,19%,L:L)</f>
        <v>0</v>
      </c>
    </row>
    <row r="33" spans="1:17" s="25" customFormat="1" ht="30" customHeight="1" x14ac:dyDescent="0.25">
      <c r="A33" s="61"/>
      <c r="B33" s="62"/>
      <c r="C33" s="62"/>
      <c r="D33" s="62"/>
      <c r="E33" s="62"/>
      <c r="F33" s="62"/>
      <c r="G33" s="62"/>
      <c r="H33" s="62"/>
      <c r="I33" s="62"/>
      <c r="J33" s="62"/>
      <c r="K33" s="63"/>
      <c r="L33" s="48" t="s">
        <v>21</v>
      </c>
      <c r="M33" s="49"/>
      <c r="N33" s="49"/>
      <c r="O33" s="39">
        <f>SUM(O30:O32)</f>
        <v>0</v>
      </c>
    </row>
    <row r="34" spans="1:17" s="25" customFormat="1" ht="30" customHeight="1" x14ac:dyDescent="0.25">
      <c r="A34" s="61"/>
      <c r="B34" s="62"/>
      <c r="C34" s="62"/>
      <c r="D34" s="62"/>
      <c r="E34" s="62"/>
      <c r="F34" s="62"/>
      <c r="G34" s="62"/>
      <c r="H34" s="62"/>
      <c r="I34" s="62"/>
      <c r="J34" s="62"/>
      <c r="K34" s="63"/>
      <c r="L34" s="46" t="s">
        <v>29</v>
      </c>
      <c r="M34" s="47"/>
      <c r="N34" s="47"/>
      <c r="O34" s="40">
        <f>SUMIF(G:G,5%,M:M)</f>
        <v>0</v>
      </c>
    </row>
    <row r="35" spans="1:17" s="25" customFormat="1" ht="30" customHeight="1" x14ac:dyDescent="0.25">
      <c r="A35" s="61"/>
      <c r="B35" s="62"/>
      <c r="C35" s="62"/>
      <c r="D35" s="62"/>
      <c r="E35" s="62"/>
      <c r="F35" s="62"/>
      <c r="G35" s="62"/>
      <c r="H35" s="62"/>
      <c r="I35" s="62"/>
      <c r="J35" s="62"/>
      <c r="K35" s="63"/>
      <c r="L35" s="46" t="s">
        <v>30</v>
      </c>
      <c r="M35" s="47"/>
      <c r="N35" s="47"/>
      <c r="O35" s="40">
        <f>SUMIF(G:G,19%,M:M)</f>
        <v>0</v>
      </c>
    </row>
    <row r="36" spans="1:17" s="25" customFormat="1" ht="30" customHeight="1" x14ac:dyDescent="0.25">
      <c r="A36" s="61"/>
      <c r="B36" s="62"/>
      <c r="C36" s="62"/>
      <c r="D36" s="62"/>
      <c r="E36" s="62"/>
      <c r="F36" s="62"/>
      <c r="G36" s="62"/>
      <c r="H36" s="62"/>
      <c r="I36" s="62"/>
      <c r="J36" s="62"/>
      <c r="K36" s="63"/>
      <c r="L36" s="48" t="s">
        <v>31</v>
      </c>
      <c r="M36" s="49"/>
      <c r="N36" s="49"/>
      <c r="O36" s="39">
        <f>SUM(O34:O35)</f>
        <v>0</v>
      </c>
    </row>
    <row r="37" spans="1:17" s="25" customFormat="1" ht="30" customHeight="1" x14ac:dyDescent="0.25">
      <c r="A37" s="61"/>
      <c r="B37" s="62"/>
      <c r="C37" s="62"/>
      <c r="D37" s="62"/>
      <c r="E37" s="62"/>
      <c r="F37" s="62"/>
      <c r="G37" s="62"/>
      <c r="H37" s="62"/>
      <c r="I37" s="62"/>
      <c r="J37" s="62"/>
      <c r="K37" s="63"/>
      <c r="L37" s="50" t="s">
        <v>32</v>
      </c>
      <c r="M37" s="51"/>
      <c r="N37" s="51"/>
      <c r="O37" s="38">
        <f>SUMIF(I:I,8%,N:N)</f>
        <v>0</v>
      </c>
    </row>
    <row r="38" spans="1:17" s="25" customFormat="1" ht="37.5" customHeight="1" x14ac:dyDescent="0.25">
      <c r="A38" s="61"/>
      <c r="B38" s="62"/>
      <c r="C38" s="62"/>
      <c r="D38" s="62"/>
      <c r="E38" s="62"/>
      <c r="F38" s="62"/>
      <c r="G38" s="62"/>
      <c r="H38" s="62"/>
      <c r="I38" s="62"/>
      <c r="J38" s="62"/>
      <c r="K38" s="63"/>
      <c r="L38" s="56" t="s">
        <v>33</v>
      </c>
      <c r="M38" s="57"/>
      <c r="N38" s="57"/>
      <c r="O38" s="39">
        <f>SUM(O37)</f>
        <v>0</v>
      </c>
    </row>
    <row r="39" spans="1:17" s="25" customFormat="1" ht="32.25" customHeight="1" thickBot="1" x14ac:dyDescent="0.3">
      <c r="A39" s="64"/>
      <c r="B39" s="65"/>
      <c r="C39" s="65"/>
      <c r="D39" s="65"/>
      <c r="E39" s="65"/>
      <c r="F39" s="65"/>
      <c r="G39" s="65"/>
      <c r="H39" s="65"/>
      <c r="I39" s="65"/>
      <c r="J39" s="65"/>
      <c r="K39" s="66"/>
      <c r="L39" s="54" t="s">
        <v>34</v>
      </c>
      <c r="M39" s="55"/>
      <c r="N39" s="55"/>
      <c r="O39" s="41">
        <f>+O33+O36+O38</f>
        <v>0</v>
      </c>
    </row>
    <row r="41" spans="1:17" ht="50.1" customHeight="1" thickBot="1" x14ac:dyDescent="0.3">
      <c r="B41" s="70"/>
      <c r="C41" s="70"/>
    </row>
    <row r="42" spans="1:17" x14ac:dyDescent="0.25">
      <c r="B42" s="91" t="s">
        <v>35</v>
      </c>
      <c r="C42" s="91"/>
    </row>
    <row r="43" spans="1:17" ht="15" customHeight="1" x14ac:dyDescent="0.25">
      <c r="M43" s="26"/>
      <c r="N43" s="27"/>
      <c r="O43" s="28"/>
    </row>
    <row r="44" spans="1:17" ht="15.75" customHeight="1" x14ac:dyDescent="0.25">
      <c r="M44" s="26"/>
      <c r="N44" s="27"/>
      <c r="O44" s="28"/>
    </row>
    <row r="45" spans="1:17" ht="15" customHeight="1" x14ac:dyDescent="0.25">
      <c r="A45" s="29" t="s">
        <v>36</v>
      </c>
      <c r="M45" s="26"/>
      <c r="N45" s="27"/>
      <c r="O45" s="28"/>
    </row>
    <row r="46" spans="1:17" x14ac:dyDescent="0.25">
      <c r="A46" s="90" t="s">
        <v>37</v>
      </c>
      <c r="B46" s="90"/>
      <c r="C46" s="90"/>
      <c r="D46" s="90"/>
      <c r="E46" s="90"/>
      <c r="F46" s="90"/>
      <c r="G46" s="90"/>
      <c r="H46" s="90"/>
      <c r="I46" s="90"/>
      <c r="J46" s="90"/>
      <c r="K46" s="90"/>
      <c r="L46" s="90"/>
      <c r="M46" s="90"/>
      <c r="N46" s="90"/>
      <c r="O46" s="90"/>
      <c r="P46" s="11"/>
      <c r="Q46" s="11"/>
    </row>
    <row r="47" spans="1:17" ht="15" customHeight="1" x14ac:dyDescent="0.25">
      <c r="A47" s="89" t="s">
        <v>38</v>
      </c>
      <c r="B47" s="89"/>
      <c r="C47" s="89"/>
      <c r="D47" s="89"/>
      <c r="E47" s="89"/>
      <c r="F47" s="89"/>
      <c r="G47" s="89"/>
      <c r="H47" s="89"/>
      <c r="I47" s="89"/>
      <c r="J47" s="89"/>
      <c r="K47" s="89"/>
      <c r="L47" s="89"/>
      <c r="M47" s="89"/>
      <c r="N47" s="89"/>
      <c r="O47" s="89"/>
      <c r="P47" s="30"/>
      <c r="Q47" s="30"/>
    </row>
    <row r="48" spans="1:17" x14ac:dyDescent="0.25">
      <c r="A48" s="88" t="s">
        <v>39</v>
      </c>
      <c r="B48" s="88"/>
      <c r="C48" s="88"/>
      <c r="D48" s="88"/>
      <c r="E48" s="88"/>
      <c r="F48" s="88"/>
      <c r="G48" s="88"/>
      <c r="H48" s="88"/>
      <c r="I48" s="88"/>
      <c r="J48" s="88"/>
      <c r="K48" s="88"/>
      <c r="L48" s="88"/>
      <c r="M48" s="88"/>
      <c r="N48" s="88"/>
      <c r="O48" s="88"/>
      <c r="P48" s="14"/>
      <c r="Q48" s="14"/>
    </row>
    <row r="49" spans="1:17" x14ac:dyDescent="0.25">
      <c r="A49" s="88" t="s">
        <v>40</v>
      </c>
      <c r="B49" s="88"/>
      <c r="C49" s="88"/>
      <c r="D49" s="88"/>
      <c r="E49" s="88"/>
      <c r="F49" s="88"/>
      <c r="G49" s="88"/>
      <c r="H49" s="88"/>
      <c r="I49" s="88"/>
      <c r="J49" s="88"/>
      <c r="K49" s="88"/>
      <c r="L49" s="88"/>
      <c r="M49" s="88"/>
      <c r="N49" s="88"/>
      <c r="O49" s="88"/>
      <c r="P49" s="14"/>
      <c r="Q49" s="14"/>
    </row>
    <row r="50" spans="1:17" x14ac:dyDescent="0.25">
      <c r="K50" s="11"/>
      <c r="L50" s="11"/>
      <c r="M50" s="11"/>
      <c r="N50" s="11"/>
    </row>
    <row r="92" spans="11:15" s="11" customFormat="1" x14ac:dyDescent="0.25">
      <c r="K92" s="13"/>
      <c r="L92" s="13"/>
      <c r="M92" s="13"/>
      <c r="N92" s="13"/>
      <c r="O92" s="13"/>
    </row>
    <row r="93" spans="11:15" s="11" customFormat="1" x14ac:dyDescent="0.25">
      <c r="K93" s="13"/>
      <c r="L93" s="13"/>
      <c r="M93" s="13"/>
      <c r="N93" s="13"/>
      <c r="O93" s="13"/>
    </row>
    <row r="94" spans="11:15" s="11" customFormat="1" x14ac:dyDescent="0.25">
      <c r="K94" s="13"/>
      <c r="L94" s="13"/>
      <c r="M94" s="13"/>
      <c r="N94" s="13"/>
      <c r="O94" s="13"/>
    </row>
    <row r="95" spans="11:15" s="11" customFormat="1" x14ac:dyDescent="0.25">
      <c r="K95" s="13"/>
      <c r="L95" s="13"/>
      <c r="M95" s="13"/>
      <c r="N95" s="13"/>
      <c r="O95" s="13"/>
    </row>
  </sheetData>
  <sheetProtection algorithmName="SHA-512" hashValue="h8INt2qTZtTMcR6VbwXBEaby0fNT0WssUOgAtT0K8FYIlSsRkY4TJZI14+x0Cte4ow+O5Bm3UiHh5Y9bHfxUDQ==" saltValue="P/CuX7ZWIPwU4wbNHNHgtQ==" spinCount="100000" sheet="1" selectLockedCells="1"/>
  <mergeCells count="35">
    <mergeCell ref="A49:O49"/>
    <mergeCell ref="A48:O48"/>
    <mergeCell ref="A47:O47"/>
    <mergeCell ref="A46:O46"/>
    <mergeCell ref="B42:C42"/>
    <mergeCell ref="A2:A5"/>
    <mergeCell ref="B2:M2"/>
    <mergeCell ref="N2:O2"/>
    <mergeCell ref="B3:M3"/>
    <mergeCell ref="N3:O3"/>
    <mergeCell ref="B4:M5"/>
    <mergeCell ref="N4:O4"/>
    <mergeCell ref="N5:O5"/>
    <mergeCell ref="M11:N11"/>
    <mergeCell ref="M9:N9"/>
    <mergeCell ref="K9:L9"/>
    <mergeCell ref="K11:L11"/>
    <mergeCell ref="F11:I11"/>
    <mergeCell ref="A31:K39"/>
    <mergeCell ref="F9:I9"/>
    <mergeCell ref="B41:C41"/>
    <mergeCell ref="A9:B11"/>
    <mergeCell ref="D9:E9"/>
    <mergeCell ref="D11:E11"/>
    <mergeCell ref="A30:K30"/>
    <mergeCell ref="L39:N39"/>
    <mergeCell ref="L38:N38"/>
    <mergeCell ref="L37:N37"/>
    <mergeCell ref="L36:N36"/>
    <mergeCell ref="L35:N35"/>
    <mergeCell ref="L34:N34"/>
    <mergeCell ref="L33:N33"/>
    <mergeCell ref="L32:N32"/>
    <mergeCell ref="L31:N31"/>
    <mergeCell ref="L30:N30"/>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29 D14:D29">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G14:G29</xm:sqref>
        </x14:dataValidation>
        <x14:dataValidation type="list" allowBlank="1" showInputMessage="1" showErrorMessage="1">
          <x14:formula1>
            <xm:f>Cálculos!$F$7:$F$8</xm:f>
          </x14:formula1>
          <xm:sqref>I14:I29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6" bestFit="1" customWidth="1"/>
    <col min="6" max="6" width="15" style="10" bestFit="1" customWidth="1"/>
  </cols>
  <sheetData>
    <row r="6" spans="2:6" x14ac:dyDescent="0.25">
      <c r="B6" s="3" t="s">
        <v>8</v>
      </c>
      <c r="D6" s="4" t="s">
        <v>41</v>
      </c>
      <c r="F6" s="7" t="s">
        <v>42</v>
      </c>
    </row>
    <row r="7" spans="2:6" x14ac:dyDescent="0.25">
      <c r="B7" s="1" t="s">
        <v>43</v>
      </c>
      <c r="D7" s="5">
        <v>0</v>
      </c>
      <c r="F7" s="8">
        <v>0.08</v>
      </c>
    </row>
    <row r="8" spans="2:6" x14ac:dyDescent="0.25">
      <c r="B8" s="1" t="s">
        <v>44</v>
      </c>
      <c r="D8" s="5">
        <v>0.05</v>
      </c>
      <c r="F8" s="9">
        <v>0</v>
      </c>
    </row>
    <row r="9" spans="2:6" x14ac:dyDescent="0.25">
      <c r="B9" s="1" t="s">
        <v>45</v>
      </c>
      <c r="D9" s="5">
        <v>0.19</v>
      </c>
    </row>
    <row r="10" spans="2:6" x14ac:dyDescent="0.25">
      <c r="D10"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1A719-18F1-4FE9-B6C2-4A9012EAD3D6}">
  <ds:schemaRefs>
    <ds:schemaRef ds:uri="http://purl.org/dc/dcmitype/"/>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39f7a895-868e-4739-ab10-589c64175fbd"/>
    <ds:schemaRef ds:uri="http://purl.org/dc/terms/"/>
    <ds:schemaRef ds:uri="632c1e4e-69c6-4d1f-81a1-009441d464e5"/>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dcterms:created xsi:type="dcterms:W3CDTF">2017-04-28T13:22:52Z</dcterms:created>
  <dcterms:modified xsi:type="dcterms:W3CDTF">2024-10-18T17:02:45Z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