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28 MEDICAMENTOS VETERINARIOS/"/>
    </mc:Choice>
  </mc:AlternateContent>
  <xr:revisionPtr revIDLastSave="59" documentId="8_{6D92C3C0-4DE3-40F2-BC1F-BF83038F37AD}" xr6:coauthVersionLast="47" xr6:coauthVersionMax="47" xr10:uidLastSave="{A3184B9A-5FE9-4F31-89B0-B9379D965B15}"/>
  <bookViews>
    <workbookView xWindow="-24120" yWindow="-120" windowWidth="24240" windowHeight="13140" tabRatio="688" xr2:uid="{00000000-000D-0000-FFFF-FFFF00000000}"/>
  </bookViews>
  <sheets>
    <sheet name="Bienes y Servicios" sheetId="7" r:id="rId1"/>
    <sheet name="Cálculos" sheetId="2" state="hidden" r:id="rId2"/>
  </sheets>
  <definedNames>
    <definedName name="_xlnm.Print_Area" localSheetId="0">'Bienes y Servicios'!$A$1:$O$88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7" i="7" l="1"/>
  <c r="N67" i="7" s="1"/>
  <c r="J67" i="7"/>
  <c r="K67" i="7" s="1"/>
  <c r="H67" i="7"/>
  <c r="L66" i="7"/>
  <c r="M66" i="7" s="1"/>
  <c r="J66" i="7"/>
  <c r="H66" i="7"/>
  <c r="K66" i="7" s="1"/>
  <c r="N65" i="7"/>
  <c r="O65" i="7" s="1"/>
  <c r="M65" i="7"/>
  <c r="L65" i="7"/>
  <c r="J65" i="7"/>
  <c r="H65" i="7"/>
  <c r="K65" i="7" s="1"/>
  <c r="L64" i="7"/>
  <c r="J64" i="7"/>
  <c r="H64" i="7"/>
  <c r="K64" i="7" s="1"/>
  <c r="N63" i="7"/>
  <c r="L63" i="7"/>
  <c r="K63" i="7"/>
  <c r="J63" i="7"/>
  <c r="H63" i="7"/>
  <c r="L62" i="7"/>
  <c r="N62" i="7" s="1"/>
  <c r="J62" i="7"/>
  <c r="K62" i="7" s="1"/>
  <c r="H62" i="7"/>
  <c r="L61" i="7"/>
  <c r="J61" i="7"/>
  <c r="H61" i="7"/>
  <c r="K61" i="7" s="1"/>
  <c r="L60" i="7"/>
  <c r="K60" i="7"/>
  <c r="J60" i="7"/>
  <c r="H60" i="7"/>
  <c r="L59" i="7"/>
  <c r="N59" i="7" s="1"/>
  <c r="J59" i="7"/>
  <c r="K59" i="7" s="1"/>
  <c r="H59" i="7"/>
  <c r="L58" i="7"/>
  <c r="M58" i="7" s="1"/>
  <c r="J58" i="7"/>
  <c r="H58" i="7"/>
  <c r="K58" i="7" s="1"/>
  <c r="N57" i="7"/>
  <c r="M57" i="7"/>
  <c r="L57" i="7"/>
  <c r="J57" i="7"/>
  <c r="H57" i="7"/>
  <c r="K57" i="7" s="1"/>
  <c r="L56" i="7"/>
  <c r="J56" i="7"/>
  <c r="H56" i="7"/>
  <c r="K56" i="7" s="1"/>
  <c r="N55" i="7"/>
  <c r="L55" i="7"/>
  <c r="K55" i="7"/>
  <c r="J55" i="7"/>
  <c r="H55" i="7"/>
  <c r="N54" i="7"/>
  <c r="L54" i="7"/>
  <c r="M54" i="7" s="1"/>
  <c r="J54" i="7"/>
  <c r="K54" i="7" s="1"/>
  <c r="H54" i="7"/>
  <c r="L53" i="7"/>
  <c r="M53" i="7" s="1"/>
  <c r="J53" i="7"/>
  <c r="H53" i="7"/>
  <c r="K53" i="7" s="1"/>
  <c r="L52" i="7"/>
  <c r="K52" i="7"/>
  <c r="J52" i="7"/>
  <c r="H52" i="7"/>
  <c r="L51" i="7"/>
  <c r="N51" i="7" s="1"/>
  <c r="J51" i="7"/>
  <c r="K51" i="7" s="1"/>
  <c r="H51" i="7"/>
  <c r="L50" i="7"/>
  <c r="M50" i="7" s="1"/>
  <c r="J50" i="7"/>
  <c r="H50" i="7"/>
  <c r="K50" i="7" s="1"/>
  <c r="N49" i="7"/>
  <c r="O49" i="7" s="1"/>
  <c r="M49" i="7"/>
  <c r="L49" i="7"/>
  <c r="J49" i="7"/>
  <c r="H49" i="7"/>
  <c r="K49" i="7" s="1"/>
  <c r="L48" i="7"/>
  <c r="J48" i="7"/>
  <c r="H48" i="7"/>
  <c r="K48" i="7" s="1"/>
  <c r="O62" i="7" l="1"/>
  <c r="M62" i="7"/>
  <c r="O54" i="7"/>
  <c r="N66" i="7"/>
  <c r="N50" i="7"/>
  <c r="O50" i="7" s="1"/>
  <c r="N58" i="7"/>
  <c r="O58" i="7" s="1"/>
  <c r="O57" i="7"/>
  <c r="O66" i="7"/>
  <c r="M48" i="7"/>
  <c r="M56" i="7"/>
  <c r="M64" i="7"/>
  <c r="N48" i="7"/>
  <c r="M55" i="7"/>
  <c r="O55" i="7" s="1"/>
  <c r="N56" i="7"/>
  <c r="M63" i="7"/>
  <c r="O63" i="7" s="1"/>
  <c r="N64" i="7"/>
  <c r="M61" i="7"/>
  <c r="M52" i="7"/>
  <c r="N53" i="7"/>
  <c r="O53" i="7" s="1"/>
  <c r="M60" i="7"/>
  <c r="N61" i="7"/>
  <c r="O61" i="7" s="1"/>
  <c r="M51" i="7"/>
  <c r="O51" i="7" s="1"/>
  <c r="N52" i="7"/>
  <c r="M59" i="7"/>
  <c r="O59" i="7" s="1"/>
  <c r="N60" i="7"/>
  <c r="M67" i="7"/>
  <c r="O67" i="7" s="1"/>
  <c r="O48" i="7" l="1"/>
  <c r="O56" i="7"/>
  <c r="O64" i="7"/>
  <c r="O60" i="7"/>
  <c r="O52" i="7"/>
  <c r="L47" i="7" l="1"/>
  <c r="J47" i="7"/>
  <c r="H47" i="7"/>
  <c r="L46" i="7"/>
  <c r="N46" i="7" s="1"/>
  <c r="J46" i="7"/>
  <c r="H46" i="7"/>
  <c r="L45" i="7"/>
  <c r="M45" i="7" s="1"/>
  <c r="J45" i="7"/>
  <c r="H45" i="7"/>
  <c r="L44" i="7"/>
  <c r="N44" i="7" s="1"/>
  <c r="J44" i="7"/>
  <c r="H44" i="7"/>
  <c r="L43" i="7"/>
  <c r="J43" i="7"/>
  <c r="H43" i="7"/>
  <c r="L42" i="7"/>
  <c r="J42" i="7"/>
  <c r="H42" i="7"/>
  <c r="L41" i="7"/>
  <c r="N41" i="7" s="1"/>
  <c r="J41" i="7"/>
  <c r="H41" i="7"/>
  <c r="L40" i="7"/>
  <c r="M40" i="7" s="1"/>
  <c r="J40" i="7"/>
  <c r="H40" i="7"/>
  <c r="L39" i="7"/>
  <c r="J39" i="7"/>
  <c r="H39" i="7"/>
  <c r="L38" i="7"/>
  <c r="N38" i="7" s="1"/>
  <c r="J38" i="7"/>
  <c r="H38" i="7"/>
  <c r="L37" i="7"/>
  <c r="M37" i="7" s="1"/>
  <c r="J37" i="7"/>
  <c r="H37" i="7"/>
  <c r="L36" i="7"/>
  <c r="M36" i="7" s="1"/>
  <c r="J36" i="7"/>
  <c r="H36" i="7"/>
  <c r="L35" i="7"/>
  <c r="J35" i="7"/>
  <c r="H35" i="7"/>
  <c r="L34" i="7"/>
  <c r="N34" i="7" s="1"/>
  <c r="J34" i="7"/>
  <c r="H34" i="7"/>
  <c r="L33" i="7"/>
  <c r="N33" i="7" s="1"/>
  <c r="J33" i="7"/>
  <c r="H33" i="7"/>
  <c r="L32" i="7"/>
  <c r="M32" i="7" s="1"/>
  <c r="J32" i="7"/>
  <c r="H32" i="7"/>
  <c r="L31" i="7"/>
  <c r="J31" i="7"/>
  <c r="H31" i="7"/>
  <c r="L30" i="7"/>
  <c r="N30" i="7" s="1"/>
  <c r="J30" i="7"/>
  <c r="H30" i="7"/>
  <c r="L29" i="7"/>
  <c r="M29" i="7" s="1"/>
  <c r="J29" i="7"/>
  <c r="H29" i="7"/>
  <c r="L28" i="7"/>
  <c r="J28" i="7"/>
  <c r="H28" i="7"/>
  <c r="L27" i="7"/>
  <c r="J27" i="7"/>
  <c r="H27" i="7"/>
  <c r="L26" i="7"/>
  <c r="N26" i="7" s="1"/>
  <c r="J26" i="7"/>
  <c r="H26" i="7"/>
  <c r="L25" i="7"/>
  <c r="J25" i="7"/>
  <c r="H25" i="7"/>
  <c r="L24" i="7"/>
  <c r="M24" i="7" s="1"/>
  <c r="J24" i="7"/>
  <c r="H24" i="7"/>
  <c r="L23" i="7"/>
  <c r="J23" i="7"/>
  <c r="H23" i="7"/>
  <c r="L22" i="7"/>
  <c r="N22" i="7" s="1"/>
  <c r="J22" i="7"/>
  <c r="H22" i="7"/>
  <c r="L21" i="7"/>
  <c r="M21" i="7" s="1"/>
  <c r="J21" i="7"/>
  <c r="H21" i="7"/>
  <c r="L20" i="7"/>
  <c r="N20" i="7" s="1"/>
  <c r="J20" i="7"/>
  <c r="H20" i="7"/>
  <c r="L19" i="7"/>
  <c r="J19" i="7"/>
  <c r="H19" i="7"/>
  <c r="K28" i="7" l="1"/>
  <c r="K36" i="7"/>
  <c r="K26" i="7"/>
  <c r="K38" i="7"/>
  <c r="K46" i="7"/>
  <c r="K41" i="7"/>
  <c r="K32" i="7"/>
  <c r="K34" i="7"/>
  <c r="K23" i="7"/>
  <c r="K47" i="7"/>
  <c r="K30" i="7"/>
  <c r="K31" i="7"/>
  <c r="K42" i="7"/>
  <c r="K45" i="7"/>
  <c r="K25" i="7"/>
  <c r="K29" i="7"/>
  <c r="K39" i="7"/>
  <c r="K27" i="7"/>
  <c r="K22" i="7"/>
  <c r="K35" i="7"/>
  <c r="K40" i="7"/>
  <c r="K20" i="7"/>
  <c r="K37" i="7"/>
  <c r="K44" i="7"/>
  <c r="K21" i="7"/>
  <c r="K33" i="7"/>
  <c r="M44" i="7"/>
  <c r="O44" i="7" s="1"/>
  <c r="K19" i="7"/>
  <c r="K24" i="7"/>
  <c r="K43" i="7"/>
  <c r="M33" i="7"/>
  <c r="O33" i="7" s="1"/>
  <c r="M41" i="7"/>
  <c r="O41" i="7" s="1"/>
  <c r="N21" i="7"/>
  <c r="O21" i="7" s="1"/>
  <c r="N25" i="7"/>
  <c r="N29" i="7"/>
  <c r="O29" i="7" s="1"/>
  <c r="N37" i="7"/>
  <c r="O37" i="7" s="1"/>
  <c r="N45" i="7"/>
  <c r="O45" i="7" s="1"/>
  <c r="M25" i="7"/>
  <c r="N28" i="7"/>
  <c r="M20" i="7"/>
  <c r="O20" i="7" s="1"/>
  <c r="M28" i="7"/>
  <c r="N36" i="7"/>
  <c r="O36" i="7" s="1"/>
  <c r="M27" i="7"/>
  <c r="M35" i="7"/>
  <c r="M43" i="7"/>
  <c r="M19" i="7"/>
  <c r="N19" i="7"/>
  <c r="M26" i="7"/>
  <c r="O26" i="7" s="1"/>
  <c r="N27" i="7"/>
  <c r="M34" i="7"/>
  <c r="O34" i="7" s="1"/>
  <c r="N35" i="7"/>
  <c r="M42" i="7"/>
  <c r="N43" i="7"/>
  <c r="N42" i="7"/>
  <c r="M23" i="7"/>
  <c r="N24" i="7"/>
  <c r="O24" i="7" s="1"/>
  <c r="M31" i="7"/>
  <c r="N32" i="7"/>
  <c r="O32" i="7" s="1"/>
  <c r="M39" i="7"/>
  <c r="N40" i="7"/>
  <c r="O40" i="7" s="1"/>
  <c r="M47" i="7"/>
  <c r="M22" i="7"/>
  <c r="O22" i="7" s="1"/>
  <c r="N23" i="7"/>
  <c r="O23" i="7" s="1"/>
  <c r="M30" i="7"/>
  <c r="O30" i="7" s="1"/>
  <c r="N31" i="7"/>
  <c r="O31" i="7" s="1"/>
  <c r="M38" i="7"/>
  <c r="O38" i="7" s="1"/>
  <c r="N39" i="7"/>
  <c r="M46" i="7"/>
  <c r="O46" i="7" s="1"/>
  <c r="N47" i="7"/>
  <c r="O47" i="7" s="1"/>
  <c r="O43" i="7" l="1"/>
  <c r="O42" i="7"/>
  <c r="O39" i="7"/>
  <c r="O25" i="7"/>
  <c r="O35" i="7"/>
  <c r="O28" i="7"/>
  <c r="O27" i="7"/>
  <c r="O19" i="7"/>
  <c r="L68" i="7" l="1"/>
  <c r="M68" i="7" s="1"/>
  <c r="J68" i="7"/>
  <c r="H68" i="7"/>
  <c r="L18" i="7"/>
  <c r="J18" i="7"/>
  <c r="H18" i="7"/>
  <c r="L17" i="7"/>
  <c r="J17" i="7"/>
  <c r="H17" i="7"/>
  <c r="L16" i="7"/>
  <c r="J16" i="7"/>
  <c r="H16" i="7"/>
  <c r="L15" i="7"/>
  <c r="J15" i="7"/>
  <c r="H15" i="7"/>
  <c r="K16" i="7" l="1"/>
  <c r="K68" i="7"/>
  <c r="K17" i="7"/>
  <c r="K15" i="7"/>
  <c r="K18" i="7"/>
  <c r="N68" i="7"/>
  <c r="O68" i="7" s="1"/>
  <c r="M18" i="7"/>
  <c r="N18" i="7"/>
  <c r="M17" i="7"/>
  <c r="N17" i="7"/>
  <c r="M16" i="7"/>
  <c r="N16" i="7"/>
  <c r="M15" i="7"/>
  <c r="N15" i="7"/>
  <c r="O16" i="7" l="1"/>
  <c r="O18" i="7"/>
  <c r="O17" i="7"/>
  <c r="O15" i="7"/>
  <c r="L14" i="7"/>
  <c r="J14" i="7"/>
  <c r="H14" i="7"/>
  <c r="K14" i="7" l="1"/>
  <c r="M14" i="7"/>
  <c r="N14" i="7"/>
  <c r="O14" i="7" l="1"/>
  <c r="O73" i="7" l="1"/>
  <c r="O74" i="7"/>
  <c r="O71" i="7"/>
  <c r="O70" i="7"/>
  <c r="O69" i="7" l="1"/>
  <c r="O72" i="7" s="1"/>
  <c r="O75" i="7"/>
  <c r="O76" i="7" l="1"/>
  <c r="O77" i="7" s="1"/>
  <c r="O78" i="7" s="1"/>
</calcChain>
</file>

<file path=xl/sharedStrings.xml><?xml version="1.0" encoding="utf-8"?>
<sst xmlns="http://schemas.openxmlformats.org/spreadsheetml/2006/main" count="162" uniqueCount="112">
  <si>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</si>
  <si>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</si>
  <si>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</si>
  <si>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</si>
  <si>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</si>
  <si>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</si>
  <si>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</si>
  <si>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</si>
  <si>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</si>
  <si>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</si>
  <si>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</si>
  <si>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</si>
  <si>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</si>
  <si>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</si>
  <si>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</si>
  <si>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</si>
  <si>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</si>
  <si>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</si>
  <si>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</si>
  <si>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</si>
  <si>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</si>
  <si>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</si>
  <si>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</si>
  <si>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</si>
  <si>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</si>
  <si>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</si>
  <si>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</si>
  <si>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</si>
  <si>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</si>
  <si>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</si>
  <si>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</si>
  <si>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</si>
  <si>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</si>
  <si>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</si>
  <si>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</si>
  <si>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</si>
  <si>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</si>
  <si>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</si>
  <si>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</si>
  <si>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</si>
  <si>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</si>
  <si>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</si>
  <si>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</si>
  <si>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</si>
  <si>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</si>
  <si>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</si>
  <si>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</si>
  <si>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</si>
  <si>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</si>
  <si>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PAQUETE</t>
  </si>
  <si>
    <t>UNIDAD</t>
  </si>
  <si>
    <t>32.1-41.1</t>
  </si>
  <si>
    <t>Medicamento suplemento rehidratante veterinario en polvo soluble, diseñado para reconstituirse en agua. Está indicado para tratar la deshidratación y la pérdida de electrolitos en animales jóvenes como terneros, potros y lechones. También se utiliza en perros y gatos para tratar vómitos, diarreas y hemorragias. Presentacion: Sobre por 38.7 gramos  </t>
  </si>
  <si>
    <t>Medicamento veterinario que contiene toltrazurilo, un antiprotozoario utilizado para tratar y prevenir la coccidiosis en animales como bovinos, porcinos, ovinos, pollos de engorde y pavos. Se administra generalmente en forma de suspensión oral o solución en agua de bebida. Presentacion: frasco por 250 mililitros  </t>
  </si>
  <si>
    <t>Medicamento veterinario con propiedades antiinflamatorias, analgésicas y antiflogísticas, se utiliza para tratar problemas musculares, articulares y cutáneos en animales como bovinos, caprinos, equinos, ovinos, porcinos y aves. Es eficaz para aliviar dolores musculares, tendinitis y otras inflamaciones de tejidos blandos Presentacion: frasco por 350 gramos</t>
  </si>
  <si>
    <t>Medicamento veterinario larvicida y antiséptico de uso externo, indicado para el control de miasis y el tratamiento de heridas en animales domésticos, contiene cipermetrina y violeta de genciana, lo que le confiere propiedades insecticidas y antisépticas. Es eficaz en el tratamiento de heridas quirúrgicas y traumáticas, así como en el control de infestaciones de moscas Presentacion: Frasco tipo Sprite de 375 Mililitros</t>
  </si>
  <si>
    <t>Medicamento veterinario en ungüento epitelizante y cicatrizante de uso externo. Está indicado para tratar lesiones de la piel como quemaduras, excoriaciones, heridas, grietas en los pezones, eczemas infectados y fístulas superficiales en bovinos, equinos, porcinos, ovinos, caprinos y caninos. Presentacion: frasco de 100 gramos   </t>
  </si>
  <si>
    <t>Medicamento veterinario de uso tópico, disponible en forma de crema y spray. Contiene gentamicina, clotrimazol y betametasona, lo que le confiere propiedades antibacterianas, antimicóticas y antiinflamatorias. Es eficaz en el tratamiento de diversas afecciones de la piel en perros y gatos, como dermatitis, infecciones por hongos y picazón Presentacion: frasco por 35 gramos </t>
  </si>
  <si>
    <t>Medicamento veterinario de uso tópico que actúa como cicatrizante, secante, desinfectante y repelente de insectos. Está indicado para el tratamiento de heridas en bovinos, equinos, porcinos, caprinos, ovinos y caninos. Sus propiedades antisépticas y cicatrizantes ayudan a desinfectar y estimular la cicatrización de todo tipo de heridas Presentacion : frasco por 220 Gramos   </t>
  </si>
  <si>
    <t>Medicamento veterinario en ungüento analgésico y rubefaciente de uso externo, especialmente útil para el tratamiento de las inflamaciones de la glándula mamaria (mastitis) en bovinos, ovinos, caprinos y porcinos. Contiene ingredientes como alcanfor, yodo y salicilato de metilo, que ayudan a reducir la inflamación y el dolor Presentacion: frasco por 400 gramos  </t>
  </si>
  <si>
    <t>Medicamento veterinario antiparasitario interno utilizado en bovinos, ovinos y caprinos. Contiene dos principios activos: levamisol y oxiclozanida, que son efectivos contra una amplia gama de parásitos gastrointestinales, pulmonares y trematodos, incluyendo Fasciola sp. y Paramphistomum. Se administra por vía oral y es conocido por su fácil aplicación y eficacia en el control de parásitos internos Presentacion: 1 litro   </t>
  </si>
  <si>
    <t>Medicamento antiparasitario veterinario que contiene ivermectina al 1%. Es eficaz contra una amplia gama de parásitos internos y externos en bovinos, ovinos, caprinos, porcinos y equinos. Se utiliza para el tratamiento y control de nematodos gastrointestinales, pulmonares y ectoparásitos como piojos y ácaros Presentacion: Frasco por 500 mililitros </t>
  </si>
  <si>
    <t>Medicamento veterinario antiparasitario de amplio espectro utilizado en bovinos, ovinos, caprinos y alpacas. Contiene dos ingredientes activos: fenbendazol y triclabendazol, ambos benzimidazoles conocidos por su seguridad y eficacia. Este medicamento es eficaz contra todas las fases de desarrollo de la Fasciola hepática, así como contra parásitos gastrointestinales, pulmonares y tenias Presentacion: Galon por 2000 mililitros</t>
  </si>
  <si>
    <t>Medicamento antibiótico veterinario utilizado para el tratamiento de endometritis y problemas de infertilidad en vacas causados por bacterias sensibles a la cefapirina. Este medicamento se administra por vía intrauterina utilizando un catéter desechable. Metricure es eficaz en la eliminación de infecciones uterinas, mejorando así la fertilidad y la salud reproductiva de las vacas Presentacion: jeringa por 19 gramos</t>
  </si>
  <si>
    <t>Medicamento veterinario de uso tópico. Está indicado para el tratamiento de heridas quirúrgicas y superficiales infectadas en bovinos, ovinos y porcinos. Es eficaz contra infecciones causadas por bacterias como Streptococcus sp., Fusobacterium sp., y Dichelobacter sp. También se utiliza en la castración, desinfección de ombligos y tratamiento de estomatitis vesicular Presentacion: Frasco en aerosol de 140 gramos</t>
  </si>
  <si>
    <t>Medicamento veterinario que contiene flunixin meglumine, un antiinflamatorio no esteroideo (AINE) con propiedades analgésicas y antipiréticas. Se utiliza en diversas especies animales, incluyendo equinos y bovinos Presentacion: Frasco por 50 mililitros      </t>
  </si>
  <si>
    <t>Aceite mineral es un líquido de uso veterinario derivado de la destilación del petróleo crudo. Está compuesto principalmente de alcanos y parafinas cíclicas.  Presentacion: Galon de 4 litro  </t>
  </si>
  <si>
    <t>Medicamento veterinario que combina furosemida y dexametasona. Se utiliza como diurético, antiinflamatorio y antiedematoso para tratar diversas condiciones en animales, se administra por vía intramuscular o endovenosa y es eficaz para reducir la inflamación y eliminar el exceso de líquidos Presentacion: Frasco por 50 mililitros</t>
  </si>
  <si>
    <t>Medicamento veterinario con propiedades antiinflamatorias, analgésicas y antipiréticas. Contiene dos principios activos: fenilbutazona y cincocaína. Está indicado para el tratamiento de condiciones traumáticas e inflamatorias de origen no infeccioso que afectan el sistema músculo-esquelético en equinos, bovinos y caninos. Presentacion: Frasco por 50 mililitros </t>
  </si>
  <si>
    <t>Medicamento veterinario anestésico local ampliamente utilizado para insensibilizar áreas específicas del cuerpo durante procedimientos médicos o dentales. Funciona bloqueando los canales de sodio en las membranas celulares, lo que impide la transmisión de señales de dolor al sistema nervioso central. Además de su uso como anestésico, la lidocaína también se emplea en tratamientos antiarrítmicos del corazón Presentacion: frasco 50 mililitros </t>
  </si>
  <si>
    <t>Medicamento inyectable formulado para tratar deficiencias de vitaminas A, D y E, así como minerales como selenio, magnesio y fósforo. Este complejo vitamínico-mineral es esencial para mantener la salud óptima de los animales, prevenir enfermedades y promover un crecimiento y desarrollo saludables. Se utiliza en diversas especies animales, incluyendo bovinos, ovinos y equinos. Presentacion: frasco por 500 mililitros</t>
  </si>
  <si>
    <t>Medicamento veterinario con fórmula solubilizada que contiene vitaminas y aminoácidos en concentraciones adecuadas, indispensables para el correcto funcionamiento del organismo de los animales. Se utiliza para mejorar el rendimiento, la fertilidad, la salud y para ayudar a los animales a enfrentar períodos de estrés, desequilibrios nutricionales, y durante la muda Presentacion: galon por 1 litro   </t>
  </si>
  <si>
    <t>Medicamento y complemento nutricional veterinario diseñado para personas con necesidades calórico-proteicas elevadas. Está formulado para proporcionar una nutrición completa y balanceada, con buena tolerancia gastrointestinal Presentacion: Sobre por 8 gramos </t>
  </si>
  <si>
    <t>Medicamento, suplemento mineral y vitamínico veterinario utilizado para mejorar la función reproductiva y la salud general de los animales. Contiene fósforo, yodo, zinc y selenio, y está indicado para bovinos, equinos, ovinos, porcinos, caprinos y caninos. Este producto ayuda a estimular la maduración folicular, mejorar la tasa de concepción y prevenir problemas como la baja calidad del semen y trastornos de la espermatogénesis. Presentacion: Frasco por 250 mililitros</t>
  </si>
  <si>
    <t>Medicamento antibiótico veterinario combinado utilizado para tratar infecciones en varios animales, incluyendo ganado, caballos, cabras, cerdos, perros, ovejas y aves. Contiene Penicilina G Potásica para acción inmediata, Penicilina G Procaína para acción media y Estreptomicina para actividad antibacteriana de amplio espectro. Presentacion: frasco de 8.8 millones de Unidades</t>
  </si>
  <si>
    <t>Medicamento antibiótico veterinario que combina tres tipos de penicilinas. Está diseñado para producir niveles altos, rápidos y prolongados de antibiótico en la sangre y los tejidos, lo que le permite combatir eficazmente una amplia gama de microorganismos patógenos Gram-positivos y algunos Gram-negativos. Presentacion: Frasco por 10 millones de Unidades   </t>
  </si>
  <si>
    <t>Medicamentos antibiótico bactericida y antiinflamatorio utilizado en animales como bovinos, equinos, porcinos, ovinos, caprinos y caninos. Este medicamento es eficaz contra una amplia gama de bacterias Gram-positivas y Gram-negativas, incluyendo Streptococcus sp., Staphylococcus sp., Clostridium sp., Corynebacterium sp., Leptospira sp., Bacillus anthracis, Pasteurella sp., Haemophilus sp., Fusobacterium sp., y Erysipelothrix sp   Presentacion: Frasco por 30 mililitros</t>
  </si>
  <si>
    <t>Medicamento veterinario inyectable que contiene sulfadoxina y trimetoprima. Está indicado para el tratamiento de infecciones bacterianas en animales como bovinos, equinos, ovinos y porcinos. Presentaciones: Frasco de 100 ml  </t>
  </si>
  <si>
    <t>Medicamento antibiótico veterinario que contiene tilosina, un macrólido utilizado para tratar infecciones bacterianas en animales como bovinos, porcinos y aves. Presentaciones: Frasco por 100 mililitros    </t>
  </si>
  <si>
    <t>Medicamento antibiótico veterinario de la clase de las fluoroquinolonas, específicamente enrofloxacino. Se utiliza para tratar infecciones bacterianas en una variedad de animales, incluyendo bovinos, porcinos, perros y gatos Presentacion: Frasco por 100 mililitros  </t>
  </si>
  <si>
    <t>Medicamento antibiótico de amplio espectro del grupo de las tetraciclinas. Se utiliza para tratar diversas infecciones bacterianas en animales y humanos. Presentacion: Frasco por 500 mililitros</t>
  </si>
  <si>
    <t>Medicamento y  un suplemento nutricional veterinario con efectos antianémicos, antineuríticos y restauradores metabólicos. Está especialmente indicado para animales débiles, anémicos o en proceso de recuperación. Su combinación de cianocobalamina, tiamina, metionina y asparto de potasio promueve la actividad muscular y la oxigenación tisular Presentación: Frasco de 500 ml    </t>
  </si>
  <si>
    <t>Medicamento veterinario inyectable utilizado para tratar la anemia por deficiencia de hierro, especialmente en pacientes que no pueden recibir suplementos de hierro por vía oral Presentación: Frasco de 100 ml    </t>
  </si>
  <si>
    <t>Medicamento y suplemento nutricional veterinario que contiene una combinación de aminoácidos, vitaminas y electrolitos. Está diseñado para apoyar diferentes procesos metabólicos en animales como bovinos, equinos, porcinos, ovinos, caninos y gatos. Composición: Vitaminas: B1, B2, B3, B6, B12 Minerales: Sodio, Calcio, Potasio, Magnesio Aminoácidos: Metionina, Lisina Dextrosa Presentación: Frasco de 500 ml</t>
  </si>
  <si>
    <t>Medicamento veterinario común que contiene vitamina K está indicado para tratar hemorragias causadas por deficiencia de vitamina K en animales como bovinos, equinos, cerdos, perros y gatos. También es útil en casos de envenenamiento por rodenticidas anticoagulantes. Composición: Vitamina K (como MSB) 20 mg Vitamina C 10 mg Presentación: Frasco de 50 ml</t>
  </si>
  <si>
    <t>Medicamento antibiótico inyectable de amplio espectro, formulado con florfenicol. Está diseñado para el tratamiento de infecciones bacterianas en bovinos y porcinos Presentación: Frasco de 100 ml    </t>
  </si>
  <si>
    <t>Medicamento veterinario que contiene gonadotropina coriónica humana (HCG). Se utiliza para promover la ovulación y mejorar la tasa de concepción en animales. Composición: Gonadotropina coriónica humana (HCG) 500 UI   Presentación: Frasco de 500 UI</t>
  </si>
  <si>
    <t>Medicamento veterinario tipo vacuna utilizada para proteger a los cerdos contra el circovirus porcino tipo 2 (PCV2). Esta vacuna ayuda a reducir la mortalidad, los signos de la enfermedad (como la pérdida de peso) y las lesiones de los tejidos linfoides asociadas a esta infección.Composición:Proteína ORF2 del circovirus porcino tipo 2 Presentación: Frasco de 50 ml</t>
  </si>
  <si>
    <t>Medicamento veterinario tipo vacuna utilizada para la prevención de la neumonía enzoótica causada por Mycoplasma hyopneumoniae en cerdos. Composición: Cultivo celular completo e inactivado químicamente de Mycoplasma hyopneumoniae con un adyuvante oleoso Amphigen. Presentación: Frasco de 50 ml  </t>
  </si>
  <si>
    <t>Medicamento veterinario tipo vacuna veterinaria diseñada para proteger a los lechones contra la diarrea neonatal causada por cepas enterotoxigénicas de Escherichia coli y la beta toxina de Clostridium perfringens tipo C12. Composición: Toxoide de Clostridium perfringens tipo C, cepas enterotoxigénicas de Escherichia coli productoras de toxinas termosensibles y factores de adherencia K88, K99, 987P y F412. Presentación: Frasco de 50 dosis (100 ml)3.    </t>
  </si>
  <si>
    <t>Medicamento Veterinario tipo hormona sintética liberadora de gonadotropinas, utilizada en la medicina veterinaria para tratar trastornos de la fertilidad de origen ovárico en animales como bovinos y equinos Presentación: Frasco de 50 ml    </t>
  </si>
  <si>
    <t>Medicamento veterinario inyectable que contiene cloprostenol, un análogo sintético de la prostaglandina F2α. Se utiliza principalmente en bovinos, equinos y porcinos Presentación: Frasco de 50 ml  </t>
  </si>
  <si>
    <t>Medicamento veterinario inyectable que contiene benzoato de estradiol. Es utilizado principalmente para regular problemas hormonales en animales como bovinos, equinos, porcinos, caninos y felinos Presentación: Frasco de 50 ml  </t>
  </si>
  <si>
    <t>El cipionato de estradiol es un Medicamento veterinario utilizado principalmente para la sincronización del celo y la inducción de la ovulación en bovinos. Este medicamento es útil en protocolos de reproducción asistida, como la inseminación artificial a tiempo fijo Presentación: Frasco de 50 ml    </t>
  </si>
  <si>
    <t>Explorar medicamento veterinario tipo hormona de oxitocina es una utilizada para inducir el parto, controlar hemorragias postparto y tratar la retención de placenta en animales como bovinos, equinos, porcinos, ovinos y caprinos Presentación: Frasco de 50 ml    </t>
  </si>
  <si>
    <t>Medicamento veterinario inyectable que contiene progesterona. Se utiliza principalmente en bovinos para la sincronización del ciclo estral, facilitando programas de inseminación artificial y superovulación Presentación: Frasco de 50 ml  </t>
  </si>
  <si>
    <t>Medicamento y suplemento nutricional veterinario utilizado para tratar deficiencias de calcio, fósforo y magnesio en animales como bovinos, equinos y caprinos. Composición: Gluconato de calcio monohidratado, D-sacarato de calcio tetrahidratado, Lactato de calcio pentahidratado, Hipofosfito de magnesio y Dextrosa anhidra  Presentación: Frasco de 500 ml  </t>
  </si>
  <si>
    <t>Medicamento antipulgas indicado para perros. Contiene lufenurón como principio activo, el cual es un regulador del crecimiento de las pulgas. Este medicamento no es un insecticida, sino que actúa rompiendo el ciclo biológico de las pulgas, ayudando a controlar su población tanto en las mascotas como en el ambiente. Composición: Lufenurón 400 mg Presentación: Caja con 6 tabletas</t>
  </si>
  <si>
    <t>Medicamento antibiótico veterinario utilizado para el tratamiento de mastitis clínicas en vacas lecheras en lactación. Este medicamento combina dos principios activos: cefalexina y kanamicina12. Composición: Cefalexina (como monohidrato): 200 mg, Kanamicina (como monosulfato): 100,000 U.I. Presentación: Jeringa intramamaria de 10 ml</t>
  </si>
  <si>
    <t>Medicamento antimastítico intramamario utilizado durante el periodo de secado en vacas. Su formulación combina dos antibióticos: cloxacilina benzatínica y ampicilina trihidrato, lo que le permite tener una acción bactericida prolongada12. Composición: Cloxacilina benzatínica: 70 mg/mL Ampicilina trihidrato: 35 mg/mL Presentación: Caja con 4 jeringas de 10 ml cada una 12</t>
  </si>
  <si>
    <t>Medicamento veterinario antidiarreico eficaz y no tóxico ayuda a destruir bacterias y eliminar toxinas y otros irritantes involucrados en enfermedades intestinales.Los ingredientes activos incluyen sulfato de estreptomicina, caolín, pectina e hidróxido de aluminio.  Presentacion: Paquete por 20 gramos</t>
  </si>
  <si>
    <t>Medicamento antiparasitario de uso externo para eliminar garrapatas, pulgas, piojos y ácaros en animales. Contiene coumaphos.                                               Presentacion: Barra por 100 gramos                   </t>
  </si>
  <si>
    <t>Insumo de uso veterinario tipo lápiz marcador usado como una herramienta esencial para identificar temporalmente a los animales,ya que utiliza una tinta especial no tóxica, visible y resistente al agua, ideal para marcar ganado, ovejas, cerdos y otros animales,útil en procesos de selección y tratamiento de animales.    Presentacion: Barra solida con rosca y tapon por 60 gramos. </t>
  </si>
  <si>
    <t>Medicamento veterinario y suplemento nutricional,es un complejo de vitamina B que incluye ácido pantoténico y biotina, los cuales, en combinación con la vitamina B12, son importantes para el crecimiento y la salud general de los animales Presentación: Galon por 4 litros.</t>
  </si>
  <si>
    <t>LITROS</t>
  </si>
  <si>
    <t>SOBRE</t>
  </si>
  <si>
    <t>FRASCO</t>
  </si>
  <si>
    <t>GALON</t>
  </si>
  <si>
    <t>CAJA</t>
  </si>
  <si>
    <t>Medicamento veterinario utilizado como broncosecretolítico y expectorante, actúa mediante un “sinergismo positivo”, ofreciendo una triple estimulación con efectos mucolíticos, broncodilatadores, expectorantes y antitusivos. Es útil en el tratamiento de enfermedades respiratorias en aves, bovinos, equinos, cerdos, gatos y perros Presentacion: Galon por 1 litro.</t>
  </si>
  <si>
    <t>Medicamento veterinario que combina furosemida y dexametasona. Se usa para tratar edemas e inflamaciones en animales. Se administra de forma inyectable y es efectivo en casos de edema pulmonar, renal y cardíaco.  Presentacion: Frasco por 50 mililitros</t>
  </si>
  <si>
    <t>Medicamento veterinario tipo vacuna diseñada para proteger a los cerdos contra dos infecciones importantes: el circovirus porcino tipo 2 (PCV2) y Mycoplasma hyopneumoniae. Composición: Antígeno subunitario ORF2 del PCV2 y células completas inactivadas de Mycoplasma hyopneumoniae Presentación: Frasco por 25 dosis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</si>
</sst>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4"/>
  <sheetViews>
    <sheetView showGridLines="0" tabSelected="1" topLeftCell="A62" zoomScale="80" zoomScaleNormal="80" zoomScaleSheetLayoutView="70" zoomScalePageLayoutView="55" workbookViewId="0">
      <selection activeCell="I64" sqref="I6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92.25" customHeight="1" x14ac:dyDescent="0.2">
      <c r="A14" s="44">
        <v>1</v>
      </c>
      <c r="B14" s="45" t="s">
        <v>103</v>
      </c>
      <c r="C14" s="3"/>
      <c r="D14" s="43">
        <v>4</v>
      </c>
      <c r="E14" s="43" t="s">
        <v>104</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99.75" x14ac:dyDescent="0.2">
      <c r="A15" s="44">
        <v>2</v>
      </c>
      <c r="B15" s="45" t="s">
        <v>109</v>
      </c>
      <c r="C15" s="3"/>
      <c r="D15" s="43">
        <v>4</v>
      </c>
      <c r="E15" s="43" t="s">
        <v>104</v>
      </c>
      <c r="F15" s="3"/>
      <c r="G15" s="2">
        <v>0</v>
      </c>
      <c r="H15" s="36">
        <f t="shared" ref="H15:H68" si="7">+ROUND(F15*G15,0)</f>
        <v>0</v>
      </c>
      <c r="I15" s="2">
        <v>0</v>
      </c>
      <c r="J15" s="36">
        <f t="shared" ref="J15:J68" si="8">ROUND(F15*I15,0)</f>
        <v>0</v>
      </c>
      <c r="K15" s="36">
        <f t="shared" ref="K15:K68" si="9">ROUND(F15+H15+J15,0)</f>
        <v>0</v>
      </c>
      <c r="L15" s="36">
        <f t="shared" ref="L15:L68" si="10">ROUND(F15*D15,0)</f>
        <v>0</v>
      </c>
      <c r="M15" s="36">
        <f t="shared" ref="M15:M68" si="11">ROUND(L15*G15,0)</f>
        <v>0</v>
      </c>
      <c r="N15" s="36">
        <f t="shared" ref="N15:N68" si="12">ROUND(L15*I15,0)</f>
        <v>0</v>
      </c>
      <c r="O15" s="37">
        <f t="shared" ref="O15:O68" si="13">ROUND(L15+N15+M15,0)</f>
        <v>0</v>
      </c>
    </row>
    <row r="16" spans="1:15" s="26" customFormat="1" ht="99.75" x14ac:dyDescent="0.2">
      <c r="A16" s="44">
        <v>3</v>
      </c>
      <c r="B16" s="45" t="s">
        <v>52</v>
      </c>
      <c r="C16" s="3"/>
      <c r="D16" s="43">
        <v>10</v>
      </c>
      <c r="E16" s="43" t="s">
        <v>105</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85.5" x14ac:dyDescent="0.2">
      <c r="A17" s="44">
        <v>4</v>
      </c>
      <c r="B17" s="45" t="s">
        <v>53</v>
      </c>
      <c r="C17" s="3"/>
      <c r="D17" s="43">
        <v>4</v>
      </c>
      <c r="E17" s="43" t="s">
        <v>106</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ht="99.75" x14ac:dyDescent="0.2">
      <c r="A18" s="44">
        <v>5</v>
      </c>
      <c r="B18" s="45" t="s">
        <v>54</v>
      </c>
      <c r="C18" s="3"/>
      <c r="D18" s="43">
        <v>3</v>
      </c>
      <c r="E18" s="43" t="s">
        <v>106</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129" customHeight="1" x14ac:dyDescent="0.2">
      <c r="A19" s="44">
        <v>6</v>
      </c>
      <c r="B19" s="45" t="s">
        <v>55</v>
      </c>
      <c r="C19" s="3"/>
      <c r="D19" s="43">
        <v>4</v>
      </c>
      <c r="E19" s="43" t="s">
        <v>106</v>
      </c>
      <c r="F19" s="3"/>
      <c r="G19" s="2">
        <v>0</v>
      </c>
      <c r="H19" s="36">
        <f t="shared" ref="H19:H47" si="14">+ROUND(F19*G19,0)</f>
        <v>0</v>
      </c>
      <c r="I19" s="2">
        <v>0</v>
      </c>
      <c r="J19" s="36">
        <f t="shared" ref="J19:J47" si="15">ROUND(F19*I19,0)</f>
        <v>0</v>
      </c>
      <c r="K19" s="36">
        <f t="shared" ref="K19:K47" si="16">ROUND(F19+H19+J19,0)</f>
        <v>0</v>
      </c>
      <c r="L19" s="36">
        <f t="shared" ref="L19:L47" si="17">ROUND(F19*D19,0)</f>
        <v>0</v>
      </c>
      <c r="M19" s="36">
        <f t="shared" ref="M19:M47" si="18">ROUND(L19*G19,0)</f>
        <v>0</v>
      </c>
      <c r="N19" s="36">
        <f t="shared" ref="N19:N47" si="19">ROUND(L19*I19,0)</f>
        <v>0</v>
      </c>
      <c r="O19" s="37">
        <f t="shared" ref="O19:O47" si="20">ROUND(L19+N19+M19,0)</f>
        <v>0</v>
      </c>
    </row>
    <row r="20" spans="1:15" s="26" customFormat="1" ht="99.75" x14ac:dyDescent="0.2">
      <c r="A20" s="44">
        <v>7</v>
      </c>
      <c r="B20" s="45" t="s">
        <v>56</v>
      </c>
      <c r="C20" s="3"/>
      <c r="D20" s="43">
        <v>2</v>
      </c>
      <c r="E20" s="43" t="s">
        <v>106</v>
      </c>
      <c r="F20" s="3"/>
      <c r="G20" s="2">
        <v>0</v>
      </c>
      <c r="H20" s="36">
        <f t="shared" si="14"/>
        <v>0</v>
      </c>
      <c r="I20" s="2">
        <v>0</v>
      </c>
      <c r="J20" s="36">
        <f t="shared" si="15"/>
        <v>0</v>
      </c>
      <c r="K20" s="36">
        <f t="shared" si="16"/>
        <v>0</v>
      </c>
      <c r="L20" s="36">
        <f t="shared" si="17"/>
        <v>0</v>
      </c>
      <c r="M20" s="36">
        <f t="shared" si="18"/>
        <v>0</v>
      </c>
      <c r="N20" s="36">
        <f t="shared" si="19"/>
        <v>0</v>
      </c>
      <c r="O20" s="37">
        <f t="shared" si="20"/>
        <v>0</v>
      </c>
    </row>
    <row r="21" spans="1:15" s="26" customFormat="1" ht="114" x14ac:dyDescent="0.2">
      <c r="A21" s="44">
        <v>8</v>
      </c>
      <c r="B21" s="45" t="s">
        <v>57</v>
      </c>
      <c r="C21" s="3"/>
      <c r="D21" s="43">
        <v>2</v>
      </c>
      <c r="E21" s="43" t="s">
        <v>106</v>
      </c>
      <c r="F21" s="3"/>
      <c r="G21" s="2">
        <v>0</v>
      </c>
      <c r="H21" s="36">
        <f t="shared" si="14"/>
        <v>0</v>
      </c>
      <c r="I21" s="2">
        <v>0</v>
      </c>
      <c r="J21" s="36">
        <f t="shared" si="15"/>
        <v>0</v>
      </c>
      <c r="K21" s="36">
        <f t="shared" si="16"/>
        <v>0</v>
      </c>
      <c r="L21" s="36">
        <f t="shared" si="17"/>
        <v>0</v>
      </c>
      <c r="M21" s="36">
        <f t="shared" si="18"/>
        <v>0</v>
      </c>
      <c r="N21" s="36">
        <f t="shared" si="19"/>
        <v>0</v>
      </c>
      <c r="O21" s="37">
        <f t="shared" si="20"/>
        <v>0</v>
      </c>
    </row>
    <row r="22" spans="1:15" s="26" customFormat="1" ht="99.75" x14ac:dyDescent="0.2">
      <c r="A22" s="44">
        <v>9</v>
      </c>
      <c r="B22" s="45" t="s">
        <v>58</v>
      </c>
      <c r="C22" s="3"/>
      <c r="D22" s="43">
        <v>2</v>
      </c>
      <c r="E22" s="43" t="s">
        <v>106</v>
      </c>
      <c r="F22" s="3"/>
      <c r="G22" s="2">
        <v>0</v>
      </c>
      <c r="H22" s="36">
        <f t="shared" si="14"/>
        <v>0</v>
      </c>
      <c r="I22" s="2">
        <v>0</v>
      </c>
      <c r="J22" s="36">
        <f t="shared" si="15"/>
        <v>0</v>
      </c>
      <c r="K22" s="36">
        <f t="shared" si="16"/>
        <v>0</v>
      </c>
      <c r="L22" s="36">
        <f t="shared" si="17"/>
        <v>0</v>
      </c>
      <c r="M22" s="36">
        <f t="shared" si="18"/>
        <v>0</v>
      </c>
      <c r="N22" s="36">
        <f t="shared" si="19"/>
        <v>0</v>
      </c>
      <c r="O22" s="37">
        <f t="shared" si="20"/>
        <v>0</v>
      </c>
    </row>
    <row r="23" spans="1:15" s="26" customFormat="1" ht="99.75" x14ac:dyDescent="0.2">
      <c r="A23" s="44">
        <v>10</v>
      </c>
      <c r="B23" s="45" t="s">
        <v>59</v>
      </c>
      <c r="C23" s="3"/>
      <c r="D23" s="43">
        <v>2</v>
      </c>
      <c r="E23" s="43" t="s">
        <v>106</v>
      </c>
      <c r="F23" s="3"/>
      <c r="G23" s="2">
        <v>0</v>
      </c>
      <c r="H23" s="36">
        <f t="shared" si="14"/>
        <v>0</v>
      </c>
      <c r="I23" s="2">
        <v>0</v>
      </c>
      <c r="J23" s="36">
        <f t="shared" si="15"/>
        <v>0</v>
      </c>
      <c r="K23" s="36">
        <f t="shared" si="16"/>
        <v>0</v>
      </c>
      <c r="L23" s="36">
        <f t="shared" si="17"/>
        <v>0</v>
      </c>
      <c r="M23" s="36">
        <f t="shared" si="18"/>
        <v>0</v>
      </c>
      <c r="N23" s="36">
        <f t="shared" si="19"/>
        <v>0</v>
      </c>
      <c r="O23" s="37">
        <f t="shared" si="20"/>
        <v>0</v>
      </c>
    </row>
    <row r="24" spans="1:15" s="26" customFormat="1" ht="114" x14ac:dyDescent="0.2">
      <c r="A24" s="44">
        <v>11</v>
      </c>
      <c r="B24" s="45" t="s">
        <v>60</v>
      </c>
      <c r="C24" s="3"/>
      <c r="D24" s="43">
        <v>2</v>
      </c>
      <c r="E24" s="43" t="s">
        <v>104</v>
      </c>
      <c r="F24" s="3"/>
      <c r="G24" s="2">
        <v>0</v>
      </c>
      <c r="H24" s="36">
        <f t="shared" si="14"/>
        <v>0</v>
      </c>
      <c r="I24" s="2">
        <v>0</v>
      </c>
      <c r="J24" s="36">
        <f t="shared" si="15"/>
        <v>0</v>
      </c>
      <c r="K24" s="36">
        <f t="shared" si="16"/>
        <v>0</v>
      </c>
      <c r="L24" s="36">
        <f t="shared" si="17"/>
        <v>0</v>
      </c>
      <c r="M24" s="36">
        <f t="shared" si="18"/>
        <v>0</v>
      </c>
      <c r="N24" s="36">
        <f t="shared" si="19"/>
        <v>0</v>
      </c>
      <c r="O24" s="37">
        <f t="shared" si="20"/>
        <v>0</v>
      </c>
    </row>
    <row r="25" spans="1:15" s="26" customFormat="1" ht="99.75" x14ac:dyDescent="0.2">
      <c r="A25" s="44">
        <v>12</v>
      </c>
      <c r="B25" s="45" t="s">
        <v>61</v>
      </c>
      <c r="C25" s="3"/>
      <c r="D25" s="43">
        <v>2</v>
      </c>
      <c r="E25" s="43" t="s">
        <v>106</v>
      </c>
      <c r="F25" s="3"/>
      <c r="G25" s="2">
        <v>0</v>
      </c>
      <c r="H25" s="36">
        <f t="shared" si="14"/>
        <v>0</v>
      </c>
      <c r="I25" s="2">
        <v>0</v>
      </c>
      <c r="J25" s="36">
        <f t="shared" si="15"/>
        <v>0</v>
      </c>
      <c r="K25" s="36">
        <f t="shared" si="16"/>
        <v>0</v>
      </c>
      <c r="L25" s="36">
        <f t="shared" si="17"/>
        <v>0</v>
      </c>
      <c r="M25" s="36">
        <f t="shared" si="18"/>
        <v>0</v>
      </c>
      <c r="N25" s="36">
        <f t="shared" si="19"/>
        <v>0</v>
      </c>
      <c r="O25" s="37">
        <f t="shared" si="20"/>
        <v>0</v>
      </c>
    </row>
    <row r="26" spans="1:15" s="26" customFormat="1" ht="114" x14ac:dyDescent="0.2">
      <c r="A26" s="44">
        <v>13</v>
      </c>
      <c r="B26" s="45" t="s">
        <v>62</v>
      </c>
      <c r="C26" s="3"/>
      <c r="D26" s="43">
        <v>2</v>
      </c>
      <c r="E26" s="43" t="s">
        <v>107</v>
      </c>
      <c r="F26" s="3"/>
      <c r="G26" s="2">
        <v>0</v>
      </c>
      <c r="H26" s="36">
        <f t="shared" si="14"/>
        <v>0</v>
      </c>
      <c r="I26" s="2">
        <v>0</v>
      </c>
      <c r="J26" s="36">
        <f t="shared" si="15"/>
        <v>0</v>
      </c>
      <c r="K26" s="36">
        <f t="shared" si="16"/>
        <v>0</v>
      </c>
      <c r="L26" s="36">
        <f t="shared" si="17"/>
        <v>0</v>
      </c>
      <c r="M26" s="36">
        <f t="shared" si="18"/>
        <v>0</v>
      </c>
      <c r="N26" s="36">
        <f t="shared" si="19"/>
        <v>0</v>
      </c>
      <c r="O26" s="37">
        <f t="shared" si="20"/>
        <v>0</v>
      </c>
    </row>
    <row r="27" spans="1:15" s="26" customFormat="1" ht="114" x14ac:dyDescent="0.2">
      <c r="A27" s="44">
        <v>14</v>
      </c>
      <c r="B27" s="45" t="s">
        <v>63</v>
      </c>
      <c r="C27" s="3"/>
      <c r="D27" s="43">
        <v>2</v>
      </c>
      <c r="E27" s="43" t="s">
        <v>50</v>
      </c>
      <c r="F27" s="3"/>
      <c r="G27" s="2">
        <v>0</v>
      </c>
      <c r="H27" s="36">
        <f t="shared" si="14"/>
        <v>0</v>
      </c>
      <c r="I27" s="2">
        <v>0</v>
      </c>
      <c r="J27" s="36">
        <f t="shared" si="15"/>
        <v>0</v>
      </c>
      <c r="K27" s="36">
        <f t="shared" si="16"/>
        <v>0</v>
      </c>
      <c r="L27" s="36">
        <f t="shared" si="17"/>
        <v>0</v>
      </c>
      <c r="M27" s="36">
        <f t="shared" si="18"/>
        <v>0</v>
      </c>
      <c r="N27" s="36">
        <f t="shared" si="19"/>
        <v>0</v>
      </c>
      <c r="O27" s="37">
        <f t="shared" si="20"/>
        <v>0</v>
      </c>
    </row>
    <row r="28" spans="1:15" s="26" customFormat="1" ht="114" x14ac:dyDescent="0.2">
      <c r="A28" s="44">
        <v>15</v>
      </c>
      <c r="B28" s="45" t="s">
        <v>64</v>
      </c>
      <c r="C28" s="3"/>
      <c r="D28" s="43">
        <v>3</v>
      </c>
      <c r="E28" s="43" t="s">
        <v>106</v>
      </c>
      <c r="F28" s="3"/>
      <c r="G28" s="2">
        <v>0</v>
      </c>
      <c r="H28" s="36">
        <f t="shared" si="14"/>
        <v>0</v>
      </c>
      <c r="I28" s="2">
        <v>0</v>
      </c>
      <c r="J28" s="36">
        <f t="shared" si="15"/>
        <v>0</v>
      </c>
      <c r="K28" s="36">
        <f t="shared" si="16"/>
        <v>0</v>
      </c>
      <c r="L28" s="36">
        <f t="shared" si="17"/>
        <v>0</v>
      </c>
      <c r="M28" s="36">
        <f t="shared" si="18"/>
        <v>0</v>
      </c>
      <c r="N28" s="36">
        <f t="shared" si="19"/>
        <v>0</v>
      </c>
      <c r="O28" s="37">
        <f t="shared" si="20"/>
        <v>0</v>
      </c>
    </row>
    <row r="29" spans="1:15" s="26" customFormat="1" ht="71.25" x14ac:dyDescent="0.2">
      <c r="A29" s="44">
        <v>16</v>
      </c>
      <c r="B29" s="45" t="s">
        <v>65</v>
      </c>
      <c r="C29" s="3"/>
      <c r="D29" s="43">
        <v>4</v>
      </c>
      <c r="E29" s="43" t="s">
        <v>106</v>
      </c>
      <c r="F29" s="3"/>
      <c r="G29" s="2">
        <v>0</v>
      </c>
      <c r="H29" s="36">
        <f t="shared" si="14"/>
        <v>0</v>
      </c>
      <c r="I29" s="2">
        <v>0</v>
      </c>
      <c r="J29" s="36">
        <f t="shared" si="15"/>
        <v>0</v>
      </c>
      <c r="K29" s="36">
        <f t="shared" si="16"/>
        <v>0</v>
      </c>
      <c r="L29" s="36">
        <f t="shared" si="17"/>
        <v>0</v>
      </c>
      <c r="M29" s="36">
        <f t="shared" si="18"/>
        <v>0</v>
      </c>
      <c r="N29" s="36">
        <f t="shared" si="19"/>
        <v>0</v>
      </c>
      <c r="O29" s="37">
        <f t="shared" si="20"/>
        <v>0</v>
      </c>
    </row>
    <row r="30" spans="1:15" s="26" customFormat="1" ht="57" x14ac:dyDescent="0.2">
      <c r="A30" s="44">
        <v>17</v>
      </c>
      <c r="B30" s="45" t="s">
        <v>66</v>
      </c>
      <c r="C30" s="3"/>
      <c r="D30" s="43">
        <v>2</v>
      </c>
      <c r="E30" s="43" t="s">
        <v>107</v>
      </c>
      <c r="F30" s="3"/>
      <c r="G30" s="2">
        <v>0</v>
      </c>
      <c r="H30" s="36">
        <f t="shared" si="14"/>
        <v>0</v>
      </c>
      <c r="I30" s="2">
        <v>0</v>
      </c>
      <c r="J30" s="36">
        <f t="shared" si="15"/>
        <v>0</v>
      </c>
      <c r="K30" s="36">
        <f t="shared" si="16"/>
        <v>0</v>
      </c>
      <c r="L30" s="36">
        <f t="shared" si="17"/>
        <v>0</v>
      </c>
      <c r="M30" s="36">
        <f t="shared" si="18"/>
        <v>0</v>
      </c>
      <c r="N30" s="36">
        <f t="shared" si="19"/>
        <v>0</v>
      </c>
      <c r="O30" s="37">
        <f t="shared" si="20"/>
        <v>0</v>
      </c>
    </row>
    <row r="31" spans="1:15" s="26" customFormat="1" ht="74.25" customHeight="1" x14ac:dyDescent="0.2">
      <c r="A31" s="44">
        <v>18</v>
      </c>
      <c r="B31" s="45" t="s">
        <v>110</v>
      </c>
      <c r="C31" s="3"/>
      <c r="D31" s="43">
        <v>5</v>
      </c>
      <c r="E31" s="43" t="s">
        <v>106</v>
      </c>
      <c r="F31" s="3"/>
      <c r="G31" s="2">
        <v>0</v>
      </c>
      <c r="H31" s="36">
        <f t="shared" si="14"/>
        <v>0</v>
      </c>
      <c r="I31" s="2">
        <v>0</v>
      </c>
      <c r="J31" s="36">
        <f t="shared" si="15"/>
        <v>0</v>
      </c>
      <c r="K31" s="36">
        <f t="shared" si="16"/>
        <v>0</v>
      </c>
      <c r="L31" s="36">
        <f t="shared" si="17"/>
        <v>0</v>
      </c>
      <c r="M31" s="36">
        <f t="shared" si="18"/>
        <v>0</v>
      </c>
      <c r="N31" s="36">
        <f t="shared" si="19"/>
        <v>0</v>
      </c>
      <c r="O31" s="37">
        <f t="shared" si="20"/>
        <v>0</v>
      </c>
    </row>
    <row r="32" spans="1:15" s="26" customFormat="1" ht="99.75" x14ac:dyDescent="0.2">
      <c r="A32" s="44">
        <v>19</v>
      </c>
      <c r="B32" s="45" t="s">
        <v>67</v>
      </c>
      <c r="C32" s="3"/>
      <c r="D32" s="43">
        <v>5</v>
      </c>
      <c r="E32" s="43" t="s">
        <v>106</v>
      </c>
      <c r="F32" s="3"/>
      <c r="G32" s="2">
        <v>0</v>
      </c>
      <c r="H32" s="36">
        <f t="shared" si="14"/>
        <v>0</v>
      </c>
      <c r="I32" s="2">
        <v>0</v>
      </c>
      <c r="J32" s="36">
        <f t="shared" si="15"/>
        <v>0</v>
      </c>
      <c r="K32" s="36">
        <f t="shared" si="16"/>
        <v>0</v>
      </c>
      <c r="L32" s="36">
        <f t="shared" si="17"/>
        <v>0</v>
      </c>
      <c r="M32" s="36">
        <f t="shared" si="18"/>
        <v>0</v>
      </c>
      <c r="N32" s="36">
        <f t="shared" si="19"/>
        <v>0</v>
      </c>
      <c r="O32" s="37">
        <f t="shared" si="20"/>
        <v>0</v>
      </c>
    </row>
    <row r="33" spans="1:15" s="26" customFormat="1" ht="99.75" x14ac:dyDescent="0.2">
      <c r="A33" s="44">
        <v>20</v>
      </c>
      <c r="B33" s="45" t="s">
        <v>68</v>
      </c>
      <c r="C33" s="3"/>
      <c r="D33" s="43">
        <v>5</v>
      </c>
      <c r="E33" s="43" t="s">
        <v>106</v>
      </c>
      <c r="F33" s="3"/>
      <c r="G33" s="2">
        <v>0</v>
      </c>
      <c r="H33" s="36">
        <f t="shared" si="14"/>
        <v>0</v>
      </c>
      <c r="I33" s="2">
        <v>0</v>
      </c>
      <c r="J33" s="36">
        <f t="shared" si="15"/>
        <v>0</v>
      </c>
      <c r="K33" s="36">
        <f t="shared" si="16"/>
        <v>0</v>
      </c>
      <c r="L33" s="36">
        <f t="shared" si="17"/>
        <v>0</v>
      </c>
      <c r="M33" s="36">
        <f t="shared" si="18"/>
        <v>0</v>
      </c>
      <c r="N33" s="36">
        <f t="shared" si="19"/>
        <v>0</v>
      </c>
      <c r="O33" s="37">
        <f t="shared" si="20"/>
        <v>0</v>
      </c>
    </row>
    <row r="34" spans="1:15" s="26" customFormat="1" ht="128.25" x14ac:dyDescent="0.2">
      <c r="A34" s="44">
        <v>21</v>
      </c>
      <c r="B34" s="45" t="s">
        <v>69</v>
      </c>
      <c r="C34" s="3"/>
      <c r="D34" s="43">
        <v>5</v>
      </c>
      <c r="E34" s="43" t="s">
        <v>106</v>
      </c>
      <c r="F34" s="3"/>
      <c r="G34" s="2">
        <v>0</v>
      </c>
      <c r="H34" s="36">
        <f t="shared" si="14"/>
        <v>0</v>
      </c>
      <c r="I34" s="2">
        <v>0</v>
      </c>
      <c r="J34" s="36">
        <f t="shared" si="15"/>
        <v>0</v>
      </c>
      <c r="K34" s="36">
        <f t="shared" si="16"/>
        <v>0</v>
      </c>
      <c r="L34" s="36">
        <f t="shared" si="17"/>
        <v>0</v>
      </c>
      <c r="M34" s="36">
        <f t="shared" si="18"/>
        <v>0</v>
      </c>
      <c r="N34" s="36">
        <f t="shared" si="19"/>
        <v>0</v>
      </c>
      <c r="O34" s="37">
        <f t="shared" si="20"/>
        <v>0</v>
      </c>
    </row>
    <row r="35" spans="1:15" s="26" customFormat="1" ht="135.75" customHeight="1" x14ac:dyDescent="0.2">
      <c r="A35" s="44">
        <v>22</v>
      </c>
      <c r="B35" s="45" t="s">
        <v>70</v>
      </c>
      <c r="C35" s="3"/>
      <c r="D35" s="43">
        <v>3</v>
      </c>
      <c r="E35" s="43" t="s">
        <v>106</v>
      </c>
      <c r="F35" s="3"/>
      <c r="G35" s="2">
        <v>0</v>
      </c>
      <c r="H35" s="36">
        <f t="shared" si="14"/>
        <v>0</v>
      </c>
      <c r="I35" s="2">
        <v>0</v>
      </c>
      <c r="J35" s="36">
        <f t="shared" si="15"/>
        <v>0</v>
      </c>
      <c r="K35" s="36">
        <f t="shared" si="16"/>
        <v>0</v>
      </c>
      <c r="L35" s="36">
        <f t="shared" si="17"/>
        <v>0</v>
      </c>
      <c r="M35" s="36">
        <f t="shared" si="18"/>
        <v>0</v>
      </c>
      <c r="N35" s="36">
        <f t="shared" si="19"/>
        <v>0</v>
      </c>
      <c r="O35" s="37">
        <f t="shared" si="20"/>
        <v>0</v>
      </c>
    </row>
    <row r="36" spans="1:15" s="26" customFormat="1" ht="114" x14ac:dyDescent="0.2">
      <c r="A36" s="44">
        <v>23</v>
      </c>
      <c r="B36" s="45" t="s">
        <v>71</v>
      </c>
      <c r="C36" s="3"/>
      <c r="D36" s="43">
        <v>6</v>
      </c>
      <c r="E36" s="43" t="s">
        <v>107</v>
      </c>
      <c r="F36" s="3"/>
      <c r="G36" s="2">
        <v>0</v>
      </c>
      <c r="H36" s="36">
        <f t="shared" si="14"/>
        <v>0</v>
      </c>
      <c r="I36" s="2">
        <v>0</v>
      </c>
      <c r="J36" s="36">
        <f t="shared" si="15"/>
        <v>0</v>
      </c>
      <c r="K36" s="36">
        <f t="shared" si="16"/>
        <v>0</v>
      </c>
      <c r="L36" s="36">
        <f t="shared" si="17"/>
        <v>0</v>
      </c>
      <c r="M36" s="36">
        <f t="shared" si="18"/>
        <v>0</v>
      </c>
      <c r="N36" s="36">
        <f t="shared" si="19"/>
        <v>0</v>
      </c>
      <c r="O36" s="37">
        <f t="shared" si="20"/>
        <v>0</v>
      </c>
    </row>
    <row r="37" spans="1:15" s="26" customFormat="1" ht="96" customHeight="1" x14ac:dyDescent="0.2">
      <c r="A37" s="44">
        <v>24</v>
      </c>
      <c r="B37" s="45" t="s">
        <v>72</v>
      </c>
      <c r="C37" s="3"/>
      <c r="D37" s="43">
        <v>22</v>
      </c>
      <c r="E37" s="43" t="s">
        <v>105</v>
      </c>
      <c r="F37" s="3"/>
      <c r="G37" s="2">
        <v>0</v>
      </c>
      <c r="H37" s="36">
        <f t="shared" si="14"/>
        <v>0</v>
      </c>
      <c r="I37" s="2">
        <v>0</v>
      </c>
      <c r="J37" s="36">
        <f t="shared" si="15"/>
        <v>0</v>
      </c>
      <c r="K37" s="36">
        <f t="shared" si="16"/>
        <v>0</v>
      </c>
      <c r="L37" s="36">
        <f t="shared" si="17"/>
        <v>0</v>
      </c>
      <c r="M37" s="36">
        <f t="shared" si="18"/>
        <v>0</v>
      </c>
      <c r="N37" s="36">
        <f t="shared" si="19"/>
        <v>0</v>
      </c>
      <c r="O37" s="37">
        <f t="shared" si="20"/>
        <v>0</v>
      </c>
    </row>
    <row r="38" spans="1:15" s="26" customFormat="1" ht="147" customHeight="1" x14ac:dyDescent="0.2">
      <c r="A38" s="44">
        <v>25</v>
      </c>
      <c r="B38" s="45" t="s">
        <v>73</v>
      </c>
      <c r="C38" s="3"/>
      <c r="D38" s="43">
        <v>3</v>
      </c>
      <c r="E38" s="43" t="s">
        <v>106</v>
      </c>
      <c r="F38" s="3"/>
      <c r="G38" s="2">
        <v>0</v>
      </c>
      <c r="H38" s="36">
        <f t="shared" si="14"/>
        <v>0</v>
      </c>
      <c r="I38" s="2">
        <v>0</v>
      </c>
      <c r="J38" s="36">
        <f t="shared" si="15"/>
        <v>0</v>
      </c>
      <c r="K38" s="36">
        <f t="shared" si="16"/>
        <v>0</v>
      </c>
      <c r="L38" s="36">
        <f t="shared" si="17"/>
        <v>0</v>
      </c>
      <c r="M38" s="36">
        <f t="shared" si="18"/>
        <v>0</v>
      </c>
      <c r="N38" s="36">
        <f t="shared" si="19"/>
        <v>0</v>
      </c>
      <c r="O38" s="37">
        <f t="shared" si="20"/>
        <v>0</v>
      </c>
    </row>
    <row r="39" spans="1:15" s="26" customFormat="1" ht="121.5" customHeight="1" x14ac:dyDescent="0.2">
      <c r="A39" s="44">
        <v>26</v>
      </c>
      <c r="B39" s="45" t="s">
        <v>74</v>
      </c>
      <c r="C39" s="3"/>
      <c r="D39" s="43">
        <v>6</v>
      </c>
      <c r="E39" s="43" t="s">
        <v>106</v>
      </c>
      <c r="F39" s="3"/>
      <c r="G39" s="2">
        <v>0</v>
      </c>
      <c r="H39" s="36">
        <f t="shared" si="14"/>
        <v>0</v>
      </c>
      <c r="I39" s="2">
        <v>0</v>
      </c>
      <c r="J39" s="36">
        <f t="shared" si="15"/>
        <v>0</v>
      </c>
      <c r="K39" s="36">
        <f t="shared" si="16"/>
        <v>0</v>
      </c>
      <c r="L39" s="36">
        <f t="shared" si="17"/>
        <v>0</v>
      </c>
      <c r="M39" s="36">
        <f t="shared" si="18"/>
        <v>0</v>
      </c>
      <c r="N39" s="36">
        <f t="shared" si="19"/>
        <v>0</v>
      </c>
      <c r="O39" s="37">
        <f t="shared" si="20"/>
        <v>0</v>
      </c>
    </row>
    <row r="40" spans="1:15" s="26" customFormat="1" ht="99.75" x14ac:dyDescent="0.2">
      <c r="A40" s="44">
        <v>27</v>
      </c>
      <c r="B40" s="45" t="s">
        <v>75</v>
      </c>
      <c r="C40" s="3"/>
      <c r="D40" s="43">
        <v>2</v>
      </c>
      <c r="E40" s="43" t="s">
        <v>106</v>
      </c>
      <c r="F40" s="3"/>
      <c r="G40" s="2">
        <v>0</v>
      </c>
      <c r="H40" s="36">
        <f t="shared" si="14"/>
        <v>0</v>
      </c>
      <c r="I40" s="2">
        <v>0</v>
      </c>
      <c r="J40" s="36">
        <f t="shared" si="15"/>
        <v>0</v>
      </c>
      <c r="K40" s="36">
        <f t="shared" si="16"/>
        <v>0</v>
      </c>
      <c r="L40" s="36">
        <f t="shared" si="17"/>
        <v>0</v>
      </c>
      <c r="M40" s="36">
        <f t="shared" si="18"/>
        <v>0</v>
      </c>
      <c r="N40" s="36">
        <f t="shared" si="19"/>
        <v>0</v>
      </c>
      <c r="O40" s="37">
        <f t="shared" si="20"/>
        <v>0</v>
      </c>
    </row>
    <row r="41" spans="1:15" s="26" customFormat="1" ht="128.25" x14ac:dyDescent="0.2">
      <c r="A41" s="44">
        <v>28</v>
      </c>
      <c r="B41" s="45" t="s">
        <v>76</v>
      </c>
      <c r="C41" s="3"/>
      <c r="D41" s="43">
        <v>5</v>
      </c>
      <c r="E41" s="43" t="s">
        <v>106</v>
      </c>
      <c r="F41" s="3"/>
      <c r="G41" s="2">
        <v>0</v>
      </c>
      <c r="H41" s="36">
        <f t="shared" si="14"/>
        <v>0</v>
      </c>
      <c r="I41" s="2">
        <v>0</v>
      </c>
      <c r="J41" s="36">
        <f t="shared" si="15"/>
        <v>0</v>
      </c>
      <c r="K41" s="36">
        <f t="shared" si="16"/>
        <v>0</v>
      </c>
      <c r="L41" s="36">
        <f t="shared" si="17"/>
        <v>0</v>
      </c>
      <c r="M41" s="36">
        <f t="shared" si="18"/>
        <v>0</v>
      </c>
      <c r="N41" s="36">
        <f t="shared" si="19"/>
        <v>0</v>
      </c>
      <c r="O41" s="37">
        <f t="shared" si="20"/>
        <v>0</v>
      </c>
    </row>
    <row r="42" spans="1:15" s="26" customFormat="1" ht="71.25" x14ac:dyDescent="0.2">
      <c r="A42" s="44">
        <v>29</v>
      </c>
      <c r="B42" s="45" t="s">
        <v>77</v>
      </c>
      <c r="C42" s="3"/>
      <c r="D42" s="43">
        <v>5</v>
      </c>
      <c r="E42" s="43" t="s">
        <v>106</v>
      </c>
      <c r="F42" s="3"/>
      <c r="G42" s="2">
        <v>0</v>
      </c>
      <c r="H42" s="36">
        <f t="shared" si="14"/>
        <v>0</v>
      </c>
      <c r="I42" s="2">
        <v>0</v>
      </c>
      <c r="J42" s="36">
        <f t="shared" si="15"/>
        <v>0</v>
      </c>
      <c r="K42" s="36">
        <f t="shared" si="16"/>
        <v>0</v>
      </c>
      <c r="L42" s="36">
        <f t="shared" si="17"/>
        <v>0</v>
      </c>
      <c r="M42" s="36">
        <f t="shared" si="18"/>
        <v>0</v>
      </c>
      <c r="N42" s="36">
        <f t="shared" si="19"/>
        <v>0</v>
      </c>
      <c r="O42" s="37">
        <f t="shared" si="20"/>
        <v>0</v>
      </c>
    </row>
    <row r="43" spans="1:15" s="26" customFormat="1" ht="57" x14ac:dyDescent="0.2">
      <c r="A43" s="44">
        <v>30</v>
      </c>
      <c r="B43" s="45" t="s">
        <v>78</v>
      </c>
      <c r="C43" s="3"/>
      <c r="D43" s="43">
        <v>5</v>
      </c>
      <c r="E43" s="43" t="s">
        <v>106</v>
      </c>
      <c r="F43" s="3"/>
      <c r="G43" s="2">
        <v>0</v>
      </c>
      <c r="H43" s="36">
        <f t="shared" si="14"/>
        <v>0</v>
      </c>
      <c r="I43" s="2">
        <v>0</v>
      </c>
      <c r="J43" s="36">
        <f t="shared" si="15"/>
        <v>0</v>
      </c>
      <c r="K43" s="36">
        <f t="shared" si="16"/>
        <v>0</v>
      </c>
      <c r="L43" s="36">
        <f t="shared" si="17"/>
        <v>0</v>
      </c>
      <c r="M43" s="36">
        <f t="shared" si="18"/>
        <v>0</v>
      </c>
      <c r="N43" s="36">
        <f t="shared" si="19"/>
        <v>0</v>
      </c>
      <c r="O43" s="37">
        <f t="shared" si="20"/>
        <v>0</v>
      </c>
    </row>
    <row r="44" spans="1:15" s="26" customFormat="1" ht="71.25" x14ac:dyDescent="0.2">
      <c r="A44" s="44">
        <v>31</v>
      </c>
      <c r="B44" s="45" t="s">
        <v>79</v>
      </c>
      <c r="C44" s="3"/>
      <c r="D44" s="43">
        <v>5</v>
      </c>
      <c r="E44" s="43" t="s">
        <v>106</v>
      </c>
      <c r="F44" s="3"/>
      <c r="G44" s="2">
        <v>0</v>
      </c>
      <c r="H44" s="36">
        <f t="shared" si="14"/>
        <v>0</v>
      </c>
      <c r="I44" s="2">
        <v>0</v>
      </c>
      <c r="J44" s="36">
        <f t="shared" si="15"/>
        <v>0</v>
      </c>
      <c r="K44" s="36">
        <f t="shared" si="16"/>
        <v>0</v>
      </c>
      <c r="L44" s="36">
        <f t="shared" si="17"/>
        <v>0</v>
      </c>
      <c r="M44" s="36">
        <f t="shared" si="18"/>
        <v>0</v>
      </c>
      <c r="N44" s="36">
        <f t="shared" si="19"/>
        <v>0</v>
      </c>
      <c r="O44" s="37">
        <f t="shared" si="20"/>
        <v>0</v>
      </c>
    </row>
    <row r="45" spans="1:15" s="26" customFormat="1" ht="57" x14ac:dyDescent="0.2">
      <c r="A45" s="44">
        <v>32</v>
      </c>
      <c r="B45" s="45" t="s">
        <v>80</v>
      </c>
      <c r="C45" s="3"/>
      <c r="D45" s="43">
        <v>2</v>
      </c>
      <c r="E45" s="43" t="s">
        <v>106</v>
      </c>
      <c r="F45" s="3"/>
      <c r="G45" s="2">
        <v>0</v>
      </c>
      <c r="H45" s="36">
        <f t="shared" si="14"/>
        <v>0</v>
      </c>
      <c r="I45" s="2">
        <v>0</v>
      </c>
      <c r="J45" s="36">
        <f t="shared" si="15"/>
        <v>0</v>
      </c>
      <c r="K45" s="36">
        <f t="shared" si="16"/>
        <v>0</v>
      </c>
      <c r="L45" s="36">
        <f t="shared" si="17"/>
        <v>0</v>
      </c>
      <c r="M45" s="36">
        <f t="shared" si="18"/>
        <v>0</v>
      </c>
      <c r="N45" s="36">
        <f t="shared" si="19"/>
        <v>0</v>
      </c>
      <c r="O45" s="37">
        <f t="shared" si="20"/>
        <v>0</v>
      </c>
    </row>
    <row r="46" spans="1:15" s="26" customFormat="1" ht="118.5" customHeight="1" x14ac:dyDescent="0.2">
      <c r="A46" s="44">
        <v>33</v>
      </c>
      <c r="B46" s="45" t="s">
        <v>81</v>
      </c>
      <c r="C46" s="3"/>
      <c r="D46" s="43">
        <v>2</v>
      </c>
      <c r="E46" s="43" t="s">
        <v>106</v>
      </c>
      <c r="F46" s="3"/>
      <c r="G46" s="2">
        <v>0</v>
      </c>
      <c r="H46" s="36">
        <f t="shared" si="14"/>
        <v>0</v>
      </c>
      <c r="I46" s="2">
        <v>0</v>
      </c>
      <c r="J46" s="36">
        <f t="shared" si="15"/>
        <v>0</v>
      </c>
      <c r="K46" s="36">
        <f t="shared" si="16"/>
        <v>0</v>
      </c>
      <c r="L46" s="36">
        <f t="shared" si="17"/>
        <v>0</v>
      </c>
      <c r="M46" s="36">
        <f t="shared" si="18"/>
        <v>0</v>
      </c>
      <c r="N46" s="36">
        <f t="shared" si="19"/>
        <v>0</v>
      </c>
      <c r="O46" s="37">
        <f t="shared" si="20"/>
        <v>0</v>
      </c>
    </row>
    <row r="47" spans="1:15" s="26" customFormat="1" ht="57" x14ac:dyDescent="0.2">
      <c r="A47" s="44">
        <v>34</v>
      </c>
      <c r="B47" s="45" t="s">
        <v>82</v>
      </c>
      <c r="C47" s="3"/>
      <c r="D47" s="43">
        <v>5</v>
      </c>
      <c r="E47" s="43" t="s">
        <v>106</v>
      </c>
      <c r="F47" s="3"/>
      <c r="G47" s="2">
        <v>0</v>
      </c>
      <c r="H47" s="36">
        <f t="shared" si="14"/>
        <v>0</v>
      </c>
      <c r="I47" s="2">
        <v>0</v>
      </c>
      <c r="J47" s="36">
        <f t="shared" si="15"/>
        <v>0</v>
      </c>
      <c r="K47" s="36">
        <f t="shared" si="16"/>
        <v>0</v>
      </c>
      <c r="L47" s="36">
        <f t="shared" si="17"/>
        <v>0</v>
      </c>
      <c r="M47" s="36">
        <f t="shared" si="18"/>
        <v>0</v>
      </c>
      <c r="N47" s="36">
        <f t="shared" si="19"/>
        <v>0</v>
      </c>
      <c r="O47" s="37">
        <f t="shared" si="20"/>
        <v>0</v>
      </c>
    </row>
    <row r="48" spans="1:15" s="26" customFormat="1" ht="134.25" customHeight="1" x14ac:dyDescent="0.2">
      <c r="A48" s="44">
        <v>35</v>
      </c>
      <c r="B48" s="45" t="s">
        <v>83</v>
      </c>
      <c r="C48" s="3"/>
      <c r="D48" s="43">
        <v>5</v>
      </c>
      <c r="E48" s="43" t="s">
        <v>106</v>
      </c>
      <c r="F48" s="3"/>
      <c r="G48" s="2">
        <v>0</v>
      </c>
      <c r="H48" s="36">
        <f t="shared" ref="H48:H67" si="21">+ROUND(F48*G48,0)</f>
        <v>0</v>
      </c>
      <c r="I48" s="2">
        <v>0</v>
      </c>
      <c r="J48" s="36">
        <f t="shared" ref="J48:J67" si="22">ROUND(F48*I48,0)</f>
        <v>0</v>
      </c>
      <c r="K48" s="36">
        <f t="shared" ref="K48:K67" si="23">ROUND(F48+H48+J48,0)</f>
        <v>0</v>
      </c>
      <c r="L48" s="36">
        <f t="shared" ref="L48:L67" si="24">ROUND(F48*D48,0)</f>
        <v>0</v>
      </c>
      <c r="M48" s="36">
        <f t="shared" ref="M48:M67" si="25">ROUND(L48*G48,0)</f>
        <v>0</v>
      </c>
      <c r="N48" s="36">
        <f t="shared" ref="N48:N67" si="26">ROUND(L48*I48,0)</f>
        <v>0</v>
      </c>
      <c r="O48" s="37">
        <f t="shared" ref="O48:O67" si="27">ROUND(L48+N48+M48,0)</f>
        <v>0</v>
      </c>
    </row>
    <row r="49" spans="1:15" s="26" customFormat="1" ht="99.75" x14ac:dyDescent="0.2">
      <c r="A49" s="44">
        <v>36</v>
      </c>
      <c r="B49" s="45" t="s">
        <v>84</v>
      </c>
      <c r="C49" s="3"/>
      <c r="D49" s="43">
        <v>5</v>
      </c>
      <c r="E49" s="43" t="s">
        <v>106</v>
      </c>
      <c r="F49" s="3"/>
      <c r="G49" s="2">
        <v>0</v>
      </c>
      <c r="H49" s="36">
        <f t="shared" si="21"/>
        <v>0</v>
      </c>
      <c r="I49" s="2">
        <v>0</v>
      </c>
      <c r="J49" s="36">
        <f t="shared" si="22"/>
        <v>0</v>
      </c>
      <c r="K49" s="36">
        <f t="shared" si="23"/>
        <v>0</v>
      </c>
      <c r="L49" s="36">
        <f t="shared" si="24"/>
        <v>0</v>
      </c>
      <c r="M49" s="36">
        <f t="shared" si="25"/>
        <v>0</v>
      </c>
      <c r="N49" s="36">
        <f t="shared" si="26"/>
        <v>0</v>
      </c>
      <c r="O49" s="37">
        <f t="shared" si="27"/>
        <v>0</v>
      </c>
    </row>
    <row r="50" spans="1:15" s="26" customFormat="1" ht="57" x14ac:dyDescent="0.2">
      <c r="A50" s="44">
        <v>37</v>
      </c>
      <c r="B50" s="45" t="s">
        <v>85</v>
      </c>
      <c r="C50" s="3"/>
      <c r="D50" s="43">
        <v>5</v>
      </c>
      <c r="E50" s="43" t="s">
        <v>106</v>
      </c>
      <c r="F50" s="3"/>
      <c r="G50" s="2">
        <v>0</v>
      </c>
      <c r="H50" s="36">
        <f t="shared" si="21"/>
        <v>0</v>
      </c>
      <c r="I50" s="2">
        <v>0</v>
      </c>
      <c r="J50" s="36">
        <f t="shared" si="22"/>
        <v>0</v>
      </c>
      <c r="K50" s="36">
        <f t="shared" si="23"/>
        <v>0</v>
      </c>
      <c r="L50" s="36">
        <f t="shared" si="24"/>
        <v>0</v>
      </c>
      <c r="M50" s="36">
        <f t="shared" si="25"/>
        <v>0</v>
      </c>
      <c r="N50" s="36">
        <f t="shared" si="26"/>
        <v>0</v>
      </c>
      <c r="O50" s="37">
        <f t="shared" si="27"/>
        <v>0</v>
      </c>
    </row>
    <row r="51" spans="1:15" s="26" customFormat="1" ht="71.25" x14ac:dyDescent="0.2">
      <c r="A51" s="44">
        <v>38</v>
      </c>
      <c r="B51" s="45" t="s">
        <v>86</v>
      </c>
      <c r="C51" s="3"/>
      <c r="D51" s="43">
        <v>3</v>
      </c>
      <c r="E51" s="43" t="s">
        <v>106</v>
      </c>
      <c r="F51" s="3"/>
      <c r="G51" s="2">
        <v>0</v>
      </c>
      <c r="H51" s="36">
        <f t="shared" si="21"/>
        <v>0</v>
      </c>
      <c r="I51" s="2">
        <v>0</v>
      </c>
      <c r="J51" s="36">
        <f t="shared" si="22"/>
        <v>0</v>
      </c>
      <c r="K51" s="36">
        <f t="shared" si="23"/>
        <v>0</v>
      </c>
      <c r="L51" s="36">
        <f t="shared" si="24"/>
        <v>0</v>
      </c>
      <c r="M51" s="36">
        <f t="shared" si="25"/>
        <v>0</v>
      </c>
      <c r="N51" s="36">
        <f t="shared" si="26"/>
        <v>0</v>
      </c>
      <c r="O51" s="37">
        <f t="shared" si="27"/>
        <v>0</v>
      </c>
    </row>
    <row r="52" spans="1:15" s="26" customFormat="1" ht="99.75" x14ac:dyDescent="0.2">
      <c r="A52" s="44">
        <v>39</v>
      </c>
      <c r="B52" s="45" t="s">
        <v>111</v>
      </c>
      <c r="C52" s="3"/>
      <c r="D52" s="43">
        <v>5</v>
      </c>
      <c r="E52" s="43" t="s">
        <v>106</v>
      </c>
      <c r="F52" s="3"/>
      <c r="G52" s="2">
        <v>0</v>
      </c>
      <c r="H52" s="36">
        <f t="shared" si="21"/>
        <v>0</v>
      </c>
      <c r="I52" s="2">
        <v>0</v>
      </c>
      <c r="J52" s="36">
        <f t="shared" si="22"/>
        <v>0</v>
      </c>
      <c r="K52" s="36">
        <f t="shared" si="23"/>
        <v>0</v>
      </c>
      <c r="L52" s="36">
        <f t="shared" si="24"/>
        <v>0</v>
      </c>
      <c r="M52" s="36">
        <f t="shared" si="25"/>
        <v>0</v>
      </c>
      <c r="N52" s="36">
        <f t="shared" si="26"/>
        <v>0</v>
      </c>
      <c r="O52" s="37">
        <f t="shared" si="27"/>
        <v>0</v>
      </c>
    </row>
    <row r="53" spans="1:15" s="26" customFormat="1" ht="99.75" x14ac:dyDescent="0.2">
      <c r="A53" s="44">
        <v>40</v>
      </c>
      <c r="B53" s="45" t="s">
        <v>87</v>
      </c>
      <c r="C53" s="3"/>
      <c r="D53" s="43">
        <v>3</v>
      </c>
      <c r="E53" s="43" t="s">
        <v>106</v>
      </c>
      <c r="F53" s="3"/>
      <c r="G53" s="2">
        <v>0</v>
      </c>
      <c r="H53" s="36">
        <f t="shared" si="21"/>
        <v>0</v>
      </c>
      <c r="I53" s="2">
        <v>0</v>
      </c>
      <c r="J53" s="36">
        <f t="shared" si="22"/>
        <v>0</v>
      </c>
      <c r="K53" s="36">
        <f t="shared" si="23"/>
        <v>0</v>
      </c>
      <c r="L53" s="36">
        <f t="shared" si="24"/>
        <v>0</v>
      </c>
      <c r="M53" s="36">
        <f t="shared" si="25"/>
        <v>0</v>
      </c>
      <c r="N53" s="36">
        <f t="shared" si="26"/>
        <v>0</v>
      </c>
      <c r="O53" s="37">
        <f t="shared" si="27"/>
        <v>0</v>
      </c>
    </row>
    <row r="54" spans="1:15" s="26" customFormat="1" ht="85.5" x14ac:dyDescent="0.2">
      <c r="A54" s="44">
        <v>41</v>
      </c>
      <c r="B54" s="45" t="s">
        <v>88</v>
      </c>
      <c r="C54" s="3"/>
      <c r="D54" s="43">
        <v>3</v>
      </c>
      <c r="E54" s="43" t="s">
        <v>106</v>
      </c>
      <c r="F54" s="3"/>
      <c r="G54" s="2">
        <v>0</v>
      </c>
      <c r="H54" s="36">
        <f t="shared" si="21"/>
        <v>0</v>
      </c>
      <c r="I54" s="2">
        <v>0</v>
      </c>
      <c r="J54" s="36">
        <f t="shared" si="22"/>
        <v>0</v>
      </c>
      <c r="K54" s="36">
        <f t="shared" si="23"/>
        <v>0</v>
      </c>
      <c r="L54" s="36">
        <f t="shared" si="24"/>
        <v>0</v>
      </c>
      <c r="M54" s="36">
        <f t="shared" si="25"/>
        <v>0</v>
      </c>
      <c r="N54" s="36">
        <f t="shared" si="26"/>
        <v>0</v>
      </c>
      <c r="O54" s="37">
        <f t="shared" si="27"/>
        <v>0</v>
      </c>
    </row>
    <row r="55" spans="1:15" s="26" customFormat="1" ht="128.25" x14ac:dyDescent="0.2">
      <c r="A55" s="44">
        <v>42</v>
      </c>
      <c r="B55" s="45" t="s">
        <v>89</v>
      </c>
      <c r="C55" s="3"/>
      <c r="D55" s="43">
        <v>3</v>
      </c>
      <c r="E55" s="43" t="s">
        <v>106</v>
      </c>
      <c r="F55" s="3"/>
      <c r="G55" s="2">
        <v>0</v>
      </c>
      <c r="H55" s="36">
        <f t="shared" si="21"/>
        <v>0</v>
      </c>
      <c r="I55" s="2">
        <v>0</v>
      </c>
      <c r="J55" s="36">
        <f t="shared" si="22"/>
        <v>0</v>
      </c>
      <c r="K55" s="36">
        <f t="shared" si="23"/>
        <v>0</v>
      </c>
      <c r="L55" s="36">
        <f t="shared" si="24"/>
        <v>0</v>
      </c>
      <c r="M55" s="36">
        <f t="shared" si="25"/>
        <v>0</v>
      </c>
      <c r="N55" s="36">
        <f t="shared" si="26"/>
        <v>0</v>
      </c>
      <c r="O55" s="37">
        <f t="shared" si="27"/>
        <v>0</v>
      </c>
    </row>
    <row r="56" spans="1:15" s="26" customFormat="1" ht="71.25" x14ac:dyDescent="0.2">
      <c r="A56" s="44">
        <v>43</v>
      </c>
      <c r="B56" s="45" t="s">
        <v>90</v>
      </c>
      <c r="C56" s="3"/>
      <c r="D56" s="43">
        <v>5</v>
      </c>
      <c r="E56" s="43" t="s">
        <v>106</v>
      </c>
      <c r="F56" s="3"/>
      <c r="G56" s="2">
        <v>0</v>
      </c>
      <c r="H56" s="36">
        <f t="shared" si="21"/>
        <v>0</v>
      </c>
      <c r="I56" s="2">
        <v>0</v>
      </c>
      <c r="J56" s="36">
        <f t="shared" si="22"/>
        <v>0</v>
      </c>
      <c r="K56" s="36">
        <f t="shared" si="23"/>
        <v>0</v>
      </c>
      <c r="L56" s="36">
        <f t="shared" si="24"/>
        <v>0</v>
      </c>
      <c r="M56" s="36">
        <f t="shared" si="25"/>
        <v>0</v>
      </c>
      <c r="N56" s="36">
        <f t="shared" si="26"/>
        <v>0</v>
      </c>
      <c r="O56" s="37">
        <f t="shared" si="27"/>
        <v>0</v>
      </c>
    </row>
    <row r="57" spans="1:15" s="26" customFormat="1" ht="57" x14ac:dyDescent="0.2">
      <c r="A57" s="44">
        <v>44</v>
      </c>
      <c r="B57" s="45" t="s">
        <v>91</v>
      </c>
      <c r="C57" s="3"/>
      <c r="D57" s="43">
        <v>5</v>
      </c>
      <c r="E57" s="43" t="s">
        <v>106</v>
      </c>
      <c r="F57" s="3"/>
      <c r="G57" s="2">
        <v>0</v>
      </c>
      <c r="H57" s="36">
        <f t="shared" si="21"/>
        <v>0</v>
      </c>
      <c r="I57" s="2">
        <v>0</v>
      </c>
      <c r="J57" s="36">
        <f t="shared" si="22"/>
        <v>0</v>
      </c>
      <c r="K57" s="36">
        <f t="shared" si="23"/>
        <v>0</v>
      </c>
      <c r="L57" s="36">
        <f t="shared" si="24"/>
        <v>0</v>
      </c>
      <c r="M57" s="36">
        <f t="shared" si="25"/>
        <v>0</v>
      </c>
      <c r="N57" s="36">
        <f t="shared" si="26"/>
        <v>0</v>
      </c>
      <c r="O57" s="37">
        <f t="shared" si="27"/>
        <v>0</v>
      </c>
    </row>
    <row r="58" spans="1:15" s="26" customFormat="1" ht="71.25" x14ac:dyDescent="0.2">
      <c r="A58" s="44">
        <v>45</v>
      </c>
      <c r="B58" s="45" t="s">
        <v>92</v>
      </c>
      <c r="C58" s="3"/>
      <c r="D58" s="43">
        <v>5</v>
      </c>
      <c r="E58" s="43" t="s">
        <v>106</v>
      </c>
      <c r="F58" s="3"/>
      <c r="G58" s="2">
        <v>0</v>
      </c>
      <c r="H58" s="36">
        <f t="shared" si="21"/>
        <v>0</v>
      </c>
      <c r="I58" s="2">
        <v>0</v>
      </c>
      <c r="J58" s="36">
        <f t="shared" si="22"/>
        <v>0</v>
      </c>
      <c r="K58" s="36">
        <f t="shared" si="23"/>
        <v>0</v>
      </c>
      <c r="L58" s="36">
        <f t="shared" si="24"/>
        <v>0</v>
      </c>
      <c r="M58" s="36">
        <f t="shared" si="25"/>
        <v>0</v>
      </c>
      <c r="N58" s="36">
        <f t="shared" si="26"/>
        <v>0</v>
      </c>
      <c r="O58" s="37">
        <f t="shared" si="27"/>
        <v>0</v>
      </c>
    </row>
    <row r="59" spans="1:15" s="26" customFormat="1" ht="85.5" x14ac:dyDescent="0.2">
      <c r="A59" s="44">
        <v>46</v>
      </c>
      <c r="B59" s="45" t="s">
        <v>93</v>
      </c>
      <c r="C59" s="3"/>
      <c r="D59" s="43">
        <v>5</v>
      </c>
      <c r="E59" s="43" t="s">
        <v>106</v>
      </c>
      <c r="F59" s="3"/>
      <c r="G59" s="2">
        <v>0</v>
      </c>
      <c r="H59" s="36">
        <f t="shared" si="21"/>
        <v>0</v>
      </c>
      <c r="I59" s="2">
        <v>0</v>
      </c>
      <c r="J59" s="36">
        <f t="shared" si="22"/>
        <v>0</v>
      </c>
      <c r="K59" s="36">
        <f t="shared" si="23"/>
        <v>0</v>
      </c>
      <c r="L59" s="36">
        <f t="shared" si="24"/>
        <v>0</v>
      </c>
      <c r="M59" s="36">
        <f t="shared" si="25"/>
        <v>0</v>
      </c>
      <c r="N59" s="36">
        <f t="shared" si="26"/>
        <v>0</v>
      </c>
      <c r="O59" s="37">
        <f t="shared" si="27"/>
        <v>0</v>
      </c>
    </row>
    <row r="60" spans="1:15" s="26" customFormat="1" ht="71.25" x14ac:dyDescent="0.2">
      <c r="A60" s="44">
        <v>47</v>
      </c>
      <c r="B60" s="45" t="s">
        <v>94</v>
      </c>
      <c r="C60" s="3"/>
      <c r="D60" s="43">
        <v>5</v>
      </c>
      <c r="E60" s="43" t="s">
        <v>106</v>
      </c>
      <c r="F60" s="3"/>
      <c r="G60" s="2">
        <v>0</v>
      </c>
      <c r="H60" s="36">
        <f t="shared" si="21"/>
        <v>0</v>
      </c>
      <c r="I60" s="2">
        <v>0</v>
      </c>
      <c r="J60" s="36">
        <f t="shared" si="22"/>
        <v>0</v>
      </c>
      <c r="K60" s="36">
        <f t="shared" si="23"/>
        <v>0</v>
      </c>
      <c r="L60" s="36">
        <f t="shared" si="24"/>
        <v>0</v>
      </c>
      <c r="M60" s="36">
        <f t="shared" si="25"/>
        <v>0</v>
      </c>
      <c r="N60" s="36">
        <f t="shared" si="26"/>
        <v>0</v>
      </c>
      <c r="O60" s="37">
        <f t="shared" si="27"/>
        <v>0</v>
      </c>
    </row>
    <row r="61" spans="1:15" s="26" customFormat="1" ht="71.25" x14ac:dyDescent="0.2">
      <c r="A61" s="44">
        <v>48</v>
      </c>
      <c r="B61" s="45" t="s">
        <v>95</v>
      </c>
      <c r="C61" s="3"/>
      <c r="D61" s="43">
        <v>5</v>
      </c>
      <c r="E61" s="43" t="s">
        <v>106</v>
      </c>
      <c r="F61" s="3"/>
      <c r="G61" s="2">
        <v>0</v>
      </c>
      <c r="H61" s="36">
        <f t="shared" si="21"/>
        <v>0</v>
      </c>
      <c r="I61" s="2">
        <v>0</v>
      </c>
      <c r="J61" s="36">
        <f t="shared" si="22"/>
        <v>0</v>
      </c>
      <c r="K61" s="36">
        <f t="shared" si="23"/>
        <v>0</v>
      </c>
      <c r="L61" s="36">
        <f t="shared" si="24"/>
        <v>0</v>
      </c>
      <c r="M61" s="36">
        <f t="shared" si="25"/>
        <v>0</v>
      </c>
      <c r="N61" s="36">
        <f t="shared" si="26"/>
        <v>0</v>
      </c>
      <c r="O61" s="37">
        <f t="shared" si="27"/>
        <v>0</v>
      </c>
    </row>
    <row r="62" spans="1:15" s="26" customFormat="1" ht="118.5" customHeight="1" x14ac:dyDescent="0.2">
      <c r="A62" s="44">
        <v>49</v>
      </c>
      <c r="B62" s="45" t="s">
        <v>96</v>
      </c>
      <c r="C62" s="3"/>
      <c r="D62" s="43">
        <v>10</v>
      </c>
      <c r="E62" s="43" t="s">
        <v>106</v>
      </c>
      <c r="F62" s="3"/>
      <c r="G62" s="2">
        <v>0</v>
      </c>
      <c r="H62" s="36">
        <f t="shared" si="21"/>
        <v>0</v>
      </c>
      <c r="I62" s="2">
        <v>0</v>
      </c>
      <c r="J62" s="36">
        <f t="shared" si="22"/>
        <v>0</v>
      </c>
      <c r="K62" s="36">
        <f t="shared" si="23"/>
        <v>0</v>
      </c>
      <c r="L62" s="36">
        <f t="shared" si="24"/>
        <v>0</v>
      </c>
      <c r="M62" s="36">
        <f t="shared" si="25"/>
        <v>0</v>
      </c>
      <c r="N62" s="36">
        <f t="shared" si="26"/>
        <v>0</v>
      </c>
      <c r="O62" s="37">
        <f t="shared" si="27"/>
        <v>0</v>
      </c>
    </row>
    <row r="63" spans="1:15" s="26" customFormat="1" ht="119.25" customHeight="1" x14ac:dyDescent="0.2">
      <c r="A63" s="44">
        <v>50</v>
      </c>
      <c r="B63" s="45" t="s">
        <v>97</v>
      </c>
      <c r="C63" s="3"/>
      <c r="D63" s="43">
        <v>6</v>
      </c>
      <c r="E63" s="43" t="s">
        <v>108</v>
      </c>
      <c r="F63" s="3"/>
      <c r="G63" s="2">
        <v>0</v>
      </c>
      <c r="H63" s="36">
        <f t="shared" si="21"/>
        <v>0</v>
      </c>
      <c r="I63" s="2">
        <v>0</v>
      </c>
      <c r="J63" s="36">
        <f t="shared" si="22"/>
        <v>0</v>
      </c>
      <c r="K63" s="36">
        <f t="shared" si="23"/>
        <v>0</v>
      </c>
      <c r="L63" s="36">
        <f t="shared" si="24"/>
        <v>0</v>
      </c>
      <c r="M63" s="36">
        <f t="shared" si="25"/>
        <v>0</v>
      </c>
      <c r="N63" s="36">
        <f t="shared" si="26"/>
        <v>0</v>
      </c>
      <c r="O63" s="37">
        <f t="shared" si="27"/>
        <v>0</v>
      </c>
    </row>
    <row r="64" spans="1:15" s="26" customFormat="1" ht="99.75" x14ac:dyDescent="0.2">
      <c r="A64" s="44">
        <v>51</v>
      </c>
      <c r="B64" s="45" t="s">
        <v>98</v>
      </c>
      <c r="C64" s="3"/>
      <c r="D64" s="43">
        <v>12</v>
      </c>
      <c r="E64" s="43" t="s">
        <v>50</v>
      </c>
      <c r="F64" s="3"/>
      <c r="G64" s="2">
        <v>0</v>
      </c>
      <c r="H64" s="36">
        <f t="shared" si="21"/>
        <v>0</v>
      </c>
      <c r="I64" s="2">
        <v>0</v>
      </c>
      <c r="J64" s="36">
        <f t="shared" si="22"/>
        <v>0</v>
      </c>
      <c r="K64" s="36">
        <f t="shared" si="23"/>
        <v>0</v>
      </c>
      <c r="L64" s="36">
        <f t="shared" si="24"/>
        <v>0</v>
      </c>
      <c r="M64" s="36">
        <f t="shared" si="25"/>
        <v>0</v>
      </c>
      <c r="N64" s="36">
        <f t="shared" si="26"/>
        <v>0</v>
      </c>
      <c r="O64" s="37">
        <f t="shared" si="27"/>
        <v>0</v>
      </c>
    </row>
    <row r="65" spans="1:15" s="26" customFormat="1" ht="99.75" x14ac:dyDescent="0.2">
      <c r="A65" s="44">
        <v>52</v>
      </c>
      <c r="B65" s="45" t="s">
        <v>99</v>
      </c>
      <c r="C65" s="3"/>
      <c r="D65" s="43">
        <v>3</v>
      </c>
      <c r="E65" s="43" t="s">
        <v>108</v>
      </c>
      <c r="F65" s="3"/>
      <c r="G65" s="2">
        <v>0</v>
      </c>
      <c r="H65" s="36">
        <f t="shared" si="21"/>
        <v>0</v>
      </c>
      <c r="I65" s="2">
        <v>0</v>
      </c>
      <c r="J65" s="36">
        <f t="shared" si="22"/>
        <v>0</v>
      </c>
      <c r="K65" s="36">
        <f t="shared" si="23"/>
        <v>0</v>
      </c>
      <c r="L65" s="36">
        <f t="shared" si="24"/>
        <v>0</v>
      </c>
      <c r="M65" s="36">
        <f t="shared" si="25"/>
        <v>0</v>
      </c>
      <c r="N65" s="36">
        <f t="shared" si="26"/>
        <v>0</v>
      </c>
      <c r="O65" s="37">
        <f t="shared" si="27"/>
        <v>0</v>
      </c>
    </row>
    <row r="66" spans="1:15" s="26" customFormat="1" ht="85.5" x14ac:dyDescent="0.2">
      <c r="A66" s="44">
        <v>53</v>
      </c>
      <c r="B66" s="45" t="s">
        <v>100</v>
      </c>
      <c r="C66" s="3"/>
      <c r="D66" s="43">
        <v>10</v>
      </c>
      <c r="E66" s="43" t="s">
        <v>49</v>
      </c>
      <c r="F66" s="3"/>
      <c r="G66" s="2">
        <v>0</v>
      </c>
      <c r="H66" s="36">
        <f t="shared" si="21"/>
        <v>0</v>
      </c>
      <c r="I66" s="2">
        <v>0</v>
      </c>
      <c r="J66" s="36">
        <f t="shared" si="22"/>
        <v>0</v>
      </c>
      <c r="K66" s="36">
        <f t="shared" si="23"/>
        <v>0</v>
      </c>
      <c r="L66" s="36">
        <f t="shared" si="24"/>
        <v>0</v>
      </c>
      <c r="M66" s="36">
        <f t="shared" si="25"/>
        <v>0</v>
      </c>
      <c r="N66" s="36">
        <f t="shared" si="26"/>
        <v>0</v>
      </c>
      <c r="O66" s="37">
        <f t="shared" si="27"/>
        <v>0</v>
      </c>
    </row>
    <row r="67" spans="1:15" s="26" customFormat="1" ht="78.75" customHeight="1" x14ac:dyDescent="0.2">
      <c r="A67" s="44">
        <v>54</v>
      </c>
      <c r="B67" s="45" t="s">
        <v>101</v>
      </c>
      <c r="C67" s="3"/>
      <c r="D67" s="43">
        <v>5</v>
      </c>
      <c r="E67" s="43" t="s">
        <v>50</v>
      </c>
      <c r="F67" s="3"/>
      <c r="G67" s="2">
        <v>0</v>
      </c>
      <c r="H67" s="36">
        <f t="shared" si="21"/>
        <v>0</v>
      </c>
      <c r="I67" s="2">
        <v>0</v>
      </c>
      <c r="J67" s="36">
        <f t="shared" si="22"/>
        <v>0</v>
      </c>
      <c r="K67" s="36">
        <f t="shared" si="23"/>
        <v>0</v>
      </c>
      <c r="L67" s="36">
        <f t="shared" si="24"/>
        <v>0</v>
      </c>
      <c r="M67" s="36">
        <f t="shared" si="25"/>
        <v>0</v>
      </c>
      <c r="N67" s="36">
        <f t="shared" si="26"/>
        <v>0</v>
      </c>
      <c r="O67" s="37">
        <f t="shared" si="27"/>
        <v>0</v>
      </c>
    </row>
    <row r="68" spans="1:15" s="26" customFormat="1" ht="122.25" customHeight="1" thickBot="1" x14ac:dyDescent="0.25">
      <c r="A68" s="44">
        <v>55</v>
      </c>
      <c r="B68" s="45" t="s">
        <v>102</v>
      </c>
      <c r="C68" s="3"/>
      <c r="D68" s="43">
        <v>10</v>
      </c>
      <c r="E68" s="43" t="s">
        <v>50</v>
      </c>
      <c r="F68" s="3"/>
      <c r="G68" s="2">
        <v>0</v>
      </c>
      <c r="H68" s="36">
        <f t="shared" si="7"/>
        <v>0</v>
      </c>
      <c r="I68" s="2">
        <v>0</v>
      </c>
      <c r="J68" s="36">
        <f t="shared" si="8"/>
        <v>0</v>
      </c>
      <c r="K68" s="36">
        <f t="shared" si="9"/>
        <v>0</v>
      </c>
      <c r="L68" s="36">
        <f t="shared" si="10"/>
        <v>0</v>
      </c>
      <c r="M68" s="36">
        <f t="shared" si="11"/>
        <v>0</v>
      </c>
      <c r="N68" s="36">
        <f t="shared" si="12"/>
        <v>0</v>
      </c>
      <c r="O68" s="37">
        <f t="shared" si="13"/>
        <v>0</v>
      </c>
    </row>
    <row r="69" spans="1:15" s="26" customFormat="1" ht="42" customHeight="1" thickBot="1" x14ac:dyDescent="0.3">
      <c r="A69" s="79" t="s">
        <v>25</v>
      </c>
      <c r="B69" s="80"/>
      <c r="C69" s="80"/>
      <c r="D69" s="80"/>
      <c r="E69" s="80"/>
      <c r="F69" s="80"/>
      <c r="G69" s="80"/>
      <c r="H69" s="80"/>
      <c r="I69" s="80"/>
      <c r="J69" s="80"/>
      <c r="K69" s="80"/>
      <c r="L69" s="52" t="s">
        <v>26</v>
      </c>
      <c r="M69" s="53"/>
      <c r="N69" s="53"/>
      <c r="O69" s="38">
        <f>SUMIF(G:G,0%,L:L)+SUMIF(G:G,"",L:L)</f>
        <v>0</v>
      </c>
    </row>
    <row r="70" spans="1:15" s="26" customFormat="1" ht="39" customHeight="1" x14ac:dyDescent="0.25">
      <c r="A70" s="58" t="s">
        <v>46</v>
      </c>
      <c r="B70" s="59"/>
      <c r="C70" s="59"/>
      <c r="D70" s="59"/>
      <c r="E70" s="59"/>
      <c r="F70" s="59"/>
      <c r="G70" s="59"/>
      <c r="H70" s="59"/>
      <c r="I70" s="59"/>
      <c r="J70" s="59"/>
      <c r="K70" s="60"/>
      <c r="L70" s="50" t="s">
        <v>27</v>
      </c>
      <c r="M70" s="51"/>
      <c r="N70" s="51"/>
      <c r="O70" s="39">
        <f>SUMIF(G:G,5%,L:L)</f>
        <v>0</v>
      </c>
    </row>
    <row r="71" spans="1:15" s="26" customFormat="1" ht="30" customHeight="1" x14ac:dyDescent="0.25">
      <c r="A71" s="61"/>
      <c r="B71" s="62"/>
      <c r="C71" s="62"/>
      <c r="D71" s="62"/>
      <c r="E71" s="62"/>
      <c r="F71" s="62"/>
      <c r="G71" s="62"/>
      <c r="H71" s="62"/>
      <c r="I71" s="62"/>
      <c r="J71" s="62"/>
      <c r="K71" s="63"/>
      <c r="L71" s="50" t="s">
        <v>28</v>
      </c>
      <c r="M71" s="51"/>
      <c r="N71" s="51"/>
      <c r="O71" s="39">
        <f>SUMIF(G:G,19%,L:L)</f>
        <v>0</v>
      </c>
    </row>
    <row r="72" spans="1:15" s="26" customFormat="1" ht="30" customHeight="1" x14ac:dyDescent="0.25">
      <c r="A72" s="61"/>
      <c r="B72" s="62"/>
      <c r="C72" s="62"/>
      <c r="D72" s="62"/>
      <c r="E72" s="62"/>
      <c r="F72" s="62"/>
      <c r="G72" s="62"/>
      <c r="H72" s="62"/>
      <c r="I72" s="62"/>
      <c r="J72" s="62"/>
      <c r="K72" s="63"/>
      <c r="L72" s="48" t="s">
        <v>21</v>
      </c>
      <c r="M72" s="49"/>
      <c r="N72" s="49"/>
      <c r="O72" s="40">
        <f>SUM(O69:O71)</f>
        <v>0</v>
      </c>
    </row>
    <row r="73" spans="1:15" s="26" customFormat="1" ht="30" customHeight="1" x14ac:dyDescent="0.25">
      <c r="A73" s="61"/>
      <c r="B73" s="62"/>
      <c r="C73" s="62"/>
      <c r="D73" s="62"/>
      <c r="E73" s="62"/>
      <c r="F73" s="62"/>
      <c r="G73" s="62"/>
      <c r="H73" s="62"/>
      <c r="I73" s="62"/>
      <c r="J73" s="62"/>
      <c r="K73" s="63"/>
      <c r="L73" s="46" t="s">
        <v>29</v>
      </c>
      <c r="M73" s="47"/>
      <c r="N73" s="47"/>
      <c r="O73" s="41">
        <f>SUMIF(G:G,5%,M:M)</f>
        <v>0</v>
      </c>
    </row>
    <row r="74" spans="1:15" s="26" customFormat="1" ht="30" customHeight="1" x14ac:dyDescent="0.25">
      <c r="A74" s="61"/>
      <c r="B74" s="62"/>
      <c r="C74" s="62"/>
      <c r="D74" s="62"/>
      <c r="E74" s="62"/>
      <c r="F74" s="62"/>
      <c r="G74" s="62"/>
      <c r="H74" s="62"/>
      <c r="I74" s="62"/>
      <c r="J74" s="62"/>
      <c r="K74" s="63"/>
      <c r="L74" s="46" t="s">
        <v>30</v>
      </c>
      <c r="M74" s="47"/>
      <c r="N74" s="47"/>
      <c r="O74" s="41">
        <f>SUMIF(G:G,19%,M:M)</f>
        <v>0</v>
      </c>
    </row>
    <row r="75" spans="1:15" s="26" customFormat="1" ht="30" customHeight="1" x14ac:dyDescent="0.25">
      <c r="A75" s="61"/>
      <c r="B75" s="62"/>
      <c r="C75" s="62"/>
      <c r="D75" s="62"/>
      <c r="E75" s="62"/>
      <c r="F75" s="62"/>
      <c r="G75" s="62"/>
      <c r="H75" s="62"/>
      <c r="I75" s="62"/>
      <c r="J75" s="62"/>
      <c r="K75" s="63"/>
      <c r="L75" s="48" t="s">
        <v>31</v>
      </c>
      <c r="M75" s="49"/>
      <c r="N75" s="49"/>
      <c r="O75" s="40">
        <f>SUM(O73:O74)</f>
        <v>0</v>
      </c>
    </row>
    <row r="76" spans="1:15" s="26" customFormat="1" ht="30" customHeight="1" x14ac:dyDescent="0.25">
      <c r="A76" s="61"/>
      <c r="B76" s="62"/>
      <c r="C76" s="62"/>
      <c r="D76" s="62"/>
      <c r="E76" s="62"/>
      <c r="F76" s="62"/>
      <c r="G76" s="62"/>
      <c r="H76" s="62"/>
      <c r="I76" s="62"/>
      <c r="J76" s="62"/>
      <c r="K76" s="63"/>
      <c r="L76" s="50" t="s">
        <v>32</v>
      </c>
      <c r="M76" s="51"/>
      <c r="N76" s="51"/>
      <c r="O76" s="39">
        <f>SUMIF(I:I,8%,N:N)</f>
        <v>0</v>
      </c>
    </row>
    <row r="77" spans="1:15" s="26" customFormat="1" ht="37.5" customHeight="1" x14ac:dyDescent="0.25">
      <c r="A77" s="61"/>
      <c r="B77" s="62"/>
      <c r="C77" s="62"/>
      <c r="D77" s="62"/>
      <c r="E77" s="62"/>
      <c r="F77" s="62"/>
      <c r="G77" s="62"/>
      <c r="H77" s="62"/>
      <c r="I77" s="62"/>
      <c r="J77" s="62"/>
      <c r="K77" s="63"/>
      <c r="L77" s="56" t="s">
        <v>33</v>
      </c>
      <c r="M77" s="57"/>
      <c r="N77" s="57"/>
      <c r="O77" s="40">
        <f>SUM(O76)</f>
        <v>0</v>
      </c>
    </row>
    <row r="78" spans="1:15" s="26" customFormat="1" ht="32.25" customHeight="1" thickBot="1" x14ac:dyDescent="0.3">
      <c r="A78" s="64"/>
      <c r="B78" s="65"/>
      <c r="C78" s="65"/>
      <c r="D78" s="65"/>
      <c r="E78" s="65"/>
      <c r="F78" s="65"/>
      <c r="G78" s="65"/>
      <c r="H78" s="65"/>
      <c r="I78" s="65"/>
      <c r="J78" s="65"/>
      <c r="K78" s="66"/>
      <c r="L78" s="54" t="s">
        <v>34</v>
      </c>
      <c r="M78" s="55"/>
      <c r="N78" s="55"/>
      <c r="O78" s="42">
        <f>+O72+O75+O77</f>
        <v>0</v>
      </c>
    </row>
    <row r="80" spans="1:15" ht="50.1" customHeight="1" thickBot="1" x14ac:dyDescent="0.3">
      <c r="B80" s="70"/>
      <c r="C80" s="70"/>
    </row>
    <row r="81" spans="1:17" x14ac:dyDescent="0.25">
      <c r="B81" s="91" t="s">
        <v>35</v>
      </c>
      <c r="C81" s="91"/>
    </row>
    <row r="82" spans="1:17" ht="15" customHeight="1" x14ac:dyDescent="0.25">
      <c r="M82" s="27"/>
      <c r="N82" s="28"/>
      <c r="O82" s="29"/>
    </row>
    <row r="83" spans="1:17" ht="15.75" customHeight="1" x14ac:dyDescent="0.25">
      <c r="M83" s="27"/>
      <c r="N83" s="28"/>
      <c r="O83" s="29"/>
    </row>
    <row r="84" spans="1:17" ht="15" customHeight="1" x14ac:dyDescent="0.25">
      <c r="A84" s="30" t="s">
        <v>51</v>
      </c>
      <c r="M84" s="27"/>
      <c r="N84" s="28"/>
      <c r="O84" s="29"/>
    </row>
    <row r="85" spans="1:17" x14ac:dyDescent="0.25">
      <c r="A85" s="90" t="s">
        <v>36</v>
      </c>
      <c r="B85" s="90"/>
      <c r="C85" s="90"/>
      <c r="D85" s="90"/>
      <c r="E85" s="90"/>
      <c r="F85" s="90"/>
      <c r="G85" s="90"/>
      <c r="H85" s="90"/>
      <c r="I85" s="90"/>
      <c r="J85" s="90"/>
      <c r="K85" s="90"/>
      <c r="L85" s="90"/>
      <c r="M85" s="90"/>
      <c r="N85" s="90"/>
      <c r="O85" s="90"/>
      <c r="P85" s="12"/>
      <c r="Q85" s="12"/>
    </row>
    <row r="86" spans="1:17" ht="15" customHeight="1" x14ac:dyDescent="0.25">
      <c r="A86" s="89" t="s">
        <v>37</v>
      </c>
      <c r="B86" s="89"/>
      <c r="C86" s="89"/>
      <c r="D86" s="89"/>
      <c r="E86" s="89"/>
      <c r="F86" s="89"/>
      <c r="G86" s="89"/>
      <c r="H86" s="89"/>
      <c r="I86" s="89"/>
      <c r="J86" s="89"/>
      <c r="K86" s="89"/>
      <c r="L86" s="89"/>
      <c r="M86" s="89"/>
      <c r="N86" s="89"/>
      <c r="O86" s="89"/>
      <c r="P86" s="31"/>
      <c r="Q86" s="31"/>
    </row>
    <row r="87" spans="1:17" x14ac:dyDescent="0.25">
      <c r="A87" s="88" t="s">
        <v>38</v>
      </c>
      <c r="B87" s="88"/>
      <c r="C87" s="88"/>
      <c r="D87" s="88"/>
      <c r="E87" s="88"/>
      <c r="F87" s="88"/>
      <c r="G87" s="88"/>
      <c r="H87" s="88"/>
      <c r="I87" s="88"/>
      <c r="J87" s="88"/>
      <c r="K87" s="88"/>
      <c r="L87" s="88"/>
      <c r="M87" s="88"/>
      <c r="N87" s="88"/>
      <c r="O87" s="88"/>
      <c r="P87" s="15"/>
      <c r="Q87" s="15"/>
    </row>
    <row r="88" spans="1:17" x14ac:dyDescent="0.25">
      <c r="A88" s="88" t="s">
        <v>39</v>
      </c>
      <c r="B88" s="88"/>
      <c r="C88" s="88"/>
      <c r="D88" s="88"/>
      <c r="E88" s="88"/>
      <c r="F88" s="88"/>
      <c r="G88" s="88"/>
      <c r="H88" s="88"/>
      <c r="I88" s="88"/>
      <c r="J88" s="88"/>
      <c r="K88" s="88"/>
      <c r="L88" s="88"/>
      <c r="M88" s="88"/>
      <c r="N88" s="88"/>
      <c r="O88" s="88"/>
      <c r="P88" s="15"/>
      <c r="Q88" s="15"/>
    </row>
    <row r="89" spans="1:17" x14ac:dyDescent="0.25">
      <c r="K89" s="12"/>
      <c r="L89" s="12"/>
      <c r="M89" s="12"/>
      <c r="N89" s="12"/>
    </row>
    <row r="131" spans="11:15" s="12" customFormat="1" x14ac:dyDescent="0.25">
      <c r="K131" s="14"/>
      <c r="L131" s="14"/>
      <c r="M131" s="14"/>
      <c r="N131" s="14"/>
      <c r="O131" s="14"/>
    </row>
    <row r="132" spans="11:15" s="12" customFormat="1" x14ac:dyDescent="0.25">
      <c r="K132" s="14"/>
      <c r="L132" s="14"/>
      <c r="M132" s="14"/>
      <c r="N132" s="14"/>
      <c r="O132" s="14"/>
    </row>
    <row r="133" spans="11:15" s="12" customFormat="1" x14ac:dyDescent="0.25">
      <c r="K133" s="14"/>
      <c r="L133" s="14"/>
      <c r="M133" s="14"/>
      <c r="N133" s="14"/>
      <c r="O133" s="14"/>
    </row>
    <row r="134" spans="11:15" s="12" customFormat="1" x14ac:dyDescent="0.25">
      <c r="K134" s="14"/>
      <c r="L134" s="14"/>
      <c r="M134" s="14"/>
      <c r="N134" s="14"/>
      <c r="O134" s="14"/>
    </row>
  </sheetData>
  <sheetProtection algorithmName="SHA-512" hashValue="gXn54XGHOzNyhZ4AfFYdl8px1c8F/+C7SwwEgSnWM1l/K9+ZTr3zZhSyqk1FjYWV6wn3xjuE4sjW3Bpebbsn5A==" saltValue="B9nBhSkqrU/Ovx95nl0b7A==" spinCount="100000" sheet="1" selectLockedCells="1"/>
  <mergeCells count="35">
    <mergeCell ref="A88:O88"/>
    <mergeCell ref="A87:O87"/>
    <mergeCell ref="A86:O86"/>
    <mergeCell ref="A85:O85"/>
    <mergeCell ref="B81:C81"/>
    <mergeCell ref="A2:A5"/>
    <mergeCell ref="B2:M2"/>
    <mergeCell ref="N2:O2"/>
    <mergeCell ref="B3:M3"/>
    <mergeCell ref="N3:O3"/>
    <mergeCell ref="B4:M5"/>
    <mergeCell ref="N4:O4"/>
    <mergeCell ref="N5:O5"/>
    <mergeCell ref="M11:N11"/>
    <mergeCell ref="M9:N9"/>
    <mergeCell ref="K9:L9"/>
    <mergeCell ref="K11:L11"/>
    <mergeCell ref="F11:I11"/>
    <mergeCell ref="A70:K78"/>
    <mergeCell ref="F9:I9"/>
    <mergeCell ref="B80:C80"/>
    <mergeCell ref="A9:B11"/>
    <mergeCell ref="D9:E9"/>
    <mergeCell ref="D11:E11"/>
    <mergeCell ref="A69:K69"/>
    <mergeCell ref="L78:N78"/>
    <mergeCell ref="L77:N77"/>
    <mergeCell ref="L76:N76"/>
    <mergeCell ref="L75:N75"/>
    <mergeCell ref="L74:N74"/>
    <mergeCell ref="L73:N73"/>
    <mergeCell ref="L72:N72"/>
    <mergeCell ref="L71:N71"/>
    <mergeCell ref="L70:N70"/>
    <mergeCell ref="L69:N6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46"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G14:G68</xm:sqref>
        </x14:dataValidation>
        <x14:dataValidation type="list" allowBlank="1" showInputMessage="1" showErrorMessage="1" xr:uid="{00000000-0002-0000-0000-000007000000}">
          <x14:formula1>
            <xm:f>Cálculos!$F$7:$F$8</xm:f>
          </x14:formula1>
          <xm:sqref>I14:I68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2024-10-24T16:51:55Z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