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nini_ucundinamarca_edu_co/Documents/INVITACIONES PÚBLICAS 2024/U-CD-018 ABONOS Y PLAGUICIDAS/ANEXOS/"/>
    </mc:Choice>
  </mc:AlternateContent>
  <bookViews>
    <workbookView xWindow="0" yWindow="0" windowWidth="19200" windowHeight="7680" tabRatio="876"/>
  </bookViews>
  <sheets>
    <sheet name="Bienes y Servicios" sheetId="7" r:id="rId1"/>
    <sheet name="Cálculos" sheetId="2" state="hidden" r:id="rId2"/>
    <sheet name="CONTROL CAMBIOS" sheetId="8" state="hidden" r:id="rId3"/>
  </sheets>
  <definedNames>
    <definedName name="_xlnm.Print_Area" localSheetId="0">'Bienes y Servicios'!$A$1:$O$48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7" l="1"/>
  <c r="O32"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15" i="7"/>
  <c r="J15" i="7"/>
  <c r="L15" i="7"/>
  <c r="M15" i="7" s="1"/>
  <c r="O30" i="7"/>
  <c r="O29" i="7"/>
  <c r="L14" i="7"/>
  <c r="M14" i="7" s="1"/>
  <c r="J14" i="7"/>
  <c r="H14" i="7"/>
  <c r="M22" i="7" l="1"/>
  <c r="O22" i="7" s="1"/>
  <c r="K21" i="7"/>
  <c r="K19" i="7"/>
  <c r="N18" i="7"/>
  <c r="O18" i="7" s="1"/>
  <c r="K24" i="7"/>
  <c r="K27" i="7"/>
  <c r="N27" i="7"/>
  <c r="O27" i="7" s="1"/>
  <c r="N17" i="7"/>
  <c r="O17" i="7" s="1"/>
  <c r="K25" i="7"/>
  <c r="N26" i="7"/>
  <c r="O26" i="7" s="1"/>
  <c r="K20" i="7"/>
  <c r="K23" i="7"/>
  <c r="K26" i="7"/>
  <c r="O21" i="7"/>
  <c r="M23" i="7"/>
  <c r="O23" i="7" s="1"/>
  <c r="K18" i="7"/>
  <c r="N25" i="7"/>
  <c r="O25" i="7" s="1"/>
  <c r="K17" i="7"/>
  <c r="K15" i="7"/>
  <c r="K22" i="7"/>
  <c r="K16" i="7"/>
  <c r="N20" i="7"/>
  <c r="O20" i="7" s="1"/>
  <c r="N16" i="7"/>
  <c r="O16" i="7" s="1"/>
  <c r="N19" i="7"/>
  <c r="O19" i="7" s="1"/>
  <c r="N24" i="7"/>
  <c r="O24" i="7" s="1"/>
  <c r="N15" i="7"/>
  <c r="O15" i="7" s="1"/>
  <c r="O28" i="7"/>
  <c r="O31" i="7" s="1"/>
  <c r="K14" i="7"/>
  <c r="O34" i="7"/>
  <c r="O35" i="7"/>
  <c r="O36" i="7" s="1"/>
  <c r="N14" i="7"/>
  <c r="O14" i="7" s="1"/>
  <c r="O37" i="7" l="1"/>
</calcChain>
</file>

<file path=xl/sharedStrings.xml><?xml version="1.0" encoding="utf-8"?>
<sst xmlns="http://schemas.openxmlformats.org/spreadsheetml/2006/main" count="124" uniqueCount="99">
  <si>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</si>
  <si>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</si>
  <si>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</si>
  <si>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</si>
  <si>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</si>
  <si>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</si>
  <si>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</si>
  <si>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</si>
  <si>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</si>
  <si>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</si>
  <si>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</si>
  <si>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</si>
  <si>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</si>
  <si>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</si>
  <si>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</si>
  <si>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</si>
  <si>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</si>
  <si>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</si>
  <si>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</si>
  <si>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</si>
  <si>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</si>
  <si>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</si>
  <si>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</si>
  <si>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</si>
  <si>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</si>
  <si>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</si>
  <si>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</si>
  <si>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</si>
  <si>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</si>
  <si>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</si>
  <si>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</si>
  <si>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</si>
  <si>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</si>
  <si>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</si>
  <si>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</si>
  <si>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</si>
  <si>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</si>
  <si>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</si>
  <si>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</si>
  <si>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</si>
  <si>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</si>
  <si>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</si>
  <si>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</si>
  <si>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</si>
  <si>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</si>
  <si>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</si>
  <si>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</si>
  <si>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</si>
  <si>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</si>
  <si>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</si>
  <si>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</si>
  <si>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</si>
  <si>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</si>
  <si>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</si>
  <si>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</si>
  <si>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</si>
  <si>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</si>
  <si>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</si>
  <si>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</si>
  <si>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</si>
  <si>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</si>
  <si>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</si>
  <si>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</si>
  <si>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</si>
  <si>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</si>
  <si>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</si>
  <si>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</si>
  <si>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</si>
  <si>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</si>
  <si>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</si>
  <si>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</si>
  <si>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</si>
  <si>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</si>
  <si>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</si>
  <si>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</si>
  <si>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</si>
  <si>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</si>
  <si>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</si>
  <si>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</si>
  <si>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</si>
  <si>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</si>
  <si>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UREA GRANULADA  : Fertilizante simple a base de Nitrógeno (46%) para aplicación en el suelo, ideal para etapas de desarrollo, ya que promueve la formación de tejido vegetal. Presentacion por Bulto 50 kilogramos </t>
  </si>
  <si>
    <t>KLC GRANULADO es un fertilizante simple (K), como fuente de potasio para los cultivos. Yara kcl es el fertilizante pota¿sico ma¿s empleado  Presentación: Bulto x 50 Kg</t>
  </si>
  <si>
    <t>Fosfato Diamónico (DAP) es una fuente de fósforo (P) y nitrógeno (N) para la nutrición de las plantas. Es altamente soluble y por, lo tanto se disuelve rápidamente en el suelo para liberar fosfato y amonio disponible para las plantas. Una característica notable del DAP es el pH alcalino que se desarrolla alrededor de los gránulos en disolución. El fosfato diamónico (DAP) se recomienda  aplicarlo en los programas de fertilización de en las etapas de establecimiento de los cultivos (siembra y/o trasplante), ya que por tener solo una molécula de amonio, este producto es menos agresivo con las semillas durante el proceso de germinación y sobre plántulas recién trasplantadas. COMPOSICIÓN: Nitrógeno total (N)                              18% Nitrógeno Amoniacal (NH4)             18% Fosforo soluble en agua (P2 05)       46% PRESENTACION: Bulto Por 50 Kilogramos</t>
  </si>
  <si>
    <t>Sulfato De Magnesio: es un fertilizante rico en Magnesio con aportes de azufre como ión sulfato, elementos esenciales para prevenir y corregir estas deficiencias en cultivos. La mayor parte del Magnesio de la planta se encuentra como ion libre asociado a iones orgánicos e inorgánicos y como componente de la clorofila realiza un papel prioritario en la fotosíntesis. Presentación:bulto x 20 kg y bulto</t>
  </si>
  <si>
    <t>EM INÓCULO MICROBIAL PARA COMPOSTAJE: es un aditivo compuesto de microorganismos benéficos, sin modificación genética, obtenidos de la naturaleza que mejora las condiciones del entorno. presentacion Galon de 4 litros</t>
  </si>
  <si>
    <t>Azufre: es un mineral fundamental para las plantas y el suelo, y se utiliza como fertilizante, abono, acaricida y fungicida, muy útil en cultivos que puedan verse afectados por hongos, ácaros, pulgones o cochinillas. presentacion: bulto por 25 kilogramos</t>
  </si>
  <si>
    <t>KILOGRAMO</t>
  </si>
  <si>
    <t>BULTO</t>
  </si>
  <si>
    <t>LITROS</t>
  </si>
  <si>
    <t>GALON</t>
  </si>
  <si>
    <t>Fertilizante en polvo, quelatado, soluble, de formulación completa. Por su alto contenido de nitrógeno(N) y balance con fósforo (P), potasio (K), elementos secundarios y menores está indicado para un adecuado desarrollo vegetativo. Presentación: 1 kg</t>
  </si>
  <si>
    <t>Cal viva: Es óxido de calcio obtenido a partir de un proceso de calcinación de piedra caliza de alta pureza. Posee una alta reactividad lo que le permite incorporarse rápidamente al suelo, realizando su trabajo principal de neutralización y por ser altamente alcalino evita la proliferación de bacterias no deseadas en el suelo. presentacion BULTO x 25 KG</t>
  </si>
  <si>
    <t>Fertilizante de propósito general es un complejo compuesto NPK, utilizado para una amplia gama de cultivos en etapa de siembra y presiembra,la aplicación de este producto es directamente al suelo. presentacion por bulto de 50 kilogramos </t>
  </si>
  <si>
    <t>Bioestimulante radicular revolucionario que maximiza la productividad de tus plantas y reduce la necesidad de fertilizantes, brindando una alternativa más eficiente y respetuosa con el medio ambiente.  Presentacion: Bulto x 50 kg</t>
  </si>
  <si>
    <t>Herbicida de acción sistémica y post emergente permite que penetre en la planta y que vaya hasta la raíz (Sitios de acción). Es recomendado para el control de la mayoría de las malezas anuales y perennes en crecimiento. No es residual. presentacion: x litro </t>
  </si>
  <si>
    <t>Insecticida externo indicado para el control de infestaciones por garrapatas (Boophilus microplus y Amblyomma cajennense), moscas hematófagas (Haematobia sp., Stomoxys sp.) y piojos (Haematopinus sp., Linognathus sp., Trichodectes sp.) en bovinos, para Garrapaticida, mosquicida y piojicida Presentacion: Por Litro </t>
  </si>
  <si>
    <t>Herbicida que ha demostrado su poder  eficacia generación tras generación, porque controla efectivamente los arbustos y malezas de hoja ancha sin causar daños al pasto. Tordon™ 101 es la marca experta que ha acompañado al ganadero mexicano en su crecimiento, haciendo más productivas sus praderas. Presentación: 1 Litro</t>
  </si>
  <si>
    <t>Insecticida piretroide selectivo, que actúa por contacto, ingestión sobre un gran espectro de insectos, con excelente efecto de choque y prolongada acción residual, para el control de plagas. Presentacion por litro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</si>
</sst>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tabSelected="1" zoomScale="70" zoomScaleNormal="70" zoomScaleSheetLayoutView="70" zoomScalePageLayoutView="55" workbookViewId="0">
      <selection activeCell="C18" sqref="C1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87" customHeight="1" x14ac:dyDescent="0.25">
      <c r="A14" s="26">
        <v>1</v>
      </c>
      <c r="B14" s="126" t="s">
        <v>91</v>
      </c>
      <c r="C14" s="12"/>
      <c r="D14" s="125">
        <v>40</v>
      </c>
      <c r="E14" s="125" t="s">
        <v>87</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87" customHeight="1" x14ac:dyDescent="0.25">
      <c r="A15" s="26">
        <v>2</v>
      </c>
      <c r="B15" s="126" t="s">
        <v>92</v>
      </c>
      <c r="C15" s="12"/>
      <c r="D15" s="125">
        <v>20</v>
      </c>
      <c r="E15" s="125" t="s">
        <v>88</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87" customHeight="1" x14ac:dyDescent="0.25">
      <c r="A16" s="26">
        <v>3</v>
      </c>
      <c r="B16" s="126" t="s">
        <v>81</v>
      </c>
      <c r="C16" s="12"/>
      <c r="D16" s="125">
        <v>12</v>
      </c>
      <c r="E16" s="125" t="s">
        <v>88</v>
      </c>
      <c r="F16" s="13"/>
      <c r="G16" s="11"/>
      <c r="H16" s="1">
        <f t="shared" ref="H16:H27" si="13">+ROUND(F16*G16,0)</f>
        <v>0</v>
      </c>
      <c r="I16" s="11"/>
      <c r="J16" s="1">
        <f t="shared" ref="J16:J27" si="14">ROUND(F16*I16,0)</f>
        <v>0</v>
      </c>
      <c r="K16" s="1">
        <f t="shared" ref="K16:K27" si="15">ROUND(F16+H16+J16,0)</f>
        <v>0</v>
      </c>
      <c r="L16" s="1">
        <f t="shared" ref="L16:L27" si="16">ROUND(F16*D16,0)</f>
        <v>0</v>
      </c>
      <c r="M16" s="1">
        <f t="shared" ref="M16:M27" si="17">ROUND(L16*G16,0)</f>
        <v>0</v>
      </c>
      <c r="N16" s="1">
        <f t="shared" ref="N16:N27" si="18">ROUND(L16*I16,0)</f>
        <v>0</v>
      </c>
      <c r="O16" s="27">
        <f t="shared" ref="O16:O27" si="19">ROUND(L16+N16+M16,0)</f>
        <v>0</v>
      </c>
    </row>
    <row r="17" spans="1:15" s="9" customFormat="1" ht="87" customHeight="1" x14ac:dyDescent="0.25">
      <c r="A17" s="26">
        <v>4</v>
      </c>
      <c r="B17" s="126" t="s">
        <v>82</v>
      </c>
      <c r="C17" s="12"/>
      <c r="D17" s="125">
        <v>15</v>
      </c>
      <c r="E17" s="125" t="s">
        <v>88</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234.75" customHeight="1" x14ac:dyDescent="0.25">
      <c r="A18" s="26">
        <v>5</v>
      </c>
      <c r="B18" s="126" t="s">
        <v>83</v>
      </c>
      <c r="C18" s="12"/>
      <c r="D18" s="125">
        <v>15</v>
      </c>
      <c r="E18" s="125" t="s">
        <v>88</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87" customHeight="1" x14ac:dyDescent="0.25">
      <c r="A19" s="26">
        <v>6</v>
      </c>
      <c r="B19" s="126" t="s">
        <v>93</v>
      </c>
      <c r="C19" s="12"/>
      <c r="D19" s="125">
        <v>15</v>
      </c>
      <c r="E19" s="125" t="s">
        <v>88</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34.25" customHeight="1" x14ac:dyDescent="0.25">
      <c r="A20" s="26">
        <v>7</v>
      </c>
      <c r="B20" s="126" t="s">
        <v>84</v>
      </c>
      <c r="C20" s="12"/>
      <c r="D20" s="125">
        <v>2</v>
      </c>
      <c r="E20" s="125" t="s">
        <v>88</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87" customHeight="1" x14ac:dyDescent="0.25">
      <c r="A21" s="26">
        <v>8</v>
      </c>
      <c r="B21" s="126" t="s">
        <v>94</v>
      </c>
      <c r="C21" s="12"/>
      <c r="D21" s="125">
        <v>10</v>
      </c>
      <c r="E21" s="125" t="s">
        <v>88</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87" customHeight="1" x14ac:dyDescent="0.25">
      <c r="A22" s="26">
        <v>9</v>
      </c>
      <c r="B22" s="126" t="s">
        <v>95</v>
      </c>
      <c r="C22" s="12"/>
      <c r="D22" s="125">
        <v>5</v>
      </c>
      <c r="E22" s="125" t="s">
        <v>89</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87" customHeight="1" x14ac:dyDescent="0.25">
      <c r="A23" s="26">
        <v>10</v>
      </c>
      <c r="B23" s="126" t="s">
        <v>85</v>
      </c>
      <c r="C23" s="12"/>
      <c r="D23" s="125">
        <v>10</v>
      </c>
      <c r="E23" s="125" t="s">
        <v>90</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87" customHeight="1" x14ac:dyDescent="0.25">
      <c r="A24" s="26">
        <v>11</v>
      </c>
      <c r="B24" s="126" t="s">
        <v>86</v>
      </c>
      <c r="C24" s="12"/>
      <c r="D24" s="125">
        <v>2</v>
      </c>
      <c r="E24" s="125" t="s">
        <v>88</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117.75" customHeight="1" x14ac:dyDescent="0.25">
      <c r="A25" s="26">
        <v>12</v>
      </c>
      <c r="B25" s="126" t="s">
        <v>96</v>
      </c>
      <c r="C25" s="12"/>
      <c r="D25" s="125">
        <v>10</v>
      </c>
      <c r="E25" s="125" t="s">
        <v>89</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123.75" customHeight="1" x14ac:dyDescent="0.25">
      <c r="A26" s="26">
        <v>13</v>
      </c>
      <c r="B26" s="126" t="s">
        <v>97</v>
      </c>
      <c r="C26" s="12"/>
      <c r="D26" s="125">
        <v>8</v>
      </c>
      <c r="E26" s="125" t="s">
        <v>89</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87" customHeight="1" thickBot="1" x14ac:dyDescent="0.3">
      <c r="A27" s="26">
        <v>14</v>
      </c>
      <c r="B27" s="126" t="s">
        <v>98</v>
      </c>
      <c r="C27" s="12"/>
      <c r="D27" s="125">
        <v>7</v>
      </c>
      <c r="E27" s="125" t="s">
        <v>89</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42" customHeight="1" thickBot="1" x14ac:dyDescent="0.3">
      <c r="A28" s="90" t="s">
        <v>26</v>
      </c>
      <c r="B28" s="91"/>
      <c r="C28" s="91"/>
      <c r="D28" s="91"/>
      <c r="E28" s="91"/>
      <c r="F28" s="91"/>
      <c r="G28" s="91"/>
      <c r="H28" s="91"/>
      <c r="I28" s="91"/>
      <c r="J28" s="91"/>
      <c r="K28" s="91"/>
      <c r="L28" s="63" t="s">
        <v>27</v>
      </c>
      <c r="M28" s="64"/>
      <c r="N28" s="64"/>
      <c r="O28" s="35">
        <f>SUMIF(G:G,0%,L:L)+SUMIF(G:G,"",L:L)</f>
        <v>0</v>
      </c>
    </row>
    <row r="29" spans="1:15" s="9" customFormat="1" ht="39" customHeight="1" x14ac:dyDescent="0.25">
      <c r="A29" s="69" t="s">
        <v>78</v>
      </c>
      <c r="B29" s="70"/>
      <c r="C29" s="70"/>
      <c r="D29" s="70"/>
      <c r="E29" s="70"/>
      <c r="F29" s="70"/>
      <c r="G29" s="70"/>
      <c r="H29" s="70"/>
      <c r="I29" s="70"/>
      <c r="J29" s="70"/>
      <c r="K29" s="71"/>
      <c r="L29" s="61" t="s">
        <v>28</v>
      </c>
      <c r="M29" s="62"/>
      <c r="N29" s="62"/>
      <c r="O29" s="36">
        <f>SUMIF(G:G,5%,L:L)</f>
        <v>0</v>
      </c>
    </row>
    <row r="30" spans="1:15" s="9" customFormat="1" ht="30" customHeight="1" x14ac:dyDescent="0.25">
      <c r="A30" s="72"/>
      <c r="B30" s="73"/>
      <c r="C30" s="73"/>
      <c r="D30" s="73"/>
      <c r="E30" s="73"/>
      <c r="F30" s="73"/>
      <c r="G30" s="73"/>
      <c r="H30" s="73"/>
      <c r="I30" s="73"/>
      <c r="J30" s="73"/>
      <c r="K30" s="74"/>
      <c r="L30" s="61" t="s">
        <v>29</v>
      </c>
      <c r="M30" s="62"/>
      <c r="N30" s="62"/>
      <c r="O30" s="36">
        <f>SUMIF(G:G,19%,L:L)</f>
        <v>0</v>
      </c>
    </row>
    <row r="31" spans="1:15" s="9" customFormat="1" ht="30" customHeight="1" x14ac:dyDescent="0.25">
      <c r="A31" s="72"/>
      <c r="B31" s="73"/>
      <c r="C31" s="73"/>
      <c r="D31" s="73"/>
      <c r="E31" s="73"/>
      <c r="F31" s="73"/>
      <c r="G31" s="73"/>
      <c r="H31" s="73"/>
      <c r="I31" s="73"/>
      <c r="J31" s="73"/>
      <c r="K31" s="74"/>
      <c r="L31" s="59" t="s">
        <v>22</v>
      </c>
      <c r="M31" s="60"/>
      <c r="N31" s="60"/>
      <c r="O31" s="37">
        <f>SUM(O28:O30)</f>
        <v>0</v>
      </c>
    </row>
    <row r="32" spans="1:15" s="9" customFormat="1" ht="30" customHeight="1" x14ac:dyDescent="0.25">
      <c r="A32" s="72"/>
      <c r="B32" s="73"/>
      <c r="C32" s="73"/>
      <c r="D32" s="73"/>
      <c r="E32" s="73"/>
      <c r="F32" s="73"/>
      <c r="G32" s="73"/>
      <c r="H32" s="73"/>
      <c r="I32" s="73"/>
      <c r="J32" s="73"/>
      <c r="K32" s="74"/>
      <c r="L32" s="57" t="s">
        <v>30</v>
      </c>
      <c r="M32" s="58"/>
      <c r="N32" s="58"/>
      <c r="O32" s="38">
        <f>SUMIF(G:G,5%,M:M)</f>
        <v>0</v>
      </c>
    </row>
    <row r="33" spans="1:17" s="9" customFormat="1" ht="30" customHeight="1" x14ac:dyDescent="0.25">
      <c r="A33" s="72"/>
      <c r="B33" s="73"/>
      <c r="C33" s="73"/>
      <c r="D33" s="73"/>
      <c r="E33" s="73"/>
      <c r="F33" s="73"/>
      <c r="G33" s="73"/>
      <c r="H33" s="73"/>
      <c r="I33" s="73"/>
      <c r="J33" s="73"/>
      <c r="K33" s="74"/>
      <c r="L33" s="57" t="s">
        <v>31</v>
      </c>
      <c r="M33" s="58"/>
      <c r="N33" s="58"/>
      <c r="O33" s="38">
        <f>SUMIF(G:G,19%,M:M)</f>
        <v>0</v>
      </c>
    </row>
    <row r="34" spans="1:17" s="9" customFormat="1" ht="30" customHeight="1" x14ac:dyDescent="0.25">
      <c r="A34" s="72"/>
      <c r="B34" s="73"/>
      <c r="C34" s="73"/>
      <c r="D34" s="73"/>
      <c r="E34" s="73"/>
      <c r="F34" s="73"/>
      <c r="G34" s="73"/>
      <c r="H34" s="73"/>
      <c r="I34" s="73"/>
      <c r="J34" s="73"/>
      <c r="K34" s="74"/>
      <c r="L34" s="59" t="s">
        <v>32</v>
      </c>
      <c r="M34" s="60"/>
      <c r="N34" s="60"/>
      <c r="O34" s="37">
        <f>SUM(O32:O33)</f>
        <v>0</v>
      </c>
    </row>
    <row r="35" spans="1:17" s="9" customFormat="1" ht="30" customHeight="1" x14ac:dyDescent="0.25">
      <c r="A35" s="72"/>
      <c r="B35" s="73"/>
      <c r="C35" s="73"/>
      <c r="D35" s="73"/>
      <c r="E35" s="73"/>
      <c r="F35" s="73"/>
      <c r="G35" s="73"/>
      <c r="H35" s="73"/>
      <c r="I35" s="73"/>
      <c r="J35" s="73"/>
      <c r="K35" s="74"/>
      <c r="L35" s="61" t="s">
        <v>33</v>
      </c>
      <c r="M35" s="62"/>
      <c r="N35" s="62"/>
      <c r="O35" s="36">
        <f>SUMIF(I:I,8%,N:N)</f>
        <v>0</v>
      </c>
    </row>
    <row r="36" spans="1:17" s="9" customFormat="1" ht="37.5" customHeight="1" x14ac:dyDescent="0.25">
      <c r="A36" s="72"/>
      <c r="B36" s="73"/>
      <c r="C36" s="73"/>
      <c r="D36" s="73"/>
      <c r="E36" s="73"/>
      <c r="F36" s="73"/>
      <c r="G36" s="73"/>
      <c r="H36" s="73"/>
      <c r="I36" s="73"/>
      <c r="J36" s="73"/>
      <c r="K36" s="74"/>
      <c r="L36" s="67" t="s">
        <v>34</v>
      </c>
      <c r="M36" s="68"/>
      <c r="N36" s="68"/>
      <c r="O36" s="37">
        <f>SUM(O35)</f>
        <v>0</v>
      </c>
    </row>
    <row r="37" spans="1:17" s="9" customFormat="1" ht="32.25" customHeight="1" thickBot="1" x14ac:dyDescent="0.3">
      <c r="A37" s="75"/>
      <c r="B37" s="76"/>
      <c r="C37" s="76"/>
      <c r="D37" s="76"/>
      <c r="E37" s="76"/>
      <c r="F37" s="76"/>
      <c r="G37" s="76"/>
      <c r="H37" s="76"/>
      <c r="I37" s="76"/>
      <c r="J37" s="76"/>
      <c r="K37" s="77"/>
      <c r="L37" s="65" t="s">
        <v>35</v>
      </c>
      <c r="M37" s="66"/>
      <c r="N37" s="66"/>
      <c r="O37" s="39">
        <f>+O31+O34+O36</f>
        <v>0</v>
      </c>
    </row>
    <row r="39" spans="1:17" ht="50.1" customHeight="1" thickBot="1" x14ac:dyDescent="0.3">
      <c r="B39" s="81"/>
      <c r="C39" s="81"/>
    </row>
    <row r="40" spans="1:17" x14ac:dyDescent="0.25">
      <c r="B40" s="102" t="s">
        <v>36</v>
      </c>
      <c r="C40" s="102"/>
    </row>
    <row r="41" spans="1:17" ht="15" customHeight="1" x14ac:dyDescent="0.25">
      <c r="M41" s="41"/>
      <c r="N41" s="42"/>
      <c r="O41" s="43"/>
    </row>
    <row r="42" spans="1:17" ht="15.75" customHeight="1" x14ac:dyDescent="0.25">
      <c r="M42" s="41"/>
      <c r="N42" s="42"/>
      <c r="O42" s="43"/>
    </row>
    <row r="43" spans="1:17" ht="15" customHeight="1" x14ac:dyDescent="0.25">
      <c r="A43" s="10" t="s">
        <v>37</v>
      </c>
      <c r="M43" s="41"/>
      <c r="N43" s="42"/>
      <c r="O43" s="43"/>
    </row>
    <row r="44" spans="1:17" x14ac:dyDescent="0.25">
      <c r="A44" s="101" t="s">
        <v>38</v>
      </c>
      <c r="B44" s="101"/>
      <c r="C44" s="101"/>
      <c r="D44" s="101"/>
      <c r="E44" s="101"/>
      <c r="F44" s="101"/>
      <c r="G44" s="101"/>
      <c r="H44" s="101"/>
      <c r="I44" s="101"/>
      <c r="J44" s="101"/>
      <c r="K44" s="101"/>
      <c r="L44" s="101"/>
      <c r="M44" s="101"/>
      <c r="N44" s="101"/>
      <c r="O44" s="101"/>
      <c r="P44" s="2"/>
      <c r="Q44" s="2"/>
    </row>
    <row r="45" spans="1:17" ht="15" customHeight="1" x14ac:dyDescent="0.25">
      <c r="A45" s="100" t="s">
        <v>39</v>
      </c>
      <c r="B45" s="100"/>
      <c r="C45" s="100"/>
      <c r="D45" s="100"/>
      <c r="E45" s="100"/>
      <c r="F45" s="100"/>
      <c r="G45" s="100"/>
      <c r="H45" s="100"/>
      <c r="I45" s="100"/>
      <c r="J45" s="100"/>
      <c r="K45" s="100"/>
      <c r="L45" s="100"/>
      <c r="M45" s="100"/>
      <c r="N45" s="100"/>
      <c r="O45" s="100"/>
      <c r="P45" s="40"/>
      <c r="Q45" s="40"/>
    </row>
    <row r="46" spans="1:17" x14ac:dyDescent="0.25">
      <c r="A46" s="99" t="s">
        <v>40</v>
      </c>
      <c r="B46" s="99"/>
      <c r="C46" s="99"/>
      <c r="D46" s="99"/>
      <c r="E46" s="99"/>
      <c r="F46" s="99"/>
      <c r="G46" s="99"/>
      <c r="H46" s="99"/>
      <c r="I46" s="99"/>
      <c r="J46" s="99"/>
      <c r="K46" s="99"/>
      <c r="L46" s="99"/>
      <c r="M46" s="99"/>
      <c r="N46" s="99"/>
      <c r="O46" s="99"/>
      <c r="P46" s="5"/>
      <c r="Q46" s="5"/>
    </row>
    <row r="47" spans="1:17" x14ac:dyDescent="0.25">
      <c r="A47" s="99" t="s">
        <v>41</v>
      </c>
      <c r="B47" s="99"/>
      <c r="C47" s="99"/>
      <c r="D47" s="99"/>
      <c r="E47" s="99"/>
      <c r="F47" s="99"/>
      <c r="G47" s="99"/>
      <c r="H47" s="99"/>
      <c r="I47" s="99"/>
      <c r="J47" s="99"/>
      <c r="K47" s="99"/>
      <c r="L47" s="99"/>
      <c r="M47" s="99"/>
      <c r="N47" s="99"/>
      <c r="O47" s="99"/>
      <c r="P47" s="5"/>
      <c r="Q47" s="5"/>
    </row>
    <row r="48" spans="1:17" x14ac:dyDescent="0.25">
      <c r="K48" s="2"/>
      <c r="L48" s="2"/>
      <c r="M48" s="2"/>
      <c r="N48" s="2"/>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sheetData>
  <sheetProtection algorithmName="SHA-512" hashValue="J3PPAEUqU83twmBZ1RfPzvNxAPbI67vvFOiSa38NwHjQix6JNlHtqi3Bk52s2FWmHKcqq8uDJlf/Q9JxDy+BpA==" saltValue="RNe2ZPRujXjnjSwAjTHrjA==" spinCount="100000" sheet="1" selectLockedCells="1"/>
  <mergeCells count="35">
    <mergeCell ref="A47:O47"/>
    <mergeCell ref="A46:O46"/>
    <mergeCell ref="A45:O45"/>
    <mergeCell ref="A44:O44"/>
    <mergeCell ref="B40:C40"/>
    <mergeCell ref="A2:A5"/>
    <mergeCell ref="B2:M2"/>
    <mergeCell ref="N2:O2"/>
    <mergeCell ref="B3:M3"/>
    <mergeCell ref="N3:O3"/>
    <mergeCell ref="B4:M5"/>
    <mergeCell ref="N4:O4"/>
    <mergeCell ref="N5:O5"/>
    <mergeCell ref="M11:N11"/>
    <mergeCell ref="M9:N9"/>
    <mergeCell ref="K9:L9"/>
    <mergeCell ref="K11:L11"/>
    <mergeCell ref="F11:I11"/>
    <mergeCell ref="A29:K37"/>
    <mergeCell ref="F9:I9"/>
    <mergeCell ref="B39:C39"/>
    <mergeCell ref="A9:B11"/>
    <mergeCell ref="D9:E9"/>
    <mergeCell ref="D11:E11"/>
    <mergeCell ref="A28:K28"/>
    <mergeCell ref="L37:N37"/>
    <mergeCell ref="L36:N36"/>
    <mergeCell ref="L35:N35"/>
    <mergeCell ref="L34:N34"/>
    <mergeCell ref="L33:N33"/>
    <mergeCell ref="L32:N32"/>
    <mergeCell ref="L31:N31"/>
    <mergeCell ref="L30:N30"/>
    <mergeCell ref="L29:N29"/>
    <mergeCell ref="L28:N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G14:G27</xm:sqref>
        </x14:dataValidation>
        <x14:dataValidation type="list" allowBlank="1" showInputMessage="1" showErrorMessage="1">
          <x14:formula1>
            <xm:f>Cálculos!$F$7:$F$8</xm:f>
          </x14:formula1>
          <xm:sqref>I14:I27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632c1e4e-69c6-4d1f-81a1-009441d464e5"/>
    <ds:schemaRef ds:uri="http://purl.org/dc/dcmitype/"/>
    <ds:schemaRef ds:uri="http://schemas.microsoft.com/office/infopath/2007/PartnerControls"/>
    <ds:schemaRef ds:uri="39f7a895-868e-4739-ab10-589c64175f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cp:lastPrinted>2024-07-22T22:04:40Z</cp:lastPrinted>
  <dcterms:created xsi:type="dcterms:W3CDTF">2017-04-28T13:22:52Z</dcterms:created>
  <dcterms:modified xsi:type="dcterms:W3CDTF">2024-10-29T22:49:43Z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