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05 MANT. VEHICULOS\ANEXOS\"/>
    </mc:Choice>
  </mc:AlternateContent>
  <bookViews>
    <workbookView xWindow="0" yWindow="0" windowWidth="15360" windowHeight="7605"/>
  </bookViews>
  <sheets>
    <sheet name="OIE 178" sheetId="1" r:id="rId1"/>
    <sheet name="OFT 028" sheetId="3" r:id="rId2"/>
    <sheet name="ODR 400" sheetId="4" r:id="rId3"/>
    <sheet name="TRACTOR" sheetId="5" r:id="rId4"/>
    <sheet name="Hoja1" sheetId="2" state="hidden" r:id="rId5"/>
  </sheets>
  <definedNames>
    <definedName name="_xlnm.Print_Area" localSheetId="2">'ODR 400'!$A$1:$H$450</definedName>
    <definedName name="_xlnm.Print_Area" localSheetId="1">'OFT 028'!$A$1:$H$438</definedName>
    <definedName name="_xlnm.Print_Area" localSheetId="0">'OIE 178'!$A$1:$H$328</definedName>
    <definedName name="_xlnm.Print_Area" localSheetId="3">TRACTOR!$A$1:$H$121</definedName>
  </definedNames>
  <calcPr calcId="162913"/>
</workbook>
</file>

<file path=xl/calcChain.xml><?xml version="1.0" encoding="utf-8"?>
<calcChain xmlns="http://schemas.openxmlformats.org/spreadsheetml/2006/main">
  <c r="F102" i="5" l="1"/>
  <c r="H102" i="5" s="1"/>
  <c r="F90" i="5"/>
  <c r="H90" i="5" s="1"/>
  <c r="F78" i="5"/>
  <c r="H78" i="5" s="1"/>
  <c r="F66" i="5"/>
  <c r="H66" i="5" s="1"/>
  <c r="F54" i="5"/>
  <c r="H54" i="5" s="1"/>
  <c r="E42" i="5"/>
  <c r="F30" i="5"/>
  <c r="H30" i="5" s="1"/>
  <c r="F427" i="4"/>
  <c r="H427" i="4" s="1"/>
  <c r="F415" i="4"/>
  <c r="H415" i="4" s="1"/>
  <c r="F403" i="4"/>
  <c r="H403" i="4" s="1"/>
  <c r="F391" i="4"/>
  <c r="H391" i="4" s="1"/>
  <c r="F379" i="4"/>
  <c r="H379" i="4" s="1"/>
  <c r="F367" i="4"/>
  <c r="H367" i="4" s="1"/>
  <c r="F355" i="4"/>
  <c r="H355" i="4" s="1"/>
  <c r="F343" i="4"/>
  <c r="H343" i="4" s="1"/>
  <c r="F331" i="4"/>
  <c r="H331" i="4" s="1"/>
  <c r="F319" i="4"/>
  <c r="H319" i="4" s="1"/>
  <c r="F307" i="4"/>
  <c r="H307" i="4" s="1"/>
  <c r="F295" i="4"/>
  <c r="H295" i="4" s="1"/>
  <c r="F283" i="4"/>
  <c r="H283" i="4" s="1"/>
  <c r="E271" i="4"/>
  <c r="F259" i="4"/>
  <c r="H259" i="4" s="1"/>
  <c r="F247" i="4"/>
  <c r="H247" i="4" s="1"/>
  <c r="F235" i="4"/>
  <c r="H235" i="4" s="1"/>
  <c r="F223" i="4"/>
  <c r="H223" i="4" s="1"/>
  <c r="E211" i="4"/>
  <c r="F199" i="4"/>
  <c r="H199" i="4" s="1"/>
  <c r="F187" i="4"/>
  <c r="H187" i="4" s="1"/>
  <c r="F175" i="4"/>
  <c r="H175" i="4" s="1"/>
  <c r="F163" i="4"/>
  <c r="H163" i="4" s="1"/>
  <c r="F151" i="4"/>
  <c r="H151" i="4" s="1"/>
  <c r="F139" i="4"/>
  <c r="H139" i="4" s="1"/>
  <c r="F127" i="4"/>
  <c r="H127" i="4" s="1"/>
  <c r="F115" i="4"/>
  <c r="H115" i="4" s="1"/>
  <c r="F103" i="4"/>
  <c r="H103" i="4" s="1"/>
  <c r="F91" i="4"/>
  <c r="H91" i="4" s="1"/>
  <c r="F79" i="4"/>
  <c r="H79" i="4" s="1"/>
  <c r="F67" i="4"/>
  <c r="H67" i="4" s="1"/>
  <c r="F55" i="4"/>
  <c r="H55" i="4" s="1"/>
  <c r="F43" i="4"/>
  <c r="H43" i="4" s="1"/>
  <c r="E31" i="4"/>
  <c r="F416" i="3"/>
  <c r="H416" i="3" s="1"/>
  <c r="F415" i="3"/>
  <c r="H415" i="3" s="1"/>
  <c r="F414" i="3"/>
  <c r="H414" i="3" s="1"/>
  <c r="F404" i="3"/>
  <c r="H404" i="3" s="1"/>
  <c r="E403" i="3"/>
  <c r="F402" i="3"/>
  <c r="H402" i="3" s="1"/>
  <c r="F392" i="3"/>
  <c r="H392" i="3" s="1"/>
  <c r="F391" i="3"/>
  <c r="H391" i="3" s="1"/>
  <c r="F390" i="3"/>
  <c r="H390" i="3" s="1"/>
  <c r="F379" i="3"/>
  <c r="H379" i="3" s="1"/>
  <c r="E378" i="3"/>
  <c r="F367" i="3"/>
  <c r="H367" i="3" s="1"/>
  <c r="F366" i="3"/>
  <c r="H366" i="3" s="1"/>
  <c r="F356" i="3"/>
  <c r="H356" i="3" s="1"/>
  <c r="F355" i="3"/>
  <c r="H355" i="3" s="1"/>
  <c r="F354" i="3"/>
  <c r="H354" i="3" s="1"/>
  <c r="F344" i="3"/>
  <c r="H344" i="3" s="1"/>
  <c r="F343" i="3"/>
  <c r="H343" i="3" s="1"/>
  <c r="F342" i="3"/>
  <c r="H342" i="3" s="1"/>
  <c r="F332" i="3"/>
  <c r="H332" i="3" s="1"/>
  <c r="F331" i="3"/>
  <c r="H331" i="3" s="1"/>
  <c r="F330" i="3"/>
  <c r="H330" i="3" s="1"/>
  <c r="F320" i="3"/>
  <c r="H320" i="3" s="1"/>
  <c r="F319" i="3"/>
  <c r="H319" i="3" s="1"/>
  <c r="F318" i="3"/>
  <c r="H318" i="3" s="1"/>
  <c r="F308" i="3"/>
  <c r="H308" i="3" s="1"/>
  <c r="F307" i="3"/>
  <c r="H307" i="3" s="1"/>
  <c r="F306" i="3"/>
  <c r="H306" i="3" s="1"/>
  <c r="F295" i="3"/>
  <c r="H295" i="3" s="1"/>
  <c r="E294" i="3"/>
  <c r="F284" i="3"/>
  <c r="H284" i="3" s="1"/>
  <c r="F283" i="3"/>
  <c r="H283" i="3" s="1"/>
  <c r="F282" i="3"/>
  <c r="H282" i="3" s="1"/>
  <c r="F272" i="3"/>
  <c r="H272" i="3" s="1"/>
  <c r="F271" i="3"/>
  <c r="H271" i="3" s="1"/>
  <c r="F270" i="3"/>
  <c r="H270" i="3" s="1"/>
  <c r="F260" i="3"/>
  <c r="H260" i="3" s="1"/>
  <c r="E259" i="3"/>
  <c r="F258" i="3"/>
  <c r="H258" i="3" s="1"/>
  <c r="F248" i="3"/>
  <c r="H248" i="3" s="1"/>
  <c r="F247" i="3"/>
  <c r="H247" i="3" s="1"/>
  <c r="F246" i="3"/>
  <c r="H246" i="3" s="1"/>
  <c r="F236" i="3"/>
  <c r="H236" i="3" s="1"/>
  <c r="F235" i="3"/>
  <c r="H235" i="3" s="1"/>
  <c r="E234" i="3"/>
  <c r="F223" i="3"/>
  <c r="H223" i="3" s="1"/>
  <c r="F222" i="3"/>
  <c r="H222" i="3" s="1"/>
  <c r="E212" i="3"/>
  <c r="F211" i="3"/>
  <c r="H211" i="3" s="1"/>
  <c r="F210" i="3"/>
  <c r="H210" i="3" s="1"/>
  <c r="F200" i="3"/>
  <c r="H200" i="3" s="1"/>
  <c r="F199" i="3"/>
  <c r="H199" i="3" s="1"/>
  <c r="F198" i="3"/>
  <c r="H198" i="3" s="1"/>
  <c r="F188" i="3"/>
  <c r="H188" i="3" s="1"/>
  <c r="E187" i="3"/>
  <c r="F186" i="3"/>
  <c r="H186" i="3" s="1"/>
  <c r="F176" i="3"/>
  <c r="H176" i="3" s="1"/>
  <c r="F175" i="3"/>
  <c r="H175" i="3" s="1"/>
  <c r="E174" i="3"/>
  <c r="F164" i="3"/>
  <c r="H164" i="3" s="1"/>
  <c r="F163" i="3"/>
  <c r="H163" i="3" s="1"/>
  <c r="F162" i="3"/>
  <c r="H162" i="3" s="1"/>
  <c r="F152" i="3"/>
  <c r="H152" i="3" s="1"/>
  <c r="F151" i="3"/>
  <c r="H151" i="3" s="1"/>
  <c r="F150" i="3"/>
  <c r="H150" i="3" s="1"/>
  <c r="F140" i="3"/>
  <c r="H140" i="3" s="1"/>
  <c r="F139" i="3"/>
  <c r="H139" i="3" s="1"/>
  <c r="F138" i="3"/>
  <c r="H138" i="3" s="1"/>
  <c r="E128" i="3"/>
  <c r="F127" i="3"/>
  <c r="H127" i="3" s="1"/>
  <c r="E126" i="3"/>
  <c r="F116" i="3"/>
  <c r="H116" i="3" s="1"/>
  <c r="F114" i="3"/>
  <c r="H114" i="3" s="1"/>
  <c r="F104" i="3"/>
  <c r="H104" i="3" s="1"/>
  <c r="F103" i="3"/>
  <c r="H103" i="3" s="1"/>
  <c r="F102" i="3"/>
  <c r="H102" i="3" s="1"/>
  <c r="F91" i="3"/>
  <c r="H91" i="3" s="1"/>
  <c r="F90" i="3"/>
  <c r="H90" i="3" s="1"/>
  <c r="F80" i="3"/>
  <c r="H80" i="3" s="1"/>
  <c r="E79" i="3"/>
  <c r="F78" i="3"/>
  <c r="H78" i="3" s="1"/>
  <c r="F68" i="3"/>
  <c r="H68" i="3" s="1"/>
  <c r="E67" i="3"/>
  <c r="F66" i="3"/>
  <c r="H66" i="3" s="1"/>
  <c r="F55" i="3"/>
  <c r="H55" i="3" s="1"/>
  <c r="E54" i="3"/>
  <c r="F44" i="3"/>
  <c r="H44" i="3" s="1"/>
  <c r="F43" i="3"/>
  <c r="H43" i="3" s="1"/>
  <c r="F42" i="3"/>
  <c r="H42" i="3" s="1"/>
  <c r="F32" i="3"/>
  <c r="H32" i="3" s="1"/>
  <c r="F31" i="3"/>
  <c r="H31" i="3" s="1"/>
  <c r="F30" i="3"/>
  <c r="H30" i="3" s="1"/>
  <c r="F306" i="1"/>
  <c r="H306" i="1" s="1"/>
  <c r="F304" i="1"/>
  <c r="H304" i="1" s="1"/>
  <c r="F294" i="1"/>
  <c r="H294" i="1" s="1"/>
  <c r="F292" i="1"/>
  <c r="H292" i="1" s="1"/>
  <c r="F282" i="1"/>
  <c r="H282" i="1" s="1"/>
  <c r="F280" i="1"/>
  <c r="H280" i="1" s="1"/>
  <c r="F270" i="1"/>
  <c r="H270" i="1" s="1"/>
  <c r="F268" i="1"/>
  <c r="H268" i="1" s="1"/>
  <c r="F258" i="1"/>
  <c r="H258" i="1" s="1"/>
  <c r="F256" i="1"/>
  <c r="H256" i="1" s="1"/>
  <c r="F246" i="1"/>
  <c r="H246" i="1" s="1"/>
  <c r="F244" i="1"/>
  <c r="H244" i="1" s="1"/>
  <c r="F234" i="1"/>
  <c r="H234" i="1" s="1"/>
  <c r="F232" i="1"/>
  <c r="H232" i="1" s="1"/>
  <c r="F222" i="1"/>
  <c r="H222" i="1" s="1"/>
  <c r="E220" i="1"/>
  <c r="F210" i="1"/>
  <c r="H210" i="1" s="1"/>
  <c r="F208" i="1"/>
  <c r="H208" i="1" s="1"/>
  <c r="F198" i="1"/>
  <c r="H198" i="1" s="1"/>
  <c r="F196" i="1"/>
  <c r="H196" i="1" s="1"/>
  <c r="F186" i="1"/>
  <c r="H186" i="1" s="1"/>
  <c r="F184" i="1"/>
  <c r="H184" i="1" s="1"/>
  <c r="F174" i="1"/>
  <c r="H174" i="1" s="1"/>
  <c r="F172" i="1"/>
  <c r="H172" i="1" s="1"/>
  <c r="F162" i="1"/>
  <c r="H162" i="1" s="1"/>
  <c r="E160" i="1"/>
  <c r="F150" i="1"/>
  <c r="H150" i="1" s="1"/>
  <c r="E148" i="1"/>
  <c r="F138" i="1"/>
  <c r="H138" i="1" s="1"/>
  <c r="F136" i="1"/>
  <c r="H136" i="1" s="1"/>
  <c r="F126" i="1"/>
  <c r="H126" i="1" s="1"/>
  <c r="F124" i="1"/>
  <c r="H124" i="1" s="1"/>
  <c r="F114" i="1"/>
  <c r="H114" i="1" s="1"/>
  <c r="F112" i="1"/>
  <c r="H112" i="1" s="1"/>
  <c r="F102" i="1"/>
  <c r="H102" i="1" s="1"/>
  <c r="F100" i="1"/>
  <c r="H100" i="1" s="1"/>
  <c r="F90" i="1"/>
  <c r="H90" i="1" s="1"/>
  <c r="F88" i="1"/>
  <c r="H88" i="1" s="1"/>
  <c r="F78" i="1"/>
  <c r="H78" i="1" s="1"/>
  <c r="F76" i="1"/>
  <c r="H76" i="1" s="1"/>
  <c r="E66" i="1"/>
  <c r="F64" i="1"/>
  <c r="H64" i="1" s="1"/>
  <c r="E54" i="1"/>
  <c r="E52" i="1"/>
  <c r="E42" i="1"/>
  <c r="E40" i="1"/>
  <c r="F30" i="1"/>
  <c r="H30" i="1" s="1"/>
  <c r="F28" i="1"/>
  <c r="H28" i="1" s="1"/>
  <c r="C397" i="4"/>
  <c r="C249" i="4"/>
  <c r="C248" i="4"/>
  <c r="C246" i="4"/>
  <c r="C245" i="4"/>
  <c r="C244" i="4"/>
  <c r="C242" i="4"/>
  <c r="C241" i="4"/>
  <c r="C240" i="4"/>
  <c r="C239" i="4"/>
  <c r="C238" i="4"/>
  <c r="C237" i="4"/>
  <c r="C169" i="4"/>
  <c r="C168" i="4"/>
  <c r="C163" i="4"/>
  <c r="C100" i="4"/>
  <c r="C99" i="4"/>
  <c r="C98" i="4"/>
  <c r="C97" i="4"/>
  <c r="C95" i="4"/>
  <c r="C94" i="4"/>
  <c r="C93" i="4"/>
  <c r="C92" i="4"/>
  <c r="C91" i="4"/>
  <c r="C25" i="4"/>
  <c r="C24" i="4"/>
  <c r="C404" i="3"/>
  <c r="C254" i="3"/>
  <c r="C253" i="3"/>
  <c r="C251" i="3"/>
  <c r="C250" i="3"/>
  <c r="C249" i="3"/>
  <c r="C247" i="3"/>
  <c r="C246" i="3"/>
  <c r="C245" i="3"/>
  <c r="C244" i="3"/>
  <c r="C243" i="3"/>
  <c r="C242" i="3"/>
  <c r="C169" i="3"/>
  <c r="C168" i="3"/>
  <c r="C164" i="3"/>
  <c r="C162" i="3"/>
  <c r="C99" i="3"/>
  <c r="C98" i="3"/>
  <c r="C97" i="3"/>
  <c r="C96" i="3"/>
  <c r="C94" i="3"/>
  <c r="C93" i="3"/>
  <c r="C92" i="3"/>
  <c r="C91" i="3"/>
  <c r="C90" i="3"/>
  <c r="C25" i="3"/>
  <c r="C24" i="3"/>
  <c r="P108" i="5"/>
  <c r="N108" i="5"/>
  <c r="L108" i="5"/>
  <c r="J108" i="5"/>
  <c r="F108" i="5"/>
  <c r="H108" i="5" s="1"/>
  <c r="E108" i="5"/>
  <c r="P107" i="5"/>
  <c r="N107" i="5"/>
  <c r="L107" i="5"/>
  <c r="J107" i="5"/>
  <c r="F107" i="5"/>
  <c r="H107" i="5" s="1"/>
  <c r="E107" i="5"/>
  <c r="P106" i="5"/>
  <c r="N106" i="5"/>
  <c r="L106" i="5"/>
  <c r="J106" i="5"/>
  <c r="F106" i="5"/>
  <c r="H106" i="5" s="1"/>
  <c r="E106" i="5"/>
  <c r="P105" i="5"/>
  <c r="N105" i="5"/>
  <c r="L105" i="5"/>
  <c r="J105" i="5"/>
  <c r="H105" i="5"/>
  <c r="F105" i="5"/>
  <c r="E105" i="5"/>
  <c r="P104" i="5"/>
  <c r="N104" i="5"/>
  <c r="L104" i="5"/>
  <c r="J104" i="5"/>
  <c r="H104" i="5"/>
  <c r="F104" i="5"/>
  <c r="E104" i="5"/>
  <c r="P103" i="5"/>
  <c r="Q103" i="5" s="1"/>
  <c r="N103" i="5"/>
  <c r="L103" i="5"/>
  <c r="J103" i="5"/>
  <c r="F103" i="5"/>
  <c r="H103" i="5" s="1"/>
  <c r="E103" i="5"/>
  <c r="P102" i="5"/>
  <c r="N102" i="5"/>
  <c r="L102" i="5"/>
  <c r="J102" i="5"/>
  <c r="P101" i="5"/>
  <c r="N101" i="5"/>
  <c r="L101" i="5"/>
  <c r="J101" i="5"/>
  <c r="H101" i="5"/>
  <c r="F101" i="5"/>
  <c r="E101" i="5"/>
  <c r="P100" i="5"/>
  <c r="N100" i="5"/>
  <c r="L100" i="5"/>
  <c r="J100" i="5"/>
  <c r="F100" i="5"/>
  <c r="H100" i="5" s="1"/>
  <c r="E100" i="5"/>
  <c r="P99" i="5"/>
  <c r="N99" i="5"/>
  <c r="L99" i="5"/>
  <c r="J99" i="5"/>
  <c r="F99" i="5"/>
  <c r="H99" i="5" s="1"/>
  <c r="E99" i="5"/>
  <c r="P98" i="5"/>
  <c r="N98" i="5"/>
  <c r="L98" i="5"/>
  <c r="J98" i="5"/>
  <c r="F98" i="5"/>
  <c r="H98" i="5" s="1"/>
  <c r="E98" i="5"/>
  <c r="P97" i="5"/>
  <c r="Q97" i="5" s="1"/>
  <c r="N97" i="5"/>
  <c r="L97" i="5"/>
  <c r="J97" i="5"/>
  <c r="F97" i="5"/>
  <c r="H97" i="5" s="1"/>
  <c r="E97" i="5"/>
  <c r="P96" i="5"/>
  <c r="N96" i="5"/>
  <c r="L96" i="5"/>
  <c r="J96" i="5"/>
  <c r="F96" i="5"/>
  <c r="H96" i="5" s="1"/>
  <c r="E96" i="5"/>
  <c r="P95" i="5"/>
  <c r="N95" i="5"/>
  <c r="L95" i="5"/>
  <c r="J95" i="5"/>
  <c r="F95" i="5"/>
  <c r="H95" i="5" s="1"/>
  <c r="E95" i="5"/>
  <c r="P94" i="5"/>
  <c r="N94" i="5"/>
  <c r="L94" i="5"/>
  <c r="J94" i="5"/>
  <c r="F94" i="5"/>
  <c r="H94" i="5" s="1"/>
  <c r="E94" i="5"/>
  <c r="P93" i="5"/>
  <c r="N93" i="5"/>
  <c r="L93" i="5"/>
  <c r="J93" i="5"/>
  <c r="F93" i="5"/>
  <c r="H93" i="5" s="1"/>
  <c r="E93" i="5"/>
  <c r="P92" i="5"/>
  <c r="N92" i="5"/>
  <c r="Q92" i="5" s="1"/>
  <c r="L92" i="5"/>
  <c r="J92" i="5"/>
  <c r="H92" i="5"/>
  <c r="F92" i="5"/>
  <c r="E92" i="5"/>
  <c r="P91" i="5"/>
  <c r="Q91" i="5" s="1"/>
  <c r="N91" i="5"/>
  <c r="L91" i="5"/>
  <c r="J91" i="5"/>
  <c r="H91" i="5"/>
  <c r="F91" i="5"/>
  <c r="E91" i="5"/>
  <c r="P90" i="5"/>
  <c r="N90" i="5"/>
  <c r="L90" i="5"/>
  <c r="J90" i="5"/>
  <c r="P89" i="5"/>
  <c r="N89" i="5"/>
  <c r="L89" i="5"/>
  <c r="J89" i="5"/>
  <c r="F89" i="5"/>
  <c r="H89" i="5" s="1"/>
  <c r="E89" i="5"/>
  <c r="P88" i="5"/>
  <c r="N88" i="5"/>
  <c r="L88" i="5"/>
  <c r="J88" i="5"/>
  <c r="F88" i="5"/>
  <c r="H88" i="5" s="1"/>
  <c r="E88" i="5"/>
  <c r="P87" i="5"/>
  <c r="N87" i="5"/>
  <c r="L87" i="5"/>
  <c r="J87" i="5"/>
  <c r="F87" i="5"/>
  <c r="H87" i="5" s="1"/>
  <c r="E87" i="5"/>
  <c r="P86" i="5"/>
  <c r="N86" i="5"/>
  <c r="Q86" i="5" s="1"/>
  <c r="L86" i="5"/>
  <c r="J86" i="5"/>
  <c r="F86" i="5"/>
  <c r="H86" i="5" s="1"/>
  <c r="E86" i="5"/>
  <c r="P85" i="5"/>
  <c r="Q85" i="5" s="1"/>
  <c r="N85" i="5"/>
  <c r="L85" i="5"/>
  <c r="J85" i="5"/>
  <c r="F85" i="5"/>
  <c r="H85" i="5" s="1"/>
  <c r="E85" i="5"/>
  <c r="P84" i="5"/>
  <c r="N84" i="5"/>
  <c r="L84" i="5"/>
  <c r="J84" i="5"/>
  <c r="F84" i="5"/>
  <c r="H84" i="5" s="1"/>
  <c r="E84" i="5"/>
  <c r="P83" i="5"/>
  <c r="N83" i="5"/>
  <c r="L83" i="5"/>
  <c r="J83" i="5"/>
  <c r="Q83" i="5" s="1"/>
  <c r="H83" i="5"/>
  <c r="F83" i="5"/>
  <c r="E83" i="5"/>
  <c r="P82" i="5"/>
  <c r="N82" i="5"/>
  <c r="L82" i="5"/>
  <c r="J82" i="5"/>
  <c r="H82" i="5"/>
  <c r="F82" i="5"/>
  <c r="E82" i="5"/>
  <c r="P81" i="5"/>
  <c r="N81" i="5"/>
  <c r="L81" i="5"/>
  <c r="J81" i="5"/>
  <c r="F81" i="5"/>
  <c r="H81" i="5" s="1"/>
  <c r="E81" i="5"/>
  <c r="P80" i="5"/>
  <c r="N80" i="5"/>
  <c r="L80" i="5"/>
  <c r="J80" i="5"/>
  <c r="F80" i="5"/>
  <c r="H80" i="5" s="1"/>
  <c r="E80" i="5"/>
  <c r="P79" i="5"/>
  <c r="Q79" i="5" s="1"/>
  <c r="N79" i="5"/>
  <c r="L79" i="5"/>
  <c r="J79" i="5"/>
  <c r="F79" i="5"/>
  <c r="H79" i="5" s="1"/>
  <c r="E79" i="5"/>
  <c r="P78" i="5"/>
  <c r="N78" i="5"/>
  <c r="L78" i="5"/>
  <c r="J78" i="5"/>
  <c r="P77" i="5"/>
  <c r="N77" i="5"/>
  <c r="L77" i="5"/>
  <c r="J77" i="5"/>
  <c r="F77" i="5"/>
  <c r="H77" i="5" s="1"/>
  <c r="E77" i="5"/>
  <c r="P76" i="5"/>
  <c r="N76" i="5"/>
  <c r="L76" i="5"/>
  <c r="J76" i="5"/>
  <c r="F76" i="5"/>
  <c r="H76" i="5" s="1"/>
  <c r="E76" i="5"/>
  <c r="P75" i="5"/>
  <c r="N75" i="5"/>
  <c r="L75" i="5"/>
  <c r="J75" i="5"/>
  <c r="F75" i="5"/>
  <c r="H75" i="5" s="1"/>
  <c r="E75" i="5"/>
  <c r="P74" i="5"/>
  <c r="N74" i="5"/>
  <c r="L74" i="5"/>
  <c r="J74" i="5"/>
  <c r="F74" i="5"/>
  <c r="H74" i="5" s="1"/>
  <c r="E74" i="5"/>
  <c r="P73" i="5"/>
  <c r="Q73" i="5" s="1"/>
  <c r="N73" i="5"/>
  <c r="L73" i="5"/>
  <c r="J73" i="5"/>
  <c r="F73" i="5"/>
  <c r="H73" i="5" s="1"/>
  <c r="E73" i="5"/>
  <c r="P72" i="5"/>
  <c r="N72" i="5"/>
  <c r="L72" i="5"/>
  <c r="J72" i="5"/>
  <c r="F72" i="5"/>
  <c r="H72" i="5" s="1"/>
  <c r="E72" i="5"/>
  <c r="P71" i="5"/>
  <c r="N71" i="5"/>
  <c r="L71" i="5"/>
  <c r="J71" i="5"/>
  <c r="Q71" i="5" s="1"/>
  <c r="H71" i="5"/>
  <c r="F71" i="5"/>
  <c r="E71" i="5"/>
  <c r="P70" i="5"/>
  <c r="N70" i="5"/>
  <c r="L70" i="5"/>
  <c r="J70" i="5"/>
  <c r="F70" i="5"/>
  <c r="H70" i="5" s="1"/>
  <c r="E70" i="5"/>
  <c r="P69" i="5"/>
  <c r="N69" i="5"/>
  <c r="L69" i="5"/>
  <c r="J69" i="5"/>
  <c r="F69" i="5"/>
  <c r="H69" i="5" s="1"/>
  <c r="E69" i="5"/>
  <c r="P68" i="5"/>
  <c r="N68" i="5"/>
  <c r="L68" i="5"/>
  <c r="J68" i="5"/>
  <c r="H68" i="5"/>
  <c r="F68" i="5"/>
  <c r="E68" i="5"/>
  <c r="P67" i="5"/>
  <c r="Q67" i="5" s="1"/>
  <c r="N67" i="5"/>
  <c r="L67" i="5"/>
  <c r="J67" i="5"/>
  <c r="F67" i="5"/>
  <c r="H67" i="5" s="1"/>
  <c r="E67" i="5"/>
  <c r="P66" i="5"/>
  <c r="N66" i="5"/>
  <c r="L66" i="5"/>
  <c r="J66" i="5"/>
  <c r="P65" i="5"/>
  <c r="N65" i="5"/>
  <c r="L65" i="5"/>
  <c r="J65" i="5"/>
  <c r="F65" i="5"/>
  <c r="H65" i="5" s="1"/>
  <c r="E65" i="5"/>
  <c r="P64" i="5"/>
  <c r="N64" i="5"/>
  <c r="L64" i="5"/>
  <c r="J64" i="5"/>
  <c r="F64" i="5"/>
  <c r="H64" i="5" s="1"/>
  <c r="E64" i="5"/>
  <c r="P63" i="5"/>
  <c r="N63" i="5"/>
  <c r="L63" i="5"/>
  <c r="J63" i="5"/>
  <c r="F63" i="5"/>
  <c r="H63" i="5" s="1"/>
  <c r="E63" i="5"/>
  <c r="P62" i="5"/>
  <c r="N62" i="5"/>
  <c r="L62" i="5"/>
  <c r="J62" i="5"/>
  <c r="F62" i="5"/>
  <c r="H62" i="5" s="1"/>
  <c r="E62" i="5"/>
  <c r="P61" i="5"/>
  <c r="Q61" i="5" s="1"/>
  <c r="N61" i="5"/>
  <c r="L61" i="5"/>
  <c r="J61" i="5"/>
  <c r="F61" i="5"/>
  <c r="H61" i="5" s="1"/>
  <c r="E61" i="5"/>
  <c r="P60" i="5"/>
  <c r="N60" i="5"/>
  <c r="L60" i="5"/>
  <c r="J60" i="5"/>
  <c r="F60" i="5"/>
  <c r="H60" i="5" s="1"/>
  <c r="E60" i="5"/>
  <c r="P59" i="5"/>
  <c r="N59" i="5"/>
  <c r="L59" i="5"/>
  <c r="J59" i="5"/>
  <c r="F59" i="5"/>
  <c r="H59" i="5" s="1"/>
  <c r="E59" i="5"/>
  <c r="P58" i="5"/>
  <c r="N58" i="5"/>
  <c r="L58" i="5"/>
  <c r="J58" i="5"/>
  <c r="F58" i="5"/>
  <c r="H58" i="5" s="1"/>
  <c r="E58" i="5"/>
  <c r="P57" i="5"/>
  <c r="Q57" i="5" s="1"/>
  <c r="N57" i="5"/>
  <c r="L57" i="5"/>
  <c r="J57" i="5"/>
  <c r="F57" i="5"/>
  <c r="H57" i="5" s="1"/>
  <c r="E57" i="5"/>
  <c r="P56" i="5"/>
  <c r="N56" i="5"/>
  <c r="L56" i="5"/>
  <c r="J56" i="5"/>
  <c r="H56" i="5"/>
  <c r="F56" i="5"/>
  <c r="E56" i="5"/>
  <c r="P55" i="5"/>
  <c r="N55" i="5"/>
  <c r="L55" i="5"/>
  <c r="J55" i="5"/>
  <c r="Q55" i="5" s="1"/>
  <c r="F55" i="5"/>
  <c r="H55" i="5" s="1"/>
  <c r="E55" i="5"/>
  <c r="P54" i="5"/>
  <c r="N54" i="5"/>
  <c r="L54" i="5"/>
  <c r="J54" i="5"/>
  <c r="P53" i="5"/>
  <c r="N53" i="5"/>
  <c r="L53" i="5"/>
  <c r="J53" i="5"/>
  <c r="F53" i="5"/>
  <c r="H53" i="5" s="1"/>
  <c r="E53" i="5"/>
  <c r="P52" i="5"/>
  <c r="N52" i="5"/>
  <c r="L52" i="5"/>
  <c r="J52" i="5"/>
  <c r="F52" i="5"/>
  <c r="H52" i="5" s="1"/>
  <c r="E52" i="5"/>
  <c r="P51" i="5"/>
  <c r="Q51" i="5" s="1"/>
  <c r="N51" i="5"/>
  <c r="L51" i="5"/>
  <c r="J51" i="5"/>
  <c r="F51" i="5"/>
  <c r="H51" i="5" s="1"/>
  <c r="E51" i="5"/>
  <c r="Q50" i="5"/>
  <c r="P50" i="5"/>
  <c r="N50" i="5"/>
  <c r="L50" i="5"/>
  <c r="J50" i="5"/>
  <c r="F50" i="5"/>
  <c r="H50" i="5" s="1"/>
  <c r="E50" i="5"/>
  <c r="P49" i="5"/>
  <c r="N49" i="5"/>
  <c r="L49" i="5"/>
  <c r="J49" i="5"/>
  <c r="F49" i="5"/>
  <c r="H49" i="5" s="1"/>
  <c r="E49" i="5"/>
  <c r="P48" i="5"/>
  <c r="N48" i="5"/>
  <c r="L48" i="5"/>
  <c r="J48" i="5"/>
  <c r="Q48" i="5" s="1"/>
  <c r="F48" i="5"/>
  <c r="H48" i="5" s="1"/>
  <c r="E48" i="5"/>
  <c r="P47" i="5"/>
  <c r="N47" i="5"/>
  <c r="L47" i="5"/>
  <c r="J47" i="5"/>
  <c r="Q47" i="5" s="1"/>
  <c r="F47" i="5"/>
  <c r="H47" i="5" s="1"/>
  <c r="E47" i="5"/>
  <c r="P46" i="5"/>
  <c r="N46" i="5"/>
  <c r="L46" i="5"/>
  <c r="J46" i="5"/>
  <c r="Q46" i="5" s="1"/>
  <c r="F46" i="5"/>
  <c r="H46" i="5" s="1"/>
  <c r="E46" i="5"/>
  <c r="P45" i="5"/>
  <c r="N45" i="5"/>
  <c r="L45" i="5"/>
  <c r="J45" i="5"/>
  <c r="Q45" i="5" s="1"/>
  <c r="F45" i="5"/>
  <c r="H45" i="5" s="1"/>
  <c r="E45" i="5"/>
  <c r="P44" i="5"/>
  <c r="N44" i="5"/>
  <c r="L44" i="5"/>
  <c r="J44" i="5"/>
  <c r="Q44" i="5" s="1"/>
  <c r="F44" i="5"/>
  <c r="H44" i="5" s="1"/>
  <c r="E44" i="5"/>
  <c r="P43" i="5"/>
  <c r="N43" i="5"/>
  <c r="L43" i="5"/>
  <c r="J43" i="5"/>
  <c r="F43" i="5"/>
  <c r="H43" i="5" s="1"/>
  <c r="E43" i="5"/>
  <c r="P42" i="5"/>
  <c r="Q42" i="5" s="1"/>
  <c r="N42" i="5"/>
  <c r="L42" i="5"/>
  <c r="J42" i="5"/>
  <c r="F42" i="5"/>
  <c r="H42" i="5" s="1"/>
  <c r="Q41" i="5"/>
  <c r="P41" i="5"/>
  <c r="N41" i="5"/>
  <c r="L41" i="5"/>
  <c r="J41" i="5"/>
  <c r="F41" i="5"/>
  <c r="H41" i="5" s="1"/>
  <c r="E41" i="5"/>
  <c r="P40" i="5"/>
  <c r="N40" i="5"/>
  <c r="L40" i="5"/>
  <c r="J40" i="5"/>
  <c r="F40" i="5"/>
  <c r="H40" i="5" s="1"/>
  <c r="E40" i="5"/>
  <c r="P39" i="5"/>
  <c r="N39" i="5"/>
  <c r="L39" i="5"/>
  <c r="J39" i="5"/>
  <c r="Q39" i="5" s="1"/>
  <c r="F39" i="5"/>
  <c r="H39" i="5" s="1"/>
  <c r="E39" i="5"/>
  <c r="P38" i="5"/>
  <c r="N38" i="5"/>
  <c r="L38" i="5"/>
  <c r="J38" i="5"/>
  <c r="Q38" i="5" s="1"/>
  <c r="F38" i="5"/>
  <c r="H38" i="5" s="1"/>
  <c r="E38" i="5"/>
  <c r="P37" i="5"/>
  <c r="N37" i="5"/>
  <c r="L37" i="5"/>
  <c r="J37" i="5"/>
  <c r="Q37" i="5" s="1"/>
  <c r="F37" i="5"/>
  <c r="H37" i="5" s="1"/>
  <c r="E37" i="5"/>
  <c r="P36" i="5"/>
  <c r="N36" i="5"/>
  <c r="L36" i="5"/>
  <c r="J36" i="5"/>
  <c r="Q36" i="5" s="1"/>
  <c r="F36" i="5"/>
  <c r="H36" i="5" s="1"/>
  <c r="E36" i="5"/>
  <c r="P35" i="5"/>
  <c r="N35" i="5"/>
  <c r="L35" i="5"/>
  <c r="J35" i="5"/>
  <c r="Q35" i="5" s="1"/>
  <c r="F35" i="5"/>
  <c r="H35" i="5" s="1"/>
  <c r="E35" i="5"/>
  <c r="P34" i="5"/>
  <c r="N34" i="5"/>
  <c r="L34" i="5"/>
  <c r="J34" i="5"/>
  <c r="F34" i="5"/>
  <c r="H34" i="5" s="1"/>
  <c r="E34" i="5"/>
  <c r="P33" i="5"/>
  <c r="Q33" i="5" s="1"/>
  <c r="N33" i="5"/>
  <c r="L33" i="5"/>
  <c r="J33" i="5"/>
  <c r="F33" i="5"/>
  <c r="H33" i="5" s="1"/>
  <c r="E33" i="5"/>
  <c r="Q32" i="5"/>
  <c r="P32" i="5"/>
  <c r="N32" i="5"/>
  <c r="L32" i="5"/>
  <c r="J32" i="5"/>
  <c r="F32" i="5"/>
  <c r="H32" i="5" s="1"/>
  <c r="E32" i="5"/>
  <c r="P31" i="5"/>
  <c r="N31" i="5"/>
  <c r="L31" i="5"/>
  <c r="J31" i="5"/>
  <c r="F31" i="5"/>
  <c r="H31" i="5" s="1"/>
  <c r="E31" i="5"/>
  <c r="P30" i="5"/>
  <c r="N30" i="5"/>
  <c r="L30" i="5"/>
  <c r="J30" i="5"/>
  <c r="Q30" i="5" s="1"/>
  <c r="P29" i="5"/>
  <c r="N29" i="5"/>
  <c r="L29" i="5"/>
  <c r="J29" i="5"/>
  <c r="Q29" i="5" s="1"/>
  <c r="F29" i="5"/>
  <c r="H29" i="5" s="1"/>
  <c r="E29" i="5"/>
  <c r="P28" i="5"/>
  <c r="N28" i="5"/>
  <c r="L28" i="5"/>
  <c r="J28" i="5"/>
  <c r="Q28" i="5" s="1"/>
  <c r="F28" i="5"/>
  <c r="H28" i="5" s="1"/>
  <c r="E28" i="5"/>
  <c r="P27" i="5"/>
  <c r="N27" i="5"/>
  <c r="L27" i="5"/>
  <c r="J27" i="5"/>
  <c r="Q27" i="5" s="1"/>
  <c r="F27" i="5"/>
  <c r="H27" i="5" s="1"/>
  <c r="E27" i="5"/>
  <c r="P26" i="5"/>
  <c r="N26" i="5"/>
  <c r="L26" i="5"/>
  <c r="J26" i="5"/>
  <c r="Q26" i="5" s="1"/>
  <c r="F26" i="5"/>
  <c r="H26" i="5" s="1"/>
  <c r="E26" i="5"/>
  <c r="P25" i="5"/>
  <c r="N25" i="5"/>
  <c r="L25" i="5"/>
  <c r="J25" i="5"/>
  <c r="F25" i="5"/>
  <c r="H25" i="5" s="1"/>
  <c r="E25" i="5"/>
  <c r="P24" i="5"/>
  <c r="Q24" i="5" s="1"/>
  <c r="N24" i="5"/>
  <c r="L24" i="5"/>
  <c r="J24" i="5"/>
  <c r="F24" i="5"/>
  <c r="H24" i="5" s="1"/>
  <c r="E24" i="5"/>
  <c r="C304" i="1"/>
  <c r="C170" i="1"/>
  <c r="C169" i="1"/>
  <c r="C168" i="1"/>
  <c r="C166" i="1"/>
  <c r="C165" i="1"/>
  <c r="C164" i="1"/>
  <c r="C162" i="1"/>
  <c r="C161" i="1"/>
  <c r="C160" i="1"/>
  <c r="C159" i="1"/>
  <c r="C158" i="1"/>
  <c r="C157" i="1"/>
  <c r="C116" i="1"/>
  <c r="C115" i="1"/>
  <c r="C112" i="1"/>
  <c r="C110" i="1"/>
  <c r="C61" i="1"/>
  <c r="C60" i="1"/>
  <c r="C59" i="1"/>
  <c r="C58" i="1"/>
  <c r="C56" i="1"/>
  <c r="C55" i="1"/>
  <c r="C54" i="1"/>
  <c r="C53" i="1"/>
  <c r="C52" i="1"/>
  <c r="P437" i="4"/>
  <c r="N437" i="4"/>
  <c r="L437" i="4"/>
  <c r="J437" i="4"/>
  <c r="Q437" i="4" s="1"/>
  <c r="F437" i="4"/>
  <c r="H437" i="4" s="1"/>
  <c r="E437" i="4"/>
  <c r="P436" i="4"/>
  <c r="N436" i="4"/>
  <c r="L436" i="4"/>
  <c r="Q436" i="4" s="1"/>
  <c r="J436" i="4"/>
  <c r="F436" i="4"/>
  <c r="H436" i="4" s="1"/>
  <c r="E436" i="4"/>
  <c r="P435" i="4"/>
  <c r="N435" i="4"/>
  <c r="L435" i="4"/>
  <c r="J435" i="4"/>
  <c r="Q435" i="4" s="1"/>
  <c r="F435" i="4"/>
  <c r="H435" i="4" s="1"/>
  <c r="E435" i="4"/>
  <c r="P434" i="4"/>
  <c r="N434" i="4"/>
  <c r="L434" i="4"/>
  <c r="J434" i="4"/>
  <c r="Q434" i="4" s="1"/>
  <c r="F434" i="4"/>
  <c r="H434" i="4" s="1"/>
  <c r="E434" i="4"/>
  <c r="P433" i="4"/>
  <c r="N433" i="4"/>
  <c r="L433" i="4"/>
  <c r="Q433" i="4" s="1"/>
  <c r="J433" i="4"/>
  <c r="F433" i="4"/>
  <c r="H433" i="4" s="1"/>
  <c r="E433" i="4"/>
  <c r="P432" i="4"/>
  <c r="N432" i="4"/>
  <c r="L432" i="4"/>
  <c r="J432" i="4"/>
  <c r="Q432" i="4" s="1"/>
  <c r="F432" i="4"/>
  <c r="H432" i="4" s="1"/>
  <c r="E432" i="4"/>
  <c r="P431" i="4"/>
  <c r="N431" i="4"/>
  <c r="L431" i="4"/>
  <c r="J431" i="4"/>
  <c r="Q431" i="4" s="1"/>
  <c r="F431" i="4"/>
  <c r="H431" i="4" s="1"/>
  <c r="E431" i="4"/>
  <c r="P430" i="4"/>
  <c r="N430" i="4"/>
  <c r="L430" i="4"/>
  <c r="J430" i="4"/>
  <c r="F430" i="4"/>
  <c r="H430" i="4" s="1"/>
  <c r="E430" i="4"/>
  <c r="P429" i="4"/>
  <c r="N429" i="4"/>
  <c r="Q429" i="4" s="1"/>
  <c r="L429" i="4"/>
  <c r="J429" i="4"/>
  <c r="F429" i="4"/>
  <c r="H429" i="4" s="1"/>
  <c r="E429" i="4"/>
  <c r="P428" i="4"/>
  <c r="N428" i="4"/>
  <c r="L428" i="4"/>
  <c r="J428" i="4"/>
  <c r="F428" i="4"/>
  <c r="H428" i="4" s="1"/>
  <c r="E428" i="4"/>
  <c r="P427" i="4"/>
  <c r="N427" i="4"/>
  <c r="L427" i="4"/>
  <c r="J427" i="4"/>
  <c r="P426" i="4"/>
  <c r="N426" i="4"/>
  <c r="L426" i="4"/>
  <c r="Q426" i="4" s="1"/>
  <c r="J426" i="4"/>
  <c r="F426" i="4"/>
  <c r="H426" i="4" s="1"/>
  <c r="E426" i="4"/>
  <c r="P425" i="4"/>
  <c r="N425" i="4"/>
  <c r="L425" i="4"/>
  <c r="J425" i="4"/>
  <c r="F425" i="4"/>
  <c r="H425" i="4" s="1"/>
  <c r="E425" i="4"/>
  <c r="P424" i="4"/>
  <c r="N424" i="4"/>
  <c r="L424" i="4"/>
  <c r="J424" i="4"/>
  <c r="F424" i="4"/>
  <c r="H424" i="4" s="1"/>
  <c r="E424" i="4"/>
  <c r="P423" i="4"/>
  <c r="N423" i="4"/>
  <c r="L423" i="4"/>
  <c r="J423" i="4"/>
  <c r="Q423" i="4" s="1"/>
  <c r="F423" i="4"/>
  <c r="H423" i="4" s="1"/>
  <c r="E423" i="4"/>
  <c r="P422" i="4"/>
  <c r="N422" i="4"/>
  <c r="L422" i="4"/>
  <c r="J422" i="4"/>
  <c r="Q422" i="4" s="1"/>
  <c r="F422" i="4"/>
  <c r="H422" i="4" s="1"/>
  <c r="E422" i="4"/>
  <c r="P421" i="4"/>
  <c r="N421" i="4"/>
  <c r="L421" i="4"/>
  <c r="Q421" i="4" s="1"/>
  <c r="J421" i="4"/>
  <c r="H421" i="4"/>
  <c r="F421" i="4"/>
  <c r="E421" i="4"/>
  <c r="P420" i="4"/>
  <c r="N420" i="4"/>
  <c r="L420" i="4"/>
  <c r="J420" i="4"/>
  <c r="Q420" i="4" s="1"/>
  <c r="F420" i="4"/>
  <c r="H420" i="4" s="1"/>
  <c r="E420" i="4"/>
  <c r="P419" i="4"/>
  <c r="N419" i="4"/>
  <c r="L419" i="4"/>
  <c r="J419" i="4"/>
  <c r="F419" i="4"/>
  <c r="H419" i="4" s="1"/>
  <c r="E419" i="4"/>
  <c r="P418" i="4"/>
  <c r="N418" i="4"/>
  <c r="L418" i="4"/>
  <c r="J418" i="4"/>
  <c r="F418" i="4"/>
  <c r="H418" i="4" s="1"/>
  <c r="E418" i="4"/>
  <c r="Q417" i="4"/>
  <c r="P417" i="4"/>
  <c r="N417" i="4"/>
  <c r="L417" i="4"/>
  <c r="J417" i="4"/>
  <c r="H417" i="4"/>
  <c r="F417" i="4"/>
  <c r="E417" i="4"/>
  <c r="P416" i="4"/>
  <c r="N416" i="4"/>
  <c r="L416" i="4"/>
  <c r="J416" i="4"/>
  <c r="F416" i="4"/>
  <c r="H416" i="4" s="1"/>
  <c r="E416" i="4"/>
  <c r="P415" i="4"/>
  <c r="N415" i="4"/>
  <c r="L415" i="4"/>
  <c r="J415" i="4"/>
  <c r="P414" i="4"/>
  <c r="N414" i="4"/>
  <c r="L414" i="4"/>
  <c r="Q414" i="4" s="1"/>
  <c r="J414" i="4"/>
  <c r="F414" i="4"/>
  <c r="H414" i="4" s="1"/>
  <c r="E414" i="4"/>
  <c r="P413" i="4"/>
  <c r="N413" i="4"/>
  <c r="L413" i="4"/>
  <c r="J413" i="4"/>
  <c r="Q413" i="4" s="1"/>
  <c r="F413" i="4"/>
  <c r="H413" i="4" s="1"/>
  <c r="E413" i="4"/>
  <c r="P412" i="4"/>
  <c r="N412" i="4"/>
  <c r="L412" i="4"/>
  <c r="J412" i="4"/>
  <c r="F412" i="4"/>
  <c r="H412" i="4" s="1"/>
  <c r="E412" i="4"/>
  <c r="P411" i="4"/>
  <c r="N411" i="4"/>
  <c r="L411" i="4"/>
  <c r="J411" i="4"/>
  <c r="Q411" i="4" s="1"/>
  <c r="F411" i="4"/>
  <c r="H411" i="4" s="1"/>
  <c r="E411" i="4"/>
  <c r="P410" i="4"/>
  <c r="N410" i="4"/>
  <c r="L410" i="4"/>
  <c r="J410" i="4"/>
  <c r="F410" i="4"/>
  <c r="H410" i="4" s="1"/>
  <c r="E410" i="4"/>
  <c r="P409" i="4"/>
  <c r="N409" i="4"/>
  <c r="L409" i="4"/>
  <c r="Q409" i="4" s="1"/>
  <c r="J409" i="4"/>
  <c r="F409" i="4"/>
  <c r="H409" i="4" s="1"/>
  <c r="E409" i="4"/>
  <c r="P408" i="4"/>
  <c r="N408" i="4"/>
  <c r="L408" i="4"/>
  <c r="J408" i="4"/>
  <c r="Q408" i="4" s="1"/>
  <c r="F408" i="4"/>
  <c r="H408" i="4" s="1"/>
  <c r="E408" i="4"/>
  <c r="P407" i="4"/>
  <c r="N407" i="4"/>
  <c r="L407" i="4"/>
  <c r="J407" i="4"/>
  <c r="F407" i="4"/>
  <c r="H407" i="4" s="1"/>
  <c r="E407" i="4"/>
  <c r="P406" i="4"/>
  <c r="N406" i="4"/>
  <c r="L406" i="4"/>
  <c r="J406" i="4"/>
  <c r="Q406" i="4" s="1"/>
  <c r="F406" i="4"/>
  <c r="H406" i="4" s="1"/>
  <c r="E406" i="4"/>
  <c r="Q405" i="4"/>
  <c r="P405" i="4"/>
  <c r="N405" i="4"/>
  <c r="L405" i="4"/>
  <c r="J405" i="4"/>
  <c r="H405" i="4"/>
  <c r="F405" i="4"/>
  <c r="E405" i="4"/>
  <c r="P404" i="4"/>
  <c r="N404" i="4"/>
  <c r="L404" i="4"/>
  <c r="J404" i="4"/>
  <c r="F404" i="4"/>
  <c r="H404" i="4" s="1"/>
  <c r="E404" i="4"/>
  <c r="P403" i="4"/>
  <c r="N403" i="4"/>
  <c r="L403" i="4"/>
  <c r="J403" i="4"/>
  <c r="Q403" i="4" s="1"/>
  <c r="P402" i="4"/>
  <c r="N402" i="4"/>
  <c r="L402" i="4"/>
  <c r="J402" i="4"/>
  <c r="Q402" i="4" s="1"/>
  <c r="H402" i="4"/>
  <c r="F402" i="4"/>
  <c r="E402" i="4"/>
  <c r="P401" i="4"/>
  <c r="N401" i="4"/>
  <c r="L401" i="4"/>
  <c r="J401" i="4"/>
  <c r="F401" i="4"/>
  <c r="H401" i="4" s="1"/>
  <c r="E401" i="4"/>
  <c r="P400" i="4"/>
  <c r="N400" i="4"/>
  <c r="L400" i="4"/>
  <c r="J400" i="4"/>
  <c r="H400" i="4"/>
  <c r="F400" i="4"/>
  <c r="E400" i="4"/>
  <c r="P399" i="4"/>
  <c r="N399" i="4"/>
  <c r="L399" i="4"/>
  <c r="J399" i="4"/>
  <c r="Q399" i="4" s="1"/>
  <c r="F399" i="4"/>
  <c r="H399" i="4" s="1"/>
  <c r="E399" i="4"/>
  <c r="P398" i="4"/>
  <c r="N398" i="4"/>
  <c r="L398" i="4"/>
  <c r="J398" i="4"/>
  <c r="Q398" i="4" s="1"/>
  <c r="F398" i="4"/>
  <c r="H398" i="4" s="1"/>
  <c r="E398" i="4"/>
  <c r="P397" i="4"/>
  <c r="N397" i="4"/>
  <c r="L397" i="4"/>
  <c r="J397" i="4"/>
  <c r="F397" i="4"/>
  <c r="H397" i="4" s="1"/>
  <c r="E397" i="4"/>
  <c r="P396" i="4"/>
  <c r="N396" i="4"/>
  <c r="L396" i="4"/>
  <c r="Q396" i="4" s="1"/>
  <c r="J396" i="4"/>
  <c r="F396" i="4"/>
  <c r="H396" i="4" s="1"/>
  <c r="E396" i="4"/>
  <c r="P395" i="4"/>
  <c r="N395" i="4"/>
  <c r="L395" i="4"/>
  <c r="J395" i="4"/>
  <c r="F395" i="4"/>
  <c r="H395" i="4" s="1"/>
  <c r="E395" i="4"/>
  <c r="P394" i="4"/>
  <c r="N394" i="4"/>
  <c r="L394" i="4"/>
  <c r="J394" i="4"/>
  <c r="F394" i="4"/>
  <c r="H394" i="4" s="1"/>
  <c r="E394" i="4"/>
  <c r="Q393" i="4"/>
  <c r="P393" i="4"/>
  <c r="N393" i="4"/>
  <c r="L393" i="4"/>
  <c r="J393" i="4"/>
  <c r="H393" i="4"/>
  <c r="F393" i="4"/>
  <c r="E393" i="4"/>
  <c r="P392" i="4"/>
  <c r="N392" i="4"/>
  <c r="L392" i="4"/>
  <c r="J392" i="4"/>
  <c r="F392" i="4"/>
  <c r="H392" i="4" s="1"/>
  <c r="E392" i="4"/>
  <c r="P391" i="4"/>
  <c r="N391" i="4"/>
  <c r="L391" i="4"/>
  <c r="J391" i="4"/>
  <c r="Q391" i="4" s="1"/>
  <c r="P390" i="4"/>
  <c r="N390" i="4"/>
  <c r="L390" i="4"/>
  <c r="Q390" i="4" s="1"/>
  <c r="J390" i="4"/>
  <c r="F390" i="4"/>
  <c r="H390" i="4" s="1"/>
  <c r="E390" i="4"/>
  <c r="P389" i="4"/>
  <c r="N389" i="4"/>
  <c r="L389" i="4"/>
  <c r="J389" i="4"/>
  <c r="F389" i="4"/>
  <c r="H389" i="4" s="1"/>
  <c r="E389" i="4"/>
  <c r="P388" i="4"/>
  <c r="N388" i="4"/>
  <c r="L388" i="4"/>
  <c r="J388" i="4"/>
  <c r="F388" i="4"/>
  <c r="H388" i="4" s="1"/>
  <c r="E388" i="4"/>
  <c r="P387" i="4"/>
  <c r="N387" i="4"/>
  <c r="L387" i="4"/>
  <c r="J387" i="4"/>
  <c r="Q387" i="4" s="1"/>
  <c r="F387" i="4"/>
  <c r="H387" i="4" s="1"/>
  <c r="E387" i="4"/>
  <c r="P386" i="4"/>
  <c r="N386" i="4"/>
  <c r="L386" i="4"/>
  <c r="J386" i="4"/>
  <c r="Q386" i="4" s="1"/>
  <c r="F386" i="4"/>
  <c r="H386" i="4" s="1"/>
  <c r="E386" i="4"/>
  <c r="P385" i="4"/>
  <c r="N385" i="4"/>
  <c r="L385" i="4"/>
  <c r="J385" i="4"/>
  <c r="H385" i="4"/>
  <c r="F385" i="4"/>
  <c r="E385" i="4"/>
  <c r="P384" i="4"/>
  <c r="N384" i="4"/>
  <c r="L384" i="4"/>
  <c r="J384" i="4"/>
  <c r="Q384" i="4" s="1"/>
  <c r="F384" i="4"/>
  <c r="H384" i="4" s="1"/>
  <c r="E384" i="4"/>
  <c r="P383" i="4"/>
  <c r="N383" i="4"/>
  <c r="L383" i="4"/>
  <c r="J383" i="4"/>
  <c r="F383" i="4"/>
  <c r="H383" i="4" s="1"/>
  <c r="E383" i="4"/>
  <c r="P382" i="4"/>
  <c r="N382" i="4"/>
  <c r="L382" i="4"/>
  <c r="J382" i="4"/>
  <c r="Q382" i="4" s="1"/>
  <c r="F382" i="4"/>
  <c r="H382" i="4" s="1"/>
  <c r="E382" i="4"/>
  <c r="Q381" i="4"/>
  <c r="P381" i="4"/>
  <c r="N381" i="4"/>
  <c r="L381" i="4"/>
  <c r="J381" i="4"/>
  <c r="F381" i="4"/>
  <c r="H381" i="4" s="1"/>
  <c r="E381" i="4"/>
  <c r="P380" i="4"/>
  <c r="N380" i="4"/>
  <c r="L380" i="4"/>
  <c r="J380" i="4"/>
  <c r="F380" i="4"/>
  <c r="H380" i="4" s="1"/>
  <c r="E380" i="4"/>
  <c r="P379" i="4"/>
  <c r="N379" i="4"/>
  <c r="L379" i="4"/>
  <c r="J379" i="4"/>
  <c r="Q379" i="4" s="1"/>
  <c r="P378" i="4"/>
  <c r="N378" i="4"/>
  <c r="L378" i="4"/>
  <c r="J378" i="4"/>
  <c r="Q378" i="4" s="1"/>
  <c r="F378" i="4"/>
  <c r="H378" i="4" s="1"/>
  <c r="E378" i="4"/>
  <c r="P377" i="4"/>
  <c r="N377" i="4"/>
  <c r="L377" i="4"/>
  <c r="J377" i="4"/>
  <c r="Q377" i="4" s="1"/>
  <c r="F377" i="4"/>
  <c r="H377" i="4" s="1"/>
  <c r="E377" i="4"/>
  <c r="P376" i="4"/>
  <c r="N376" i="4"/>
  <c r="L376" i="4"/>
  <c r="J376" i="4"/>
  <c r="F376" i="4"/>
  <c r="H376" i="4" s="1"/>
  <c r="E376" i="4"/>
  <c r="P375" i="4"/>
  <c r="N375" i="4"/>
  <c r="L375" i="4"/>
  <c r="J375" i="4"/>
  <c r="Q375" i="4" s="1"/>
  <c r="F375" i="4"/>
  <c r="H375" i="4" s="1"/>
  <c r="E375" i="4"/>
  <c r="P374" i="4"/>
  <c r="N374" i="4"/>
  <c r="L374" i="4"/>
  <c r="J374" i="4"/>
  <c r="Q374" i="4" s="1"/>
  <c r="F374" i="4"/>
  <c r="H374" i="4" s="1"/>
  <c r="E374" i="4"/>
  <c r="P373" i="4"/>
  <c r="N373" i="4"/>
  <c r="L373" i="4"/>
  <c r="J373" i="4"/>
  <c r="H373" i="4"/>
  <c r="F373" i="4"/>
  <c r="E373" i="4"/>
  <c r="P372" i="4"/>
  <c r="N372" i="4"/>
  <c r="L372" i="4"/>
  <c r="J372" i="4"/>
  <c r="Q372" i="4" s="1"/>
  <c r="F372" i="4"/>
  <c r="H372" i="4" s="1"/>
  <c r="E372" i="4"/>
  <c r="P371" i="4"/>
  <c r="N371" i="4"/>
  <c r="L371" i="4"/>
  <c r="J371" i="4"/>
  <c r="F371" i="4"/>
  <c r="H371" i="4" s="1"/>
  <c r="E371" i="4"/>
  <c r="P370" i="4"/>
  <c r="N370" i="4"/>
  <c r="L370" i="4"/>
  <c r="J370" i="4"/>
  <c r="F370" i="4"/>
  <c r="H370" i="4" s="1"/>
  <c r="E370" i="4"/>
  <c r="Q369" i="4"/>
  <c r="P369" i="4"/>
  <c r="N369" i="4"/>
  <c r="L369" i="4"/>
  <c r="J369" i="4"/>
  <c r="F369" i="4"/>
  <c r="H369" i="4" s="1"/>
  <c r="E369" i="4"/>
  <c r="P368" i="4"/>
  <c r="N368" i="4"/>
  <c r="L368" i="4"/>
  <c r="J368" i="4"/>
  <c r="F368" i="4"/>
  <c r="H368" i="4" s="1"/>
  <c r="E368" i="4"/>
  <c r="P367" i="4"/>
  <c r="N367" i="4"/>
  <c r="L367" i="4"/>
  <c r="J367" i="4"/>
  <c r="P366" i="4"/>
  <c r="N366" i="4"/>
  <c r="L366" i="4"/>
  <c r="J366" i="4"/>
  <c r="Q366" i="4" s="1"/>
  <c r="H366" i="4"/>
  <c r="F366" i="4"/>
  <c r="E366" i="4"/>
  <c r="P365" i="4"/>
  <c r="N365" i="4"/>
  <c r="L365" i="4"/>
  <c r="J365" i="4"/>
  <c r="Q365" i="4" s="1"/>
  <c r="F365" i="4"/>
  <c r="H365" i="4" s="1"/>
  <c r="E365" i="4"/>
  <c r="P364" i="4"/>
  <c r="N364" i="4"/>
  <c r="L364" i="4"/>
  <c r="J364" i="4"/>
  <c r="F364" i="4"/>
  <c r="H364" i="4" s="1"/>
  <c r="E364" i="4"/>
  <c r="P363" i="4"/>
  <c r="N363" i="4"/>
  <c r="L363" i="4"/>
  <c r="J363" i="4"/>
  <c r="Q363" i="4" s="1"/>
  <c r="F363" i="4"/>
  <c r="H363" i="4" s="1"/>
  <c r="E363" i="4"/>
  <c r="P362" i="4"/>
  <c r="N362" i="4"/>
  <c r="L362" i="4"/>
  <c r="J362" i="4"/>
  <c r="F362" i="4"/>
  <c r="H362" i="4" s="1"/>
  <c r="E362" i="4"/>
  <c r="P361" i="4"/>
  <c r="N361" i="4"/>
  <c r="L361" i="4"/>
  <c r="J361" i="4"/>
  <c r="H361" i="4"/>
  <c r="F361" i="4"/>
  <c r="E361" i="4"/>
  <c r="P360" i="4"/>
  <c r="N360" i="4"/>
  <c r="L360" i="4"/>
  <c r="J360" i="4"/>
  <c r="Q360" i="4" s="1"/>
  <c r="F360" i="4"/>
  <c r="H360" i="4" s="1"/>
  <c r="E360" i="4"/>
  <c r="P359" i="4"/>
  <c r="N359" i="4"/>
  <c r="L359" i="4"/>
  <c r="J359" i="4"/>
  <c r="F359" i="4"/>
  <c r="H359" i="4" s="1"/>
  <c r="E359" i="4"/>
  <c r="P358" i="4"/>
  <c r="N358" i="4"/>
  <c r="L358" i="4"/>
  <c r="J358" i="4"/>
  <c r="F358" i="4"/>
  <c r="H358" i="4" s="1"/>
  <c r="E358" i="4"/>
  <c r="Q357" i="4"/>
  <c r="P357" i="4"/>
  <c r="N357" i="4"/>
  <c r="L357" i="4"/>
  <c r="J357" i="4"/>
  <c r="F357" i="4"/>
  <c r="H357" i="4" s="1"/>
  <c r="E357" i="4"/>
  <c r="P356" i="4"/>
  <c r="N356" i="4"/>
  <c r="L356" i="4"/>
  <c r="J356" i="4"/>
  <c r="F356" i="4"/>
  <c r="H356" i="4" s="1"/>
  <c r="E356" i="4"/>
  <c r="P355" i="4"/>
  <c r="N355" i="4"/>
  <c r="L355" i="4"/>
  <c r="J355" i="4"/>
  <c r="Q355" i="4" s="1"/>
  <c r="P354" i="4"/>
  <c r="N354" i="4"/>
  <c r="L354" i="4"/>
  <c r="J354" i="4"/>
  <c r="Q354" i="4" s="1"/>
  <c r="F354" i="4"/>
  <c r="H354" i="4" s="1"/>
  <c r="E354" i="4"/>
  <c r="P353" i="4"/>
  <c r="N353" i="4"/>
  <c r="L353" i="4"/>
  <c r="J353" i="4"/>
  <c r="F353" i="4"/>
  <c r="H353" i="4" s="1"/>
  <c r="E353" i="4"/>
  <c r="P352" i="4"/>
  <c r="N352" i="4"/>
  <c r="L352" i="4"/>
  <c r="J352" i="4"/>
  <c r="F352" i="4"/>
  <c r="H352" i="4" s="1"/>
  <c r="E352" i="4"/>
  <c r="P351" i="4"/>
  <c r="N351" i="4"/>
  <c r="L351" i="4"/>
  <c r="J351" i="4"/>
  <c r="Q351" i="4" s="1"/>
  <c r="F351" i="4"/>
  <c r="H351" i="4" s="1"/>
  <c r="E351" i="4"/>
  <c r="P350" i="4"/>
  <c r="N350" i="4"/>
  <c r="L350" i="4"/>
  <c r="J350" i="4"/>
  <c r="F350" i="4"/>
  <c r="H350" i="4" s="1"/>
  <c r="E350" i="4"/>
  <c r="P349" i="4"/>
  <c r="N349" i="4"/>
  <c r="L349" i="4"/>
  <c r="J349" i="4"/>
  <c r="H349" i="4"/>
  <c r="F349" i="4"/>
  <c r="E349" i="4"/>
  <c r="P348" i="4"/>
  <c r="N348" i="4"/>
  <c r="L348" i="4"/>
  <c r="J348" i="4"/>
  <c r="Q348" i="4" s="1"/>
  <c r="H348" i="4"/>
  <c r="F348" i="4"/>
  <c r="E348" i="4"/>
  <c r="P347" i="4"/>
  <c r="N347" i="4"/>
  <c r="L347" i="4"/>
  <c r="J347" i="4"/>
  <c r="F347" i="4"/>
  <c r="H347" i="4" s="1"/>
  <c r="E347" i="4"/>
  <c r="P346" i="4"/>
  <c r="N346" i="4"/>
  <c r="L346" i="4"/>
  <c r="J346" i="4"/>
  <c r="Q346" i="4" s="1"/>
  <c r="F346" i="4"/>
  <c r="H346" i="4" s="1"/>
  <c r="E346" i="4"/>
  <c r="P345" i="4"/>
  <c r="N345" i="4"/>
  <c r="L345" i="4"/>
  <c r="Q345" i="4" s="1"/>
  <c r="J345" i="4"/>
  <c r="F345" i="4"/>
  <c r="H345" i="4" s="1"/>
  <c r="E345" i="4"/>
  <c r="P344" i="4"/>
  <c r="N344" i="4"/>
  <c r="L344" i="4"/>
  <c r="J344" i="4"/>
  <c r="F344" i="4"/>
  <c r="H344" i="4" s="1"/>
  <c r="E344" i="4"/>
  <c r="P343" i="4"/>
  <c r="N343" i="4"/>
  <c r="L343" i="4"/>
  <c r="J343" i="4"/>
  <c r="Q343" i="4" s="1"/>
  <c r="P342" i="4"/>
  <c r="N342" i="4"/>
  <c r="L342" i="4"/>
  <c r="J342" i="4"/>
  <c r="Q342" i="4" s="1"/>
  <c r="F342" i="4"/>
  <c r="H342" i="4" s="1"/>
  <c r="E342" i="4"/>
  <c r="P341" i="4"/>
  <c r="N341" i="4"/>
  <c r="L341" i="4"/>
  <c r="J341" i="4"/>
  <c r="Q341" i="4" s="1"/>
  <c r="F341" i="4"/>
  <c r="H341" i="4" s="1"/>
  <c r="E341" i="4"/>
  <c r="P340" i="4"/>
  <c r="N340" i="4"/>
  <c r="L340" i="4"/>
  <c r="J340" i="4"/>
  <c r="H340" i="4"/>
  <c r="F340" i="4"/>
  <c r="E340" i="4"/>
  <c r="P339" i="4"/>
  <c r="N339" i="4"/>
  <c r="L339" i="4"/>
  <c r="J339" i="4"/>
  <c r="Q339" i="4" s="1"/>
  <c r="F339" i="4"/>
  <c r="H339" i="4" s="1"/>
  <c r="E339" i="4"/>
  <c r="P338" i="4"/>
  <c r="N338" i="4"/>
  <c r="L338" i="4"/>
  <c r="J338" i="4"/>
  <c r="F338" i="4"/>
  <c r="H338" i="4" s="1"/>
  <c r="E338" i="4"/>
  <c r="P337" i="4"/>
  <c r="N337" i="4"/>
  <c r="L337" i="4"/>
  <c r="J337" i="4"/>
  <c r="F337" i="4"/>
  <c r="H337" i="4" s="1"/>
  <c r="E337" i="4"/>
  <c r="P336" i="4"/>
  <c r="N336" i="4"/>
  <c r="L336" i="4"/>
  <c r="J336" i="4"/>
  <c r="Q336" i="4" s="1"/>
  <c r="H336" i="4"/>
  <c r="F336" i="4"/>
  <c r="E336" i="4"/>
  <c r="P335" i="4"/>
  <c r="N335" i="4"/>
  <c r="L335" i="4"/>
  <c r="J335" i="4"/>
  <c r="F335" i="4"/>
  <c r="H335" i="4" s="1"/>
  <c r="E335" i="4"/>
  <c r="P334" i="4"/>
  <c r="N334" i="4"/>
  <c r="L334" i="4"/>
  <c r="J334" i="4"/>
  <c r="Q334" i="4" s="1"/>
  <c r="F334" i="4"/>
  <c r="H334" i="4" s="1"/>
  <c r="E334" i="4"/>
  <c r="P333" i="4"/>
  <c r="N333" i="4"/>
  <c r="L333" i="4"/>
  <c r="Q333" i="4" s="1"/>
  <c r="J333" i="4"/>
  <c r="F333" i="4"/>
  <c r="H333" i="4" s="1"/>
  <c r="E333" i="4"/>
  <c r="P332" i="4"/>
  <c r="N332" i="4"/>
  <c r="L332" i="4"/>
  <c r="J332" i="4"/>
  <c r="F332" i="4"/>
  <c r="H332" i="4" s="1"/>
  <c r="E332" i="4"/>
  <c r="P331" i="4"/>
  <c r="N331" i="4"/>
  <c r="L331" i="4"/>
  <c r="J331" i="4"/>
  <c r="Q331" i="4" s="1"/>
  <c r="P330" i="4"/>
  <c r="N330" i="4"/>
  <c r="L330" i="4"/>
  <c r="J330" i="4"/>
  <c r="Q330" i="4" s="1"/>
  <c r="F330" i="4"/>
  <c r="H330" i="4" s="1"/>
  <c r="E330" i="4"/>
  <c r="P329" i="4"/>
  <c r="N329" i="4"/>
  <c r="L329" i="4"/>
  <c r="J329" i="4"/>
  <c r="Q329" i="4" s="1"/>
  <c r="F329" i="4"/>
  <c r="H329" i="4" s="1"/>
  <c r="E329" i="4"/>
  <c r="P328" i="4"/>
  <c r="N328" i="4"/>
  <c r="L328" i="4"/>
  <c r="J328" i="4"/>
  <c r="Q328" i="4" s="1"/>
  <c r="F328" i="4"/>
  <c r="H328" i="4" s="1"/>
  <c r="E328" i="4"/>
  <c r="P327" i="4"/>
  <c r="N327" i="4"/>
  <c r="L327" i="4"/>
  <c r="J327" i="4"/>
  <c r="Q327" i="4" s="1"/>
  <c r="F327" i="4"/>
  <c r="H327" i="4" s="1"/>
  <c r="E327" i="4"/>
  <c r="P326" i="4"/>
  <c r="N326" i="4"/>
  <c r="L326" i="4"/>
  <c r="J326" i="4"/>
  <c r="F326" i="4"/>
  <c r="H326" i="4" s="1"/>
  <c r="E326" i="4"/>
  <c r="P325" i="4"/>
  <c r="N325" i="4"/>
  <c r="L325" i="4"/>
  <c r="J325" i="4"/>
  <c r="F325" i="4"/>
  <c r="H325" i="4" s="1"/>
  <c r="E325" i="4"/>
  <c r="P324" i="4"/>
  <c r="N324" i="4"/>
  <c r="L324" i="4"/>
  <c r="J324" i="4"/>
  <c r="Q324" i="4" s="1"/>
  <c r="H324" i="4"/>
  <c r="F324" i="4"/>
  <c r="E324" i="4"/>
  <c r="P323" i="4"/>
  <c r="N323" i="4"/>
  <c r="L323" i="4"/>
  <c r="J323" i="4"/>
  <c r="Q323" i="4" s="1"/>
  <c r="F323" i="4"/>
  <c r="H323" i="4" s="1"/>
  <c r="E323" i="4"/>
  <c r="P322" i="4"/>
  <c r="N322" i="4"/>
  <c r="L322" i="4"/>
  <c r="J322" i="4"/>
  <c r="Q322" i="4" s="1"/>
  <c r="F322" i="4"/>
  <c r="H322" i="4" s="1"/>
  <c r="E322" i="4"/>
  <c r="P321" i="4"/>
  <c r="N321" i="4"/>
  <c r="L321" i="4"/>
  <c r="J321" i="4"/>
  <c r="Q321" i="4" s="1"/>
  <c r="F321" i="4"/>
  <c r="H321" i="4" s="1"/>
  <c r="E321" i="4"/>
  <c r="P320" i="4"/>
  <c r="N320" i="4"/>
  <c r="L320" i="4"/>
  <c r="J320" i="4"/>
  <c r="F320" i="4"/>
  <c r="H320" i="4" s="1"/>
  <c r="E320" i="4"/>
  <c r="P319" i="4"/>
  <c r="N319" i="4"/>
  <c r="L319" i="4"/>
  <c r="J319" i="4"/>
  <c r="P318" i="4"/>
  <c r="N318" i="4"/>
  <c r="L318" i="4"/>
  <c r="J318" i="4"/>
  <c r="Q318" i="4" s="1"/>
  <c r="F318" i="4"/>
  <c r="H318" i="4" s="1"/>
  <c r="E318" i="4"/>
  <c r="P317" i="4"/>
  <c r="N317" i="4"/>
  <c r="L317" i="4"/>
  <c r="J317" i="4"/>
  <c r="Q317" i="4" s="1"/>
  <c r="F317" i="4"/>
  <c r="H317" i="4" s="1"/>
  <c r="E317" i="4"/>
  <c r="P316" i="4"/>
  <c r="N316" i="4"/>
  <c r="L316" i="4"/>
  <c r="J316" i="4"/>
  <c r="Q316" i="4" s="1"/>
  <c r="F316" i="4"/>
  <c r="H316" i="4" s="1"/>
  <c r="E316" i="4"/>
  <c r="P315" i="4"/>
  <c r="N315" i="4"/>
  <c r="L315" i="4"/>
  <c r="J315" i="4"/>
  <c r="Q315" i="4" s="1"/>
  <c r="F315" i="4"/>
  <c r="H315" i="4" s="1"/>
  <c r="E315" i="4"/>
  <c r="P314" i="4"/>
  <c r="N314" i="4"/>
  <c r="L314" i="4"/>
  <c r="J314" i="4"/>
  <c r="F314" i="4"/>
  <c r="H314" i="4" s="1"/>
  <c r="E314" i="4"/>
  <c r="P313" i="4"/>
  <c r="N313" i="4"/>
  <c r="L313" i="4"/>
  <c r="J313" i="4"/>
  <c r="F313" i="4"/>
  <c r="H313" i="4" s="1"/>
  <c r="E313" i="4"/>
  <c r="P312" i="4"/>
  <c r="N312" i="4"/>
  <c r="L312" i="4"/>
  <c r="J312" i="4"/>
  <c r="Q312" i="4" s="1"/>
  <c r="H312" i="4"/>
  <c r="F312" i="4"/>
  <c r="E312" i="4"/>
  <c r="P311" i="4"/>
  <c r="N311" i="4"/>
  <c r="L311" i="4"/>
  <c r="J311" i="4"/>
  <c r="Q311" i="4" s="1"/>
  <c r="F311" i="4"/>
  <c r="H311" i="4" s="1"/>
  <c r="E311" i="4"/>
  <c r="P310" i="4"/>
  <c r="N310" i="4"/>
  <c r="L310" i="4"/>
  <c r="J310" i="4"/>
  <c r="Q310" i="4" s="1"/>
  <c r="F310" i="4"/>
  <c r="H310" i="4" s="1"/>
  <c r="E310" i="4"/>
  <c r="P309" i="4"/>
  <c r="N309" i="4"/>
  <c r="L309" i="4"/>
  <c r="J309" i="4"/>
  <c r="Q309" i="4" s="1"/>
  <c r="H309" i="4"/>
  <c r="F309" i="4"/>
  <c r="E309" i="4"/>
  <c r="P308" i="4"/>
  <c r="N308" i="4"/>
  <c r="L308" i="4"/>
  <c r="J308" i="4"/>
  <c r="F308" i="4"/>
  <c r="H308" i="4" s="1"/>
  <c r="E308" i="4"/>
  <c r="P307" i="4"/>
  <c r="N307" i="4"/>
  <c r="L307" i="4"/>
  <c r="J307" i="4"/>
  <c r="E307" i="4"/>
  <c r="P306" i="4"/>
  <c r="N306" i="4"/>
  <c r="L306" i="4"/>
  <c r="J306" i="4"/>
  <c r="Q306" i="4" s="1"/>
  <c r="H306" i="4"/>
  <c r="F306" i="4"/>
  <c r="E306" i="4"/>
  <c r="P305" i="4"/>
  <c r="N305" i="4"/>
  <c r="L305" i="4"/>
  <c r="J305" i="4"/>
  <c r="Q305" i="4" s="1"/>
  <c r="F305" i="4"/>
  <c r="H305" i="4" s="1"/>
  <c r="E305" i="4"/>
  <c r="P304" i="4"/>
  <c r="N304" i="4"/>
  <c r="L304" i="4"/>
  <c r="J304" i="4"/>
  <c r="Q304" i="4" s="1"/>
  <c r="F304" i="4"/>
  <c r="H304" i="4" s="1"/>
  <c r="E304" i="4"/>
  <c r="P303" i="4"/>
  <c r="N303" i="4"/>
  <c r="L303" i="4"/>
  <c r="J303" i="4"/>
  <c r="Q303" i="4" s="1"/>
  <c r="F303" i="4"/>
  <c r="H303" i="4" s="1"/>
  <c r="E303" i="4"/>
  <c r="P302" i="4"/>
  <c r="N302" i="4"/>
  <c r="L302" i="4"/>
  <c r="J302" i="4"/>
  <c r="F302" i="4"/>
  <c r="H302" i="4" s="1"/>
  <c r="E302" i="4"/>
  <c r="P301" i="4"/>
  <c r="N301" i="4"/>
  <c r="L301" i="4"/>
  <c r="J301" i="4"/>
  <c r="H301" i="4"/>
  <c r="F301" i="4"/>
  <c r="E301" i="4"/>
  <c r="P300" i="4"/>
  <c r="N300" i="4"/>
  <c r="L300" i="4"/>
  <c r="J300" i="4"/>
  <c r="Q300" i="4" s="1"/>
  <c r="F300" i="4"/>
  <c r="H300" i="4" s="1"/>
  <c r="E300" i="4"/>
  <c r="P299" i="4"/>
  <c r="N299" i="4"/>
  <c r="L299" i="4"/>
  <c r="J299" i="4"/>
  <c r="Q299" i="4" s="1"/>
  <c r="F299" i="4"/>
  <c r="H299" i="4" s="1"/>
  <c r="E299" i="4"/>
  <c r="P298" i="4"/>
  <c r="N298" i="4"/>
  <c r="L298" i="4"/>
  <c r="J298" i="4"/>
  <c r="Q298" i="4" s="1"/>
  <c r="F298" i="4"/>
  <c r="H298" i="4" s="1"/>
  <c r="E298" i="4"/>
  <c r="P297" i="4"/>
  <c r="N297" i="4"/>
  <c r="L297" i="4"/>
  <c r="J297" i="4"/>
  <c r="Q297" i="4" s="1"/>
  <c r="F297" i="4"/>
  <c r="H297" i="4" s="1"/>
  <c r="E297" i="4"/>
  <c r="P296" i="4"/>
  <c r="N296" i="4"/>
  <c r="L296" i="4"/>
  <c r="J296" i="4"/>
  <c r="F296" i="4"/>
  <c r="H296" i="4" s="1"/>
  <c r="E296" i="4"/>
  <c r="P295" i="4"/>
  <c r="N295" i="4"/>
  <c r="L295" i="4"/>
  <c r="J295" i="4"/>
  <c r="Q295" i="4" s="1"/>
  <c r="P294" i="4"/>
  <c r="N294" i="4"/>
  <c r="L294" i="4"/>
  <c r="Q294" i="4" s="1"/>
  <c r="J294" i="4"/>
  <c r="H294" i="4"/>
  <c r="F294" i="4"/>
  <c r="E294" i="4"/>
  <c r="P293" i="4"/>
  <c r="N293" i="4"/>
  <c r="L293" i="4"/>
  <c r="J293" i="4"/>
  <c r="Q293" i="4" s="1"/>
  <c r="F293" i="4"/>
  <c r="H293" i="4" s="1"/>
  <c r="E293" i="4"/>
  <c r="P292" i="4"/>
  <c r="N292" i="4"/>
  <c r="L292" i="4"/>
  <c r="J292" i="4"/>
  <c r="Q292" i="4" s="1"/>
  <c r="F292" i="4"/>
  <c r="H292" i="4" s="1"/>
  <c r="E292" i="4"/>
  <c r="P291" i="4"/>
  <c r="N291" i="4"/>
  <c r="L291" i="4"/>
  <c r="J291" i="4"/>
  <c r="Q291" i="4" s="1"/>
  <c r="F291" i="4"/>
  <c r="H291" i="4" s="1"/>
  <c r="E291" i="4"/>
  <c r="P290" i="4"/>
  <c r="N290" i="4"/>
  <c r="L290" i="4"/>
  <c r="J290" i="4"/>
  <c r="F290" i="4"/>
  <c r="H290" i="4" s="1"/>
  <c r="E290" i="4"/>
  <c r="P289" i="4"/>
  <c r="N289" i="4"/>
  <c r="L289" i="4"/>
  <c r="J289" i="4"/>
  <c r="H289" i="4"/>
  <c r="F289" i="4"/>
  <c r="E289" i="4"/>
  <c r="P288" i="4"/>
  <c r="N288" i="4"/>
  <c r="Q288" i="4" s="1"/>
  <c r="L288" i="4"/>
  <c r="J288" i="4"/>
  <c r="H288" i="4"/>
  <c r="F288" i="4"/>
  <c r="E288" i="4"/>
  <c r="P287" i="4"/>
  <c r="N287" i="4"/>
  <c r="L287" i="4"/>
  <c r="J287" i="4"/>
  <c r="Q287" i="4" s="1"/>
  <c r="F287" i="4"/>
  <c r="H287" i="4" s="1"/>
  <c r="E287" i="4"/>
  <c r="P286" i="4"/>
  <c r="N286" i="4"/>
  <c r="L286" i="4"/>
  <c r="J286" i="4"/>
  <c r="Q286" i="4" s="1"/>
  <c r="F286" i="4"/>
  <c r="H286" i="4" s="1"/>
  <c r="E286" i="4"/>
  <c r="P285" i="4"/>
  <c r="N285" i="4"/>
  <c r="L285" i="4"/>
  <c r="J285" i="4"/>
  <c r="Q285" i="4" s="1"/>
  <c r="F285" i="4"/>
  <c r="H285" i="4" s="1"/>
  <c r="E285" i="4"/>
  <c r="P284" i="4"/>
  <c r="N284" i="4"/>
  <c r="L284" i="4"/>
  <c r="J284" i="4"/>
  <c r="F284" i="4"/>
  <c r="H284" i="4" s="1"/>
  <c r="E284" i="4"/>
  <c r="P283" i="4"/>
  <c r="N283" i="4"/>
  <c r="L283" i="4"/>
  <c r="J283" i="4"/>
  <c r="Q283" i="4" s="1"/>
  <c r="P282" i="4"/>
  <c r="N282" i="4"/>
  <c r="L282" i="4"/>
  <c r="Q282" i="4" s="1"/>
  <c r="J282" i="4"/>
  <c r="H282" i="4"/>
  <c r="F282" i="4"/>
  <c r="E282" i="4"/>
  <c r="P281" i="4"/>
  <c r="N281" i="4"/>
  <c r="L281" i="4"/>
  <c r="J281" i="4"/>
  <c r="Q281" i="4" s="1"/>
  <c r="F281" i="4"/>
  <c r="H281" i="4" s="1"/>
  <c r="E281" i="4"/>
  <c r="P280" i="4"/>
  <c r="N280" i="4"/>
  <c r="L280" i="4"/>
  <c r="J280" i="4"/>
  <c r="Q280" i="4" s="1"/>
  <c r="F280" i="4"/>
  <c r="H280" i="4" s="1"/>
  <c r="E280" i="4"/>
  <c r="P279" i="4"/>
  <c r="N279" i="4"/>
  <c r="L279" i="4"/>
  <c r="J279" i="4"/>
  <c r="Q279" i="4" s="1"/>
  <c r="F279" i="4"/>
  <c r="H279" i="4" s="1"/>
  <c r="E279" i="4"/>
  <c r="P278" i="4"/>
  <c r="N278" i="4"/>
  <c r="L278" i="4"/>
  <c r="J278" i="4"/>
  <c r="F278" i="4"/>
  <c r="H278" i="4" s="1"/>
  <c r="E278" i="4"/>
  <c r="P277" i="4"/>
  <c r="N277" i="4"/>
  <c r="L277" i="4"/>
  <c r="J277" i="4"/>
  <c r="F277" i="4"/>
  <c r="H277" i="4" s="1"/>
  <c r="E277" i="4"/>
  <c r="P276" i="4"/>
  <c r="N276" i="4"/>
  <c r="Q276" i="4" s="1"/>
  <c r="L276" i="4"/>
  <c r="J276" i="4"/>
  <c r="H276" i="4"/>
  <c r="F276" i="4"/>
  <c r="E276" i="4"/>
  <c r="P275" i="4"/>
  <c r="N275" i="4"/>
  <c r="L275" i="4"/>
  <c r="J275" i="4"/>
  <c r="Q275" i="4" s="1"/>
  <c r="F275" i="4"/>
  <c r="H275" i="4" s="1"/>
  <c r="E275" i="4"/>
  <c r="P274" i="4"/>
  <c r="N274" i="4"/>
  <c r="L274" i="4"/>
  <c r="J274" i="4"/>
  <c r="Q274" i="4" s="1"/>
  <c r="F274" i="4"/>
  <c r="H274" i="4" s="1"/>
  <c r="E274" i="4"/>
  <c r="P273" i="4"/>
  <c r="N273" i="4"/>
  <c r="L273" i="4"/>
  <c r="Q273" i="4" s="1"/>
  <c r="J273" i="4"/>
  <c r="H273" i="4"/>
  <c r="F273" i="4"/>
  <c r="E273" i="4"/>
  <c r="P272" i="4"/>
  <c r="N272" i="4"/>
  <c r="L272" i="4"/>
  <c r="J272" i="4"/>
  <c r="F272" i="4"/>
  <c r="H272" i="4" s="1"/>
  <c r="E272" i="4"/>
  <c r="P271" i="4"/>
  <c r="N271" i="4"/>
  <c r="L271" i="4"/>
  <c r="J271" i="4"/>
  <c r="Q271" i="4" s="1"/>
  <c r="P270" i="4"/>
  <c r="N270" i="4"/>
  <c r="L270" i="4"/>
  <c r="Q270" i="4" s="1"/>
  <c r="J270" i="4"/>
  <c r="F270" i="4"/>
  <c r="H270" i="4" s="1"/>
  <c r="E270" i="4"/>
  <c r="P269" i="4"/>
  <c r="N269" i="4"/>
  <c r="L269" i="4"/>
  <c r="J269" i="4"/>
  <c r="Q269" i="4" s="1"/>
  <c r="F269" i="4"/>
  <c r="H269" i="4" s="1"/>
  <c r="E269" i="4"/>
  <c r="P268" i="4"/>
  <c r="N268" i="4"/>
  <c r="L268" i="4"/>
  <c r="J268" i="4"/>
  <c r="Q268" i="4" s="1"/>
  <c r="F268" i="4"/>
  <c r="H268" i="4" s="1"/>
  <c r="E268" i="4"/>
  <c r="P267" i="4"/>
  <c r="N267" i="4"/>
  <c r="L267" i="4"/>
  <c r="J267" i="4"/>
  <c r="Q267" i="4" s="1"/>
  <c r="F267" i="4"/>
  <c r="H267" i="4" s="1"/>
  <c r="E267" i="4"/>
  <c r="P266" i="4"/>
  <c r="N266" i="4"/>
  <c r="L266" i="4"/>
  <c r="J266" i="4"/>
  <c r="F266" i="4"/>
  <c r="H266" i="4" s="1"/>
  <c r="E266" i="4"/>
  <c r="P265" i="4"/>
  <c r="N265" i="4"/>
  <c r="L265" i="4"/>
  <c r="J265" i="4"/>
  <c r="F265" i="4"/>
  <c r="H265" i="4" s="1"/>
  <c r="E265" i="4"/>
  <c r="P264" i="4"/>
  <c r="N264" i="4"/>
  <c r="Q264" i="4" s="1"/>
  <c r="L264" i="4"/>
  <c r="J264" i="4"/>
  <c r="H264" i="4"/>
  <c r="F264" i="4"/>
  <c r="E264" i="4"/>
  <c r="P263" i="4"/>
  <c r="N263" i="4"/>
  <c r="L263" i="4"/>
  <c r="J263" i="4"/>
  <c r="Q263" i="4" s="1"/>
  <c r="F263" i="4"/>
  <c r="H263" i="4" s="1"/>
  <c r="E263" i="4"/>
  <c r="P262" i="4"/>
  <c r="N262" i="4"/>
  <c r="L262" i="4"/>
  <c r="J262" i="4"/>
  <c r="Q262" i="4" s="1"/>
  <c r="F262" i="4"/>
  <c r="H262" i="4" s="1"/>
  <c r="E262" i="4"/>
  <c r="P261" i="4"/>
  <c r="N261" i="4"/>
  <c r="L261" i="4"/>
  <c r="Q261" i="4" s="1"/>
  <c r="J261" i="4"/>
  <c r="F261" i="4"/>
  <c r="H261" i="4" s="1"/>
  <c r="E261" i="4"/>
  <c r="P260" i="4"/>
  <c r="N260" i="4"/>
  <c r="L260" i="4"/>
  <c r="J260" i="4"/>
  <c r="F260" i="4"/>
  <c r="H260" i="4" s="1"/>
  <c r="E260" i="4"/>
  <c r="P259" i="4"/>
  <c r="N259" i="4"/>
  <c r="L259" i="4"/>
  <c r="J259" i="4"/>
  <c r="P258" i="4"/>
  <c r="N258" i="4"/>
  <c r="L258" i="4"/>
  <c r="Q258" i="4" s="1"/>
  <c r="J258" i="4"/>
  <c r="H258" i="4"/>
  <c r="F258" i="4"/>
  <c r="E258" i="4"/>
  <c r="P257" i="4"/>
  <c r="N257" i="4"/>
  <c r="L257" i="4"/>
  <c r="J257" i="4"/>
  <c r="Q257" i="4" s="1"/>
  <c r="F257" i="4"/>
  <c r="H257" i="4" s="1"/>
  <c r="E257" i="4"/>
  <c r="P256" i="4"/>
  <c r="N256" i="4"/>
  <c r="L256" i="4"/>
  <c r="J256" i="4"/>
  <c r="Q256" i="4" s="1"/>
  <c r="F256" i="4"/>
  <c r="H256" i="4" s="1"/>
  <c r="E256" i="4"/>
  <c r="P255" i="4"/>
  <c r="N255" i="4"/>
  <c r="L255" i="4"/>
  <c r="J255" i="4"/>
  <c r="Q255" i="4" s="1"/>
  <c r="F255" i="4"/>
  <c r="H255" i="4" s="1"/>
  <c r="E255" i="4"/>
  <c r="P254" i="4"/>
  <c r="N254" i="4"/>
  <c r="L254" i="4"/>
  <c r="J254" i="4"/>
  <c r="F254" i="4"/>
  <c r="H254" i="4" s="1"/>
  <c r="E254" i="4"/>
  <c r="P253" i="4"/>
  <c r="N253" i="4"/>
  <c r="L253" i="4"/>
  <c r="J253" i="4"/>
  <c r="F253" i="4"/>
  <c r="H253" i="4" s="1"/>
  <c r="E253" i="4"/>
  <c r="P252" i="4"/>
  <c r="N252" i="4"/>
  <c r="Q252" i="4" s="1"/>
  <c r="L252" i="4"/>
  <c r="J252" i="4"/>
  <c r="H252" i="4"/>
  <c r="F252" i="4"/>
  <c r="E252" i="4"/>
  <c r="P251" i="4"/>
  <c r="N251" i="4"/>
  <c r="L251" i="4"/>
  <c r="J251" i="4"/>
  <c r="Q251" i="4" s="1"/>
  <c r="F251" i="4"/>
  <c r="H251" i="4" s="1"/>
  <c r="E251" i="4"/>
  <c r="P250" i="4"/>
  <c r="N250" i="4"/>
  <c r="L250" i="4"/>
  <c r="J250" i="4"/>
  <c r="Q250" i="4" s="1"/>
  <c r="F250" i="4"/>
  <c r="H250" i="4" s="1"/>
  <c r="E250" i="4"/>
  <c r="P249" i="4"/>
  <c r="N249" i="4"/>
  <c r="L249" i="4"/>
  <c r="Q249" i="4" s="1"/>
  <c r="J249" i="4"/>
  <c r="F249" i="4"/>
  <c r="H249" i="4" s="1"/>
  <c r="E249" i="4"/>
  <c r="P248" i="4"/>
  <c r="N248" i="4"/>
  <c r="L248" i="4"/>
  <c r="J248" i="4"/>
  <c r="F248" i="4"/>
  <c r="H248" i="4" s="1"/>
  <c r="E248" i="4"/>
  <c r="P247" i="4"/>
  <c r="N247" i="4"/>
  <c r="L247" i="4"/>
  <c r="J247" i="4"/>
  <c r="E247" i="4"/>
  <c r="P246" i="4"/>
  <c r="N246" i="4"/>
  <c r="L246" i="4"/>
  <c r="Q246" i="4" s="1"/>
  <c r="J246" i="4"/>
  <c r="H246" i="4"/>
  <c r="F246" i="4"/>
  <c r="E246" i="4"/>
  <c r="P245" i="4"/>
  <c r="N245" i="4"/>
  <c r="L245" i="4"/>
  <c r="J245" i="4"/>
  <c r="Q245" i="4" s="1"/>
  <c r="F245" i="4"/>
  <c r="H245" i="4" s="1"/>
  <c r="E245" i="4"/>
  <c r="P244" i="4"/>
  <c r="N244" i="4"/>
  <c r="L244" i="4"/>
  <c r="J244" i="4"/>
  <c r="F244" i="4"/>
  <c r="H244" i="4" s="1"/>
  <c r="E244" i="4"/>
  <c r="P243" i="4"/>
  <c r="N243" i="4"/>
  <c r="L243" i="4"/>
  <c r="J243" i="4"/>
  <c r="Q243" i="4" s="1"/>
  <c r="F243" i="4"/>
  <c r="H243" i="4" s="1"/>
  <c r="E243" i="4"/>
  <c r="P242" i="4"/>
  <c r="N242" i="4"/>
  <c r="L242" i="4"/>
  <c r="J242" i="4"/>
  <c r="F242" i="4"/>
  <c r="H242" i="4" s="1"/>
  <c r="E242" i="4"/>
  <c r="P241" i="4"/>
  <c r="N241" i="4"/>
  <c r="L241" i="4"/>
  <c r="J241" i="4"/>
  <c r="F241" i="4"/>
  <c r="H241" i="4" s="1"/>
  <c r="E241" i="4"/>
  <c r="P240" i="4"/>
  <c r="N240" i="4"/>
  <c r="L240" i="4"/>
  <c r="J240" i="4"/>
  <c r="F240" i="4"/>
  <c r="H240" i="4" s="1"/>
  <c r="E240" i="4"/>
  <c r="P239" i="4"/>
  <c r="N239" i="4"/>
  <c r="L239" i="4"/>
  <c r="J239" i="4"/>
  <c r="F239" i="4"/>
  <c r="H239" i="4" s="1"/>
  <c r="E239" i="4"/>
  <c r="P238" i="4"/>
  <c r="N238" i="4"/>
  <c r="L238" i="4"/>
  <c r="J238" i="4"/>
  <c r="F238" i="4"/>
  <c r="H238" i="4" s="1"/>
  <c r="E238" i="4"/>
  <c r="P237" i="4"/>
  <c r="N237" i="4"/>
  <c r="L237" i="4"/>
  <c r="J237" i="4"/>
  <c r="Q237" i="4" s="1"/>
  <c r="F237" i="4"/>
  <c r="H237" i="4" s="1"/>
  <c r="E237" i="4"/>
  <c r="P236" i="4"/>
  <c r="N236" i="4"/>
  <c r="L236" i="4"/>
  <c r="J236" i="4"/>
  <c r="F236" i="4"/>
  <c r="H236" i="4" s="1"/>
  <c r="E236" i="4"/>
  <c r="P235" i="4"/>
  <c r="N235" i="4"/>
  <c r="L235" i="4"/>
  <c r="J235" i="4"/>
  <c r="P234" i="4"/>
  <c r="N234" i="4"/>
  <c r="Q234" i="4" s="1"/>
  <c r="L234" i="4"/>
  <c r="J234" i="4"/>
  <c r="F234" i="4"/>
  <c r="H234" i="4" s="1"/>
  <c r="E234" i="4"/>
  <c r="P233" i="4"/>
  <c r="N233" i="4"/>
  <c r="L233" i="4"/>
  <c r="J233" i="4"/>
  <c r="F233" i="4"/>
  <c r="H233" i="4" s="1"/>
  <c r="E233" i="4"/>
  <c r="P232" i="4"/>
  <c r="N232" i="4"/>
  <c r="L232" i="4"/>
  <c r="J232" i="4"/>
  <c r="F232" i="4"/>
  <c r="H232" i="4" s="1"/>
  <c r="E232" i="4"/>
  <c r="P231" i="4"/>
  <c r="N231" i="4"/>
  <c r="L231" i="4"/>
  <c r="Q231" i="4" s="1"/>
  <c r="J231" i="4"/>
  <c r="F231" i="4"/>
  <c r="H231" i="4" s="1"/>
  <c r="E231" i="4"/>
  <c r="P230" i="4"/>
  <c r="N230" i="4"/>
  <c r="L230" i="4"/>
  <c r="J230" i="4"/>
  <c r="F230" i="4"/>
  <c r="H230" i="4" s="1"/>
  <c r="E230" i="4"/>
  <c r="P229" i="4"/>
  <c r="N229" i="4"/>
  <c r="L229" i="4"/>
  <c r="J229" i="4"/>
  <c r="Q229" i="4" s="1"/>
  <c r="F229" i="4"/>
  <c r="H229" i="4" s="1"/>
  <c r="E229" i="4"/>
  <c r="P228" i="4"/>
  <c r="N228" i="4"/>
  <c r="L228" i="4"/>
  <c r="J228" i="4"/>
  <c r="F228" i="4"/>
  <c r="H228" i="4" s="1"/>
  <c r="E228" i="4"/>
  <c r="P227" i="4"/>
  <c r="N227" i="4"/>
  <c r="L227" i="4"/>
  <c r="J227" i="4"/>
  <c r="F227" i="4"/>
  <c r="H227" i="4" s="1"/>
  <c r="E227" i="4"/>
  <c r="P226" i="4"/>
  <c r="N226" i="4"/>
  <c r="L226" i="4"/>
  <c r="J226" i="4"/>
  <c r="F226" i="4"/>
  <c r="H226" i="4" s="1"/>
  <c r="E226" i="4"/>
  <c r="Q225" i="4"/>
  <c r="P225" i="4"/>
  <c r="N225" i="4"/>
  <c r="L225" i="4"/>
  <c r="J225" i="4"/>
  <c r="H225" i="4"/>
  <c r="F225" i="4"/>
  <c r="E225" i="4"/>
  <c r="P224" i="4"/>
  <c r="N224" i="4"/>
  <c r="L224" i="4"/>
  <c r="J224" i="4"/>
  <c r="F224" i="4"/>
  <c r="H224" i="4" s="1"/>
  <c r="E224" i="4"/>
  <c r="P223" i="4"/>
  <c r="N223" i="4"/>
  <c r="L223" i="4"/>
  <c r="J223" i="4"/>
  <c r="P222" i="4"/>
  <c r="N222" i="4"/>
  <c r="L222" i="4"/>
  <c r="Q222" i="4" s="1"/>
  <c r="J222" i="4"/>
  <c r="F222" i="4"/>
  <c r="H222" i="4" s="1"/>
  <c r="E222" i="4"/>
  <c r="P221" i="4"/>
  <c r="N221" i="4"/>
  <c r="L221" i="4"/>
  <c r="J221" i="4"/>
  <c r="F221" i="4"/>
  <c r="H221" i="4" s="1"/>
  <c r="E221" i="4"/>
  <c r="P220" i="4"/>
  <c r="N220" i="4"/>
  <c r="L220" i="4"/>
  <c r="J220" i="4"/>
  <c r="H220" i="4"/>
  <c r="F220" i="4"/>
  <c r="E220" i="4"/>
  <c r="P219" i="4"/>
  <c r="N219" i="4"/>
  <c r="L219" i="4"/>
  <c r="J219" i="4"/>
  <c r="Q219" i="4" s="1"/>
  <c r="F219" i="4"/>
  <c r="H219" i="4" s="1"/>
  <c r="E219" i="4"/>
  <c r="P218" i="4"/>
  <c r="N218" i="4"/>
  <c r="L218" i="4"/>
  <c r="J218" i="4"/>
  <c r="F218" i="4"/>
  <c r="H218" i="4" s="1"/>
  <c r="E218" i="4"/>
  <c r="P217" i="4"/>
  <c r="N217" i="4"/>
  <c r="L217" i="4"/>
  <c r="J217" i="4"/>
  <c r="H217" i="4"/>
  <c r="F217" i="4"/>
  <c r="E217" i="4"/>
  <c r="P216" i="4"/>
  <c r="N216" i="4"/>
  <c r="L216" i="4"/>
  <c r="J216" i="4"/>
  <c r="F216" i="4"/>
  <c r="H216" i="4" s="1"/>
  <c r="E216" i="4"/>
  <c r="P215" i="4"/>
  <c r="N215" i="4"/>
  <c r="L215" i="4"/>
  <c r="J215" i="4"/>
  <c r="F215" i="4"/>
  <c r="H215" i="4" s="1"/>
  <c r="E215" i="4"/>
  <c r="P214" i="4"/>
  <c r="N214" i="4"/>
  <c r="L214" i="4"/>
  <c r="J214" i="4"/>
  <c r="Q214" i="4" s="1"/>
  <c r="F214" i="4"/>
  <c r="H214" i="4" s="1"/>
  <c r="E214" i="4"/>
  <c r="P213" i="4"/>
  <c r="N213" i="4"/>
  <c r="L213" i="4"/>
  <c r="J213" i="4"/>
  <c r="Q213" i="4" s="1"/>
  <c r="F213" i="4"/>
  <c r="H213" i="4" s="1"/>
  <c r="E213" i="4"/>
  <c r="P212" i="4"/>
  <c r="N212" i="4"/>
  <c r="L212" i="4"/>
  <c r="J212" i="4"/>
  <c r="F212" i="4"/>
  <c r="H212" i="4" s="1"/>
  <c r="E212" i="4"/>
  <c r="P211" i="4"/>
  <c r="N211" i="4"/>
  <c r="L211" i="4"/>
  <c r="J211" i="4"/>
  <c r="P210" i="4"/>
  <c r="N210" i="4"/>
  <c r="L210" i="4"/>
  <c r="J210" i="4"/>
  <c r="Q210" i="4" s="1"/>
  <c r="F210" i="4"/>
  <c r="H210" i="4" s="1"/>
  <c r="E210" i="4"/>
  <c r="P209" i="4"/>
  <c r="N209" i="4"/>
  <c r="L209" i="4"/>
  <c r="J209" i="4"/>
  <c r="Q209" i="4" s="1"/>
  <c r="F209" i="4"/>
  <c r="H209" i="4" s="1"/>
  <c r="E209" i="4"/>
  <c r="P208" i="4"/>
  <c r="N208" i="4"/>
  <c r="L208" i="4"/>
  <c r="J208" i="4"/>
  <c r="F208" i="4"/>
  <c r="H208" i="4" s="1"/>
  <c r="E208" i="4"/>
  <c r="P207" i="4"/>
  <c r="N207" i="4"/>
  <c r="Q207" i="4" s="1"/>
  <c r="L207" i="4"/>
  <c r="J207" i="4"/>
  <c r="F207" i="4"/>
  <c r="H207" i="4" s="1"/>
  <c r="E207" i="4"/>
  <c r="P206" i="4"/>
  <c r="N206" i="4"/>
  <c r="L206" i="4"/>
  <c r="J206" i="4"/>
  <c r="F206" i="4"/>
  <c r="H206" i="4" s="1"/>
  <c r="E206" i="4"/>
  <c r="P205" i="4"/>
  <c r="N205" i="4"/>
  <c r="L205" i="4"/>
  <c r="J205" i="4"/>
  <c r="F205" i="4"/>
  <c r="H205" i="4" s="1"/>
  <c r="E205" i="4"/>
  <c r="P204" i="4"/>
  <c r="N204" i="4"/>
  <c r="L204" i="4"/>
  <c r="J204" i="4"/>
  <c r="F204" i="4"/>
  <c r="H204" i="4" s="1"/>
  <c r="E204" i="4"/>
  <c r="P203" i="4"/>
  <c r="N203" i="4"/>
  <c r="L203" i="4"/>
  <c r="J203" i="4"/>
  <c r="Q203" i="4" s="1"/>
  <c r="F203" i="4"/>
  <c r="H203" i="4" s="1"/>
  <c r="E203" i="4"/>
  <c r="P202" i="4"/>
  <c r="N202" i="4"/>
  <c r="L202" i="4"/>
  <c r="J202" i="4"/>
  <c r="H202" i="4"/>
  <c r="F202" i="4"/>
  <c r="E202" i="4"/>
  <c r="P201" i="4"/>
  <c r="N201" i="4"/>
  <c r="L201" i="4"/>
  <c r="J201" i="4"/>
  <c r="F201" i="4"/>
  <c r="H201" i="4" s="1"/>
  <c r="E201" i="4"/>
  <c r="P200" i="4"/>
  <c r="N200" i="4"/>
  <c r="L200" i="4"/>
  <c r="J200" i="4"/>
  <c r="Q200" i="4" s="1"/>
  <c r="F200" i="4"/>
  <c r="H200" i="4" s="1"/>
  <c r="E200" i="4"/>
  <c r="P199" i="4"/>
  <c r="N199" i="4"/>
  <c r="L199" i="4"/>
  <c r="J199" i="4"/>
  <c r="P198" i="4"/>
  <c r="N198" i="4"/>
  <c r="L198" i="4"/>
  <c r="J198" i="4"/>
  <c r="F198" i="4"/>
  <c r="H198" i="4" s="1"/>
  <c r="E198" i="4"/>
  <c r="P197" i="4"/>
  <c r="N197" i="4"/>
  <c r="L197" i="4"/>
  <c r="J197" i="4"/>
  <c r="F197" i="4"/>
  <c r="H197" i="4" s="1"/>
  <c r="E197" i="4"/>
  <c r="P196" i="4"/>
  <c r="N196" i="4"/>
  <c r="L196" i="4"/>
  <c r="J196" i="4"/>
  <c r="F196" i="4"/>
  <c r="H196" i="4" s="1"/>
  <c r="E196" i="4"/>
  <c r="P195" i="4"/>
  <c r="N195" i="4"/>
  <c r="L195" i="4"/>
  <c r="J195" i="4"/>
  <c r="F195" i="4"/>
  <c r="H195" i="4" s="1"/>
  <c r="E195" i="4"/>
  <c r="P194" i="4"/>
  <c r="N194" i="4"/>
  <c r="L194" i="4"/>
  <c r="J194" i="4"/>
  <c r="F194" i="4"/>
  <c r="H194" i="4" s="1"/>
  <c r="E194" i="4"/>
  <c r="P193" i="4"/>
  <c r="N193" i="4"/>
  <c r="L193" i="4"/>
  <c r="J193" i="4"/>
  <c r="F193" i="4"/>
  <c r="H193" i="4" s="1"/>
  <c r="E193" i="4"/>
  <c r="P192" i="4"/>
  <c r="N192" i="4"/>
  <c r="L192" i="4"/>
  <c r="J192" i="4"/>
  <c r="F192" i="4"/>
  <c r="H192" i="4" s="1"/>
  <c r="E192" i="4"/>
  <c r="P191" i="4"/>
  <c r="N191" i="4"/>
  <c r="L191" i="4"/>
  <c r="J191" i="4"/>
  <c r="F191" i="4"/>
  <c r="H191" i="4" s="1"/>
  <c r="E191" i="4"/>
  <c r="P190" i="4"/>
  <c r="N190" i="4"/>
  <c r="L190" i="4"/>
  <c r="J190" i="4"/>
  <c r="F190" i="4"/>
  <c r="H190" i="4" s="1"/>
  <c r="E190" i="4"/>
  <c r="P189" i="4"/>
  <c r="N189" i="4"/>
  <c r="L189" i="4"/>
  <c r="J189" i="4"/>
  <c r="F189" i="4"/>
  <c r="H189" i="4" s="1"/>
  <c r="E189" i="4"/>
  <c r="P188" i="4"/>
  <c r="N188" i="4"/>
  <c r="L188" i="4"/>
  <c r="J188" i="4"/>
  <c r="F188" i="4"/>
  <c r="H188" i="4" s="1"/>
  <c r="E188" i="4"/>
  <c r="P187" i="4"/>
  <c r="N187" i="4"/>
  <c r="Q187" i="4" s="1"/>
  <c r="L187" i="4"/>
  <c r="J187" i="4"/>
  <c r="P186" i="4"/>
  <c r="N186" i="4"/>
  <c r="L186" i="4"/>
  <c r="J186" i="4"/>
  <c r="Q186" i="4" s="1"/>
  <c r="F186" i="4"/>
  <c r="H186" i="4" s="1"/>
  <c r="E186" i="4"/>
  <c r="P185" i="4"/>
  <c r="N185" i="4"/>
  <c r="L185" i="4"/>
  <c r="J185" i="4"/>
  <c r="F185" i="4"/>
  <c r="H185" i="4" s="1"/>
  <c r="E185" i="4"/>
  <c r="P184" i="4"/>
  <c r="N184" i="4"/>
  <c r="L184" i="4"/>
  <c r="J184" i="4"/>
  <c r="F184" i="4"/>
  <c r="H184" i="4" s="1"/>
  <c r="E184" i="4"/>
  <c r="P183" i="4"/>
  <c r="N183" i="4"/>
  <c r="L183" i="4"/>
  <c r="J183" i="4"/>
  <c r="Q183" i="4" s="1"/>
  <c r="F183" i="4"/>
  <c r="H183" i="4" s="1"/>
  <c r="E183" i="4"/>
  <c r="P182" i="4"/>
  <c r="N182" i="4"/>
  <c r="L182" i="4"/>
  <c r="J182" i="4"/>
  <c r="F182" i="4"/>
  <c r="H182" i="4" s="1"/>
  <c r="E182" i="4"/>
  <c r="P181" i="4"/>
  <c r="N181" i="4"/>
  <c r="L181" i="4"/>
  <c r="J181" i="4"/>
  <c r="F181" i="4"/>
  <c r="H181" i="4" s="1"/>
  <c r="E181" i="4"/>
  <c r="P180" i="4"/>
  <c r="N180" i="4"/>
  <c r="L180" i="4"/>
  <c r="J180" i="4"/>
  <c r="F180" i="4"/>
  <c r="H180" i="4" s="1"/>
  <c r="E180" i="4"/>
  <c r="P179" i="4"/>
  <c r="N179" i="4"/>
  <c r="L179" i="4"/>
  <c r="J179" i="4"/>
  <c r="F179" i="4"/>
  <c r="H179" i="4" s="1"/>
  <c r="E179" i="4"/>
  <c r="P178" i="4"/>
  <c r="N178" i="4"/>
  <c r="Q178" i="4" s="1"/>
  <c r="L178" i="4"/>
  <c r="J178" i="4"/>
  <c r="F178" i="4"/>
  <c r="H178" i="4" s="1"/>
  <c r="E178" i="4"/>
  <c r="P177" i="4"/>
  <c r="N177" i="4"/>
  <c r="L177" i="4"/>
  <c r="J177" i="4"/>
  <c r="F177" i="4"/>
  <c r="H177" i="4" s="1"/>
  <c r="E177" i="4"/>
  <c r="P176" i="4"/>
  <c r="N176" i="4"/>
  <c r="L176" i="4"/>
  <c r="J176" i="4"/>
  <c r="F176" i="4"/>
  <c r="H176" i="4" s="1"/>
  <c r="E176" i="4"/>
  <c r="P175" i="4"/>
  <c r="N175" i="4"/>
  <c r="Q175" i="4" s="1"/>
  <c r="L175" i="4"/>
  <c r="J175" i="4"/>
  <c r="P174" i="4"/>
  <c r="N174" i="4"/>
  <c r="L174" i="4"/>
  <c r="J174" i="4"/>
  <c r="F174" i="4"/>
  <c r="H174" i="4" s="1"/>
  <c r="E174" i="4"/>
  <c r="P173" i="4"/>
  <c r="N173" i="4"/>
  <c r="L173" i="4"/>
  <c r="J173" i="4"/>
  <c r="F173" i="4"/>
  <c r="H173" i="4" s="1"/>
  <c r="E173" i="4"/>
  <c r="P172" i="4"/>
  <c r="N172" i="4"/>
  <c r="L172" i="4"/>
  <c r="J172" i="4"/>
  <c r="F172" i="4"/>
  <c r="H172" i="4" s="1"/>
  <c r="E172" i="4"/>
  <c r="P171" i="4"/>
  <c r="N171" i="4"/>
  <c r="L171" i="4"/>
  <c r="J171" i="4"/>
  <c r="F171" i="4"/>
  <c r="H171" i="4" s="1"/>
  <c r="E171" i="4"/>
  <c r="P170" i="4"/>
  <c r="N170" i="4"/>
  <c r="L170" i="4"/>
  <c r="J170" i="4"/>
  <c r="F170" i="4"/>
  <c r="H170" i="4" s="1"/>
  <c r="E170" i="4"/>
  <c r="P169" i="4"/>
  <c r="N169" i="4"/>
  <c r="L169" i="4"/>
  <c r="J169" i="4"/>
  <c r="F169" i="4"/>
  <c r="H169" i="4" s="1"/>
  <c r="E169" i="4"/>
  <c r="P168" i="4"/>
  <c r="N168" i="4"/>
  <c r="L168" i="4"/>
  <c r="J168" i="4"/>
  <c r="F168" i="4"/>
  <c r="H168" i="4" s="1"/>
  <c r="E168" i="4"/>
  <c r="P167" i="4"/>
  <c r="N167" i="4"/>
  <c r="L167" i="4"/>
  <c r="J167" i="4"/>
  <c r="Q167" i="4" s="1"/>
  <c r="F167" i="4"/>
  <c r="H167" i="4" s="1"/>
  <c r="E167" i="4"/>
  <c r="P166" i="4"/>
  <c r="N166" i="4"/>
  <c r="L166" i="4"/>
  <c r="J166" i="4"/>
  <c r="F166" i="4"/>
  <c r="H166" i="4" s="1"/>
  <c r="E166" i="4"/>
  <c r="P165" i="4"/>
  <c r="N165" i="4"/>
  <c r="L165" i="4"/>
  <c r="J165" i="4"/>
  <c r="F165" i="4"/>
  <c r="H165" i="4" s="1"/>
  <c r="E165" i="4"/>
  <c r="P164" i="4"/>
  <c r="N164" i="4"/>
  <c r="L164" i="4"/>
  <c r="J164" i="4"/>
  <c r="Q164" i="4" s="1"/>
  <c r="F164" i="4"/>
  <c r="H164" i="4" s="1"/>
  <c r="E164" i="4"/>
  <c r="P163" i="4"/>
  <c r="N163" i="4"/>
  <c r="L163" i="4"/>
  <c r="J163" i="4"/>
  <c r="P162" i="4"/>
  <c r="N162" i="4"/>
  <c r="L162" i="4"/>
  <c r="J162" i="4"/>
  <c r="F162" i="4"/>
  <c r="H162" i="4" s="1"/>
  <c r="E162" i="4"/>
  <c r="P161" i="4"/>
  <c r="N161" i="4"/>
  <c r="L161" i="4"/>
  <c r="J161" i="4"/>
  <c r="F161" i="4"/>
  <c r="H161" i="4" s="1"/>
  <c r="E161" i="4"/>
  <c r="P160" i="4"/>
  <c r="N160" i="4"/>
  <c r="L160" i="4"/>
  <c r="J160" i="4"/>
  <c r="F160" i="4"/>
  <c r="H160" i="4" s="1"/>
  <c r="E160" i="4"/>
  <c r="P159" i="4"/>
  <c r="N159" i="4"/>
  <c r="L159" i="4"/>
  <c r="J159" i="4"/>
  <c r="F159" i="4"/>
  <c r="H159" i="4" s="1"/>
  <c r="E159" i="4"/>
  <c r="P158" i="4"/>
  <c r="N158" i="4"/>
  <c r="L158" i="4"/>
  <c r="J158" i="4"/>
  <c r="F158" i="4"/>
  <c r="H158" i="4" s="1"/>
  <c r="E158" i="4"/>
  <c r="P157" i="4"/>
  <c r="N157" i="4"/>
  <c r="L157" i="4"/>
  <c r="J157" i="4"/>
  <c r="F157" i="4"/>
  <c r="H157" i="4" s="1"/>
  <c r="E157" i="4"/>
  <c r="P156" i="4"/>
  <c r="N156" i="4"/>
  <c r="L156" i="4"/>
  <c r="J156" i="4"/>
  <c r="F156" i="4"/>
  <c r="H156" i="4" s="1"/>
  <c r="E156" i="4"/>
  <c r="P155" i="4"/>
  <c r="N155" i="4"/>
  <c r="L155" i="4"/>
  <c r="J155" i="4"/>
  <c r="F155" i="4"/>
  <c r="H155" i="4" s="1"/>
  <c r="E155" i="4"/>
  <c r="P154" i="4"/>
  <c r="N154" i="4"/>
  <c r="L154" i="4"/>
  <c r="J154" i="4"/>
  <c r="F154" i="4"/>
  <c r="H154" i="4" s="1"/>
  <c r="E154" i="4"/>
  <c r="P153" i="4"/>
  <c r="N153" i="4"/>
  <c r="L153" i="4"/>
  <c r="J153" i="4"/>
  <c r="F153" i="4"/>
  <c r="H153" i="4" s="1"/>
  <c r="E153" i="4"/>
  <c r="P152" i="4"/>
  <c r="N152" i="4"/>
  <c r="L152" i="4"/>
  <c r="J152" i="4"/>
  <c r="F152" i="4"/>
  <c r="H152" i="4" s="1"/>
  <c r="E152" i="4"/>
  <c r="P151" i="4"/>
  <c r="N151" i="4"/>
  <c r="Q151" i="4" s="1"/>
  <c r="L151" i="4"/>
  <c r="J151" i="4"/>
  <c r="P150" i="4"/>
  <c r="N150" i="4"/>
  <c r="L150" i="4"/>
  <c r="J150" i="4"/>
  <c r="Q150" i="4" s="1"/>
  <c r="F150" i="4"/>
  <c r="H150" i="4" s="1"/>
  <c r="E150" i="4"/>
  <c r="P149" i="4"/>
  <c r="N149" i="4"/>
  <c r="L149" i="4"/>
  <c r="J149" i="4"/>
  <c r="F149" i="4"/>
  <c r="H149" i="4" s="1"/>
  <c r="E149" i="4"/>
  <c r="P148" i="4"/>
  <c r="N148" i="4"/>
  <c r="L148" i="4"/>
  <c r="J148" i="4"/>
  <c r="H148" i="4"/>
  <c r="F148" i="4"/>
  <c r="E148" i="4"/>
  <c r="P147" i="4"/>
  <c r="N147" i="4"/>
  <c r="L147" i="4"/>
  <c r="J147" i="4"/>
  <c r="Q147" i="4" s="1"/>
  <c r="F147" i="4"/>
  <c r="H147" i="4" s="1"/>
  <c r="E147" i="4"/>
  <c r="P146" i="4"/>
  <c r="N146" i="4"/>
  <c r="L146" i="4"/>
  <c r="J146" i="4"/>
  <c r="F146" i="4"/>
  <c r="H146" i="4" s="1"/>
  <c r="E146" i="4"/>
  <c r="P145" i="4"/>
  <c r="N145" i="4"/>
  <c r="L145" i="4"/>
  <c r="J145" i="4"/>
  <c r="F145" i="4"/>
  <c r="H145" i="4" s="1"/>
  <c r="E145" i="4"/>
  <c r="P144" i="4"/>
  <c r="N144" i="4"/>
  <c r="L144" i="4"/>
  <c r="J144" i="4"/>
  <c r="F144" i="4"/>
  <c r="H144" i="4" s="1"/>
  <c r="E144" i="4"/>
  <c r="P143" i="4"/>
  <c r="N143" i="4"/>
  <c r="L143" i="4"/>
  <c r="J143" i="4"/>
  <c r="F143" i="4"/>
  <c r="H143" i="4" s="1"/>
  <c r="E143" i="4"/>
  <c r="P142" i="4"/>
  <c r="N142" i="4"/>
  <c r="Q142" i="4" s="1"/>
  <c r="L142" i="4"/>
  <c r="J142" i="4"/>
  <c r="F142" i="4"/>
  <c r="H142" i="4" s="1"/>
  <c r="E142" i="4"/>
  <c r="P141" i="4"/>
  <c r="N141" i="4"/>
  <c r="L141" i="4"/>
  <c r="J141" i="4"/>
  <c r="F141" i="4"/>
  <c r="H141" i="4" s="1"/>
  <c r="E141" i="4"/>
  <c r="P140" i="4"/>
  <c r="N140" i="4"/>
  <c r="L140" i="4"/>
  <c r="J140" i="4"/>
  <c r="F140" i="4"/>
  <c r="H140" i="4" s="1"/>
  <c r="E140" i="4"/>
  <c r="P139" i="4"/>
  <c r="N139" i="4"/>
  <c r="Q139" i="4" s="1"/>
  <c r="L139" i="4"/>
  <c r="J139" i="4"/>
  <c r="P138" i="4"/>
  <c r="N138" i="4"/>
  <c r="L138" i="4"/>
  <c r="J138" i="4"/>
  <c r="F138" i="4"/>
  <c r="H138" i="4" s="1"/>
  <c r="E138" i="4"/>
  <c r="P137" i="4"/>
  <c r="N137" i="4"/>
  <c r="L137" i="4"/>
  <c r="J137" i="4"/>
  <c r="F137" i="4"/>
  <c r="H137" i="4" s="1"/>
  <c r="E137" i="4"/>
  <c r="P136" i="4"/>
  <c r="N136" i="4"/>
  <c r="L136" i="4"/>
  <c r="J136" i="4"/>
  <c r="F136" i="4"/>
  <c r="H136" i="4" s="1"/>
  <c r="E136" i="4"/>
  <c r="P135" i="4"/>
  <c r="N135" i="4"/>
  <c r="L135" i="4"/>
  <c r="J135" i="4"/>
  <c r="F135" i="4"/>
  <c r="H135" i="4" s="1"/>
  <c r="E135" i="4"/>
  <c r="P134" i="4"/>
  <c r="N134" i="4"/>
  <c r="L134" i="4"/>
  <c r="J134" i="4"/>
  <c r="F134" i="4"/>
  <c r="H134" i="4" s="1"/>
  <c r="E134" i="4"/>
  <c r="P133" i="4"/>
  <c r="N133" i="4"/>
  <c r="L133" i="4"/>
  <c r="J133" i="4"/>
  <c r="F133" i="4"/>
  <c r="H133" i="4" s="1"/>
  <c r="E133" i="4"/>
  <c r="P132" i="4"/>
  <c r="N132" i="4"/>
  <c r="L132" i="4"/>
  <c r="J132" i="4"/>
  <c r="F132" i="4"/>
  <c r="H132" i="4" s="1"/>
  <c r="E132" i="4"/>
  <c r="P131" i="4"/>
  <c r="N131" i="4"/>
  <c r="L131" i="4"/>
  <c r="J131" i="4"/>
  <c r="Q131" i="4" s="1"/>
  <c r="F131" i="4"/>
  <c r="H131" i="4" s="1"/>
  <c r="E131" i="4"/>
  <c r="P130" i="4"/>
  <c r="N130" i="4"/>
  <c r="L130" i="4"/>
  <c r="J130" i="4"/>
  <c r="H130" i="4"/>
  <c r="F130" i="4"/>
  <c r="E130" i="4"/>
  <c r="P129" i="4"/>
  <c r="N129" i="4"/>
  <c r="L129" i="4"/>
  <c r="J129" i="4"/>
  <c r="F129" i="4"/>
  <c r="H129" i="4" s="1"/>
  <c r="E129" i="4"/>
  <c r="P128" i="4"/>
  <c r="N128" i="4"/>
  <c r="L128" i="4"/>
  <c r="J128" i="4"/>
  <c r="Q128" i="4" s="1"/>
  <c r="F128" i="4"/>
  <c r="H128" i="4" s="1"/>
  <c r="E128" i="4"/>
  <c r="P127" i="4"/>
  <c r="N127" i="4"/>
  <c r="L127" i="4"/>
  <c r="J127" i="4"/>
  <c r="P126" i="4"/>
  <c r="N126" i="4"/>
  <c r="L126" i="4"/>
  <c r="J126" i="4"/>
  <c r="F126" i="4"/>
  <c r="H126" i="4" s="1"/>
  <c r="E126" i="4"/>
  <c r="P125" i="4"/>
  <c r="N125" i="4"/>
  <c r="L125" i="4"/>
  <c r="J125" i="4"/>
  <c r="F125" i="4"/>
  <c r="H125" i="4" s="1"/>
  <c r="E125" i="4"/>
  <c r="P124" i="4"/>
  <c r="N124" i="4"/>
  <c r="L124" i="4"/>
  <c r="J124" i="4"/>
  <c r="F124" i="4"/>
  <c r="H124" i="4" s="1"/>
  <c r="E124" i="4"/>
  <c r="P123" i="4"/>
  <c r="N123" i="4"/>
  <c r="L123" i="4"/>
  <c r="J123" i="4"/>
  <c r="F123" i="4"/>
  <c r="H123" i="4" s="1"/>
  <c r="E123" i="4"/>
  <c r="P122" i="4"/>
  <c r="N122" i="4"/>
  <c r="L122" i="4"/>
  <c r="J122" i="4"/>
  <c r="F122" i="4"/>
  <c r="H122" i="4" s="1"/>
  <c r="E122" i="4"/>
  <c r="P121" i="4"/>
  <c r="N121" i="4"/>
  <c r="L121" i="4"/>
  <c r="J121" i="4"/>
  <c r="F121" i="4"/>
  <c r="H121" i="4" s="1"/>
  <c r="E121" i="4"/>
  <c r="P120" i="4"/>
  <c r="N120" i="4"/>
  <c r="L120" i="4"/>
  <c r="J120" i="4"/>
  <c r="F120" i="4"/>
  <c r="H120" i="4" s="1"/>
  <c r="E120" i="4"/>
  <c r="P119" i="4"/>
  <c r="N119" i="4"/>
  <c r="L119" i="4"/>
  <c r="J119" i="4"/>
  <c r="F119" i="4"/>
  <c r="H119" i="4" s="1"/>
  <c r="E119" i="4"/>
  <c r="P118" i="4"/>
  <c r="N118" i="4"/>
  <c r="L118" i="4"/>
  <c r="J118" i="4"/>
  <c r="F118" i="4"/>
  <c r="H118" i="4" s="1"/>
  <c r="E118" i="4"/>
  <c r="P117" i="4"/>
  <c r="N117" i="4"/>
  <c r="L117" i="4"/>
  <c r="J117" i="4"/>
  <c r="F117" i="4"/>
  <c r="H117" i="4" s="1"/>
  <c r="E117" i="4"/>
  <c r="P116" i="4"/>
  <c r="N116" i="4"/>
  <c r="L116" i="4"/>
  <c r="J116" i="4"/>
  <c r="Q116" i="4" s="1"/>
  <c r="F116" i="4"/>
  <c r="H116" i="4" s="1"/>
  <c r="E116" i="4"/>
  <c r="P115" i="4"/>
  <c r="N115" i="4"/>
  <c r="Q115" i="4" s="1"/>
  <c r="L115" i="4"/>
  <c r="J115" i="4"/>
  <c r="P114" i="4"/>
  <c r="N114" i="4"/>
  <c r="L114" i="4"/>
  <c r="J114" i="4"/>
  <c r="Q114" i="4" s="1"/>
  <c r="F114" i="4"/>
  <c r="H114" i="4" s="1"/>
  <c r="E114" i="4"/>
  <c r="P113" i="4"/>
  <c r="N113" i="4"/>
  <c r="L113" i="4"/>
  <c r="J113" i="4"/>
  <c r="F113" i="4"/>
  <c r="H113" i="4" s="1"/>
  <c r="E113" i="4"/>
  <c r="P112" i="4"/>
  <c r="N112" i="4"/>
  <c r="L112" i="4"/>
  <c r="J112" i="4"/>
  <c r="F112" i="4"/>
  <c r="H112" i="4" s="1"/>
  <c r="E112" i="4"/>
  <c r="P111" i="4"/>
  <c r="N111" i="4"/>
  <c r="L111" i="4"/>
  <c r="J111" i="4"/>
  <c r="Q111" i="4" s="1"/>
  <c r="F111" i="4"/>
  <c r="H111" i="4" s="1"/>
  <c r="E111" i="4"/>
  <c r="P110" i="4"/>
  <c r="N110" i="4"/>
  <c r="L110" i="4"/>
  <c r="J110" i="4"/>
  <c r="F110" i="4"/>
  <c r="H110" i="4" s="1"/>
  <c r="E110" i="4"/>
  <c r="P109" i="4"/>
  <c r="N109" i="4"/>
  <c r="L109" i="4"/>
  <c r="J109" i="4"/>
  <c r="H109" i="4"/>
  <c r="F109" i="4"/>
  <c r="E109" i="4"/>
  <c r="P108" i="4"/>
  <c r="N108" i="4"/>
  <c r="L108" i="4"/>
  <c r="J108" i="4"/>
  <c r="F108" i="4"/>
  <c r="H108" i="4" s="1"/>
  <c r="E108" i="4"/>
  <c r="P107" i="4"/>
  <c r="N107" i="4"/>
  <c r="L107" i="4"/>
  <c r="J107" i="4"/>
  <c r="Q107" i="4" s="1"/>
  <c r="F107" i="4"/>
  <c r="H107" i="4" s="1"/>
  <c r="E107" i="4"/>
  <c r="P106" i="4"/>
  <c r="N106" i="4"/>
  <c r="Q106" i="4" s="1"/>
  <c r="L106" i="4"/>
  <c r="J106" i="4"/>
  <c r="F106" i="4"/>
  <c r="H106" i="4" s="1"/>
  <c r="E106" i="4"/>
  <c r="P105" i="4"/>
  <c r="N105" i="4"/>
  <c r="L105" i="4"/>
  <c r="J105" i="4"/>
  <c r="Q105" i="4" s="1"/>
  <c r="F105" i="4"/>
  <c r="H105" i="4" s="1"/>
  <c r="E105" i="4"/>
  <c r="P104" i="4"/>
  <c r="N104" i="4"/>
  <c r="L104" i="4"/>
  <c r="J104" i="4"/>
  <c r="F104" i="4"/>
  <c r="H104" i="4" s="1"/>
  <c r="E104" i="4"/>
  <c r="P103" i="4"/>
  <c r="N103" i="4"/>
  <c r="L103" i="4"/>
  <c r="J103" i="4"/>
  <c r="P102" i="4"/>
  <c r="N102" i="4"/>
  <c r="L102" i="4"/>
  <c r="J102" i="4"/>
  <c r="F102" i="4"/>
  <c r="H102" i="4" s="1"/>
  <c r="E102" i="4"/>
  <c r="P101" i="4"/>
  <c r="N101" i="4"/>
  <c r="L101" i="4"/>
  <c r="J101" i="4"/>
  <c r="Q101" i="4" s="1"/>
  <c r="F101" i="4"/>
  <c r="H101" i="4" s="1"/>
  <c r="E101" i="4"/>
  <c r="P100" i="4"/>
  <c r="N100" i="4"/>
  <c r="L100" i="4"/>
  <c r="J100" i="4"/>
  <c r="F100" i="4"/>
  <c r="H100" i="4" s="1"/>
  <c r="E100" i="4"/>
  <c r="P99" i="4"/>
  <c r="N99" i="4"/>
  <c r="L99" i="4"/>
  <c r="J99" i="4"/>
  <c r="Q99" i="4" s="1"/>
  <c r="F99" i="4"/>
  <c r="H99" i="4" s="1"/>
  <c r="E99" i="4"/>
  <c r="P98" i="4"/>
  <c r="N98" i="4"/>
  <c r="L98" i="4"/>
  <c r="J98" i="4"/>
  <c r="F98" i="4"/>
  <c r="H98" i="4" s="1"/>
  <c r="E98" i="4"/>
  <c r="P97" i="4"/>
  <c r="N97" i="4"/>
  <c r="L97" i="4"/>
  <c r="J97" i="4"/>
  <c r="F97" i="4"/>
  <c r="H97" i="4" s="1"/>
  <c r="E97" i="4"/>
  <c r="P96" i="4"/>
  <c r="N96" i="4"/>
  <c r="L96" i="4"/>
  <c r="J96" i="4"/>
  <c r="F96" i="4"/>
  <c r="H96" i="4" s="1"/>
  <c r="E96" i="4"/>
  <c r="P95" i="4"/>
  <c r="N95" i="4"/>
  <c r="L95" i="4"/>
  <c r="J95" i="4"/>
  <c r="Q95" i="4" s="1"/>
  <c r="F95" i="4"/>
  <c r="H95" i="4" s="1"/>
  <c r="E95" i="4"/>
  <c r="P94" i="4"/>
  <c r="N94" i="4"/>
  <c r="L94" i="4"/>
  <c r="J94" i="4"/>
  <c r="F94" i="4"/>
  <c r="H94" i="4" s="1"/>
  <c r="E94" i="4"/>
  <c r="P93" i="4"/>
  <c r="N93" i="4"/>
  <c r="L93" i="4"/>
  <c r="J93" i="4"/>
  <c r="F93" i="4"/>
  <c r="H93" i="4" s="1"/>
  <c r="E93" i="4"/>
  <c r="P92" i="4"/>
  <c r="N92" i="4"/>
  <c r="L92" i="4"/>
  <c r="J92" i="4"/>
  <c r="F92" i="4"/>
  <c r="H92" i="4" s="1"/>
  <c r="E92" i="4"/>
  <c r="P91" i="4"/>
  <c r="N91" i="4"/>
  <c r="L91" i="4"/>
  <c r="J91" i="4"/>
  <c r="E91" i="4"/>
  <c r="P90" i="4"/>
  <c r="N90" i="4"/>
  <c r="L90" i="4"/>
  <c r="J90" i="4"/>
  <c r="F90" i="4"/>
  <c r="H90" i="4" s="1"/>
  <c r="E90" i="4"/>
  <c r="P89" i="4"/>
  <c r="N89" i="4"/>
  <c r="L89" i="4"/>
  <c r="J89" i="4"/>
  <c r="F89" i="4"/>
  <c r="H89" i="4" s="1"/>
  <c r="E89" i="4"/>
  <c r="P88" i="4"/>
  <c r="N88" i="4"/>
  <c r="Q88" i="4" s="1"/>
  <c r="L88" i="4"/>
  <c r="J88" i="4"/>
  <c r="F88" i="4"/>
  <c r="H88" i="4" s="1"/>
  <c r="E88" i="4"/>
  <c r="P87" i="4"/>
  <c r="N87" i="4"/>
  <c r="L87" i="4"/>
  <c r="J87" i="4"/>
  <c r="F87" i="4"/>
  <c r="H87" i="4" s="1"/>
  <c r="E87" i="4"/>
  <c r="P86" i="4"/>
  <c r="N86" i="4"/>
  <c r="L86" i="4"/>
  <c r="J86" i="4"/>
  <c r="F86" i="4"/>
  <c r="H86" i="4" s="1"/>
  <c r="E86" i="4"/>
  <c r="P85" i="4"/>
  <c r="N85" i="4"/>
  <c r="L85" i="4"/>
  <c r="J85" i="4"/>
  <c r="H85" i="4"/>
  <c r="F85" i="4"/>
  <c r="E85" i="4"/>
  <c r="P84" i="4"/>
  <c r="N84" i="4"/>
  <c r="L84" i="4"/>
  <c r="J84" i="4"/>
  <c r="Q84" i="4" s="1"/>
  <c r="F84" i="4"/>
  <c r="H84" i="4" s="1"/>
  <c r="E84" i="4"/>
  <c r="P83" i="4"/>
  <c r="N83" i="4"/>
  <c r="L83" i="4"/>
  <c r="J83" i="4"/>
  <c r="F83" i="4"/>
  <c r="H83" i="4" s="1"/>
  <c r="E83" i="4"/>
  <c r="P82" i="4"/>
  <c r="N82" i="4"/>
  <c r="L82" i="4"/>
  <c r="J82" i="4"/>
  <c r="F82" i="4"/>
  <c r="H82" i="4" s="1"/>
  <c r="E82" i="4"/>
  <c r="P81" i="4"/>
  <c r="N81" i="4"/>
  <c r="L81" i="4"/>
  <c r="J81" i="4"/>
  <c r="Q81" i="4" s="1"/>
  <c r="F81" i="4"/>
  <c r="H81" i="4" s="1"/>
  <c r="E81" i="4"/>
  <c r="P80" i="4"/>
  <c r="N80" i="4"/>
  <c r="L80" i="4"/>
  <c r="J80" i="4"/>
  <c r="Q80" i="4" s="1"/>
  <c r="F80" i="4"/>
  <c r="H80" i="4" s="1"/>
  <c r="E80" i="4"/>
  <c r="P79" i="4"/>
  <c r="N79" i="4"/>
  <c r="L79" i="4"/>
  <c r="J79" i="4"/>
  <c r="P78" i="4"/>
  <c r="N78" i="4"/>
  <c r="L78" i="4"/>
  <c r="J78" i="4"/>
  <c r="Q78" i="4" s="1"/>
  <c r="F78" i="4"/>
  <c r="H78" i="4" s="1"/>
  <c r="E78" i="4"/>
  <c r="P77" i="4"/>
  <c r="N77" i="4"/>
  <c r="L77" i="4"/>
  <c r="J77" i="4"/>
  <c r="Q77" i="4" s="1"/>
  <c r="F77" i="4"/>
  <c r="H77" i="4" s="1"/>
  <c r="E77" i="4"/>
  <c r="P76" i="4"/>
  <c r="N76" i="4"/>
  <c r="L76" i="4"/>
  <c r="J76" i="4"/>
  <c r="F76" i="4"/>
  <c r="H76" i="4" s="1"/>
  <c r="E76" i="4"/>
  <c r="P75" i="4"/>
  <c r="N75" i="4"/>
  <c r="L75" i="4"/>
  <c r="J75" i="4"/>
  <c r="Q75" i="4" s="1"/>
  <c r="F75" i="4"/>
  <c r="H75" i="4" s="1"/>
  <c r="E75" i="4"/>
  <c r="P74" i="4"/>
  <c r="N74" i="4"/>
  <c r="L74" i="4"/>
  <c r="J74" i="4"/>
  <c r="F74" i="4"/>
  <c r="H74" i="4" s="1"/>
  <c r="E74" i="4"/>
  <c r="P73" i="4"/>
  <c r="N73" i="4"/>
  <c r="L73" i="4"/>
  <c r="J73" i="4"/>
  <c r="F73" i="4"/>
  <c r="H73" i="4" s="1"/>
  <c r="E73" i="4"/>
  <c r="P72" i="4"/>
  <c r="N72" i="4"/>
  <c r="L72" i="4"/>
  <c r="J72" i="4"/>
  <c r="F72" i="4"/>
  <c r="H72" i="4" s="1"/>
  <c r="E72" i="4"/>
  <c r="P71" i="4"/>
  <c r="N71" i="4"/>
  <c r="L71" i="4"/>
  <c r="J71" i="4"/>
  <c r="Q71" i="4" s="1"/>
  <c r="F71" i="4"/>
  <c r="H71" i="4" s="1"/>
  <c r="E71" i="4"/>
  <c r="P70" i="4"/>
  <c r="N70" i="4"/>
  <c r="Q70" i="4" s="1"/>
  <c r="L70" i="4"/>
  <c r="J70" i="4"/>
  <c r="F70" i="4"/>
  <c r="H70" i="4" s="1"/>
  <c r="E70" i="4"/>
  <c r="P69" i="4"/>
  <c r="N69" i="4"/>
  <c r="L69" i="4"/>
  <c r="J69" i="4"/>
  <c r="Q69" i="4" s="1"/>
  <c r="F69" i="4"/>
  <c r="H69" i="4" s="1"/>
  <c r="E69" i="4"/>
  <c r="P68" i="4"/>
  <c r="N68" i="4"/>
  <c r="L68" i="4"/>
  <c r="J68" i="4"/>
  <c r="F68" i="4"/>
  <c r="H68" i="4" s="1"/>
  <c r="E68" i="4"/>
  <c r="P67" i="4"/>
  <c r="N67" i="4"/>
  <c r="L67" i="4"/>
  <c r="J67" i="4"/>
  <c r="P66" i="4"/>
  <c r="N66" i="4"/>
  <c r="L66" i="4"/>
  <c r="J66" i="4"/>
  <c r="Q66" i="4" s="1"/>
  <c r="F66" i="4"/>
  <c r="H66" i="4" s="1"/>
  <c r="E66" i="4"/>
  <c r="P65" i="4"/>
  <c r="N65" i="4"/>
  <c r="L65" i="4"/>
  <c r="J65" i="4"/>
  <c r="Q65" i="4" s="1"/>
  <c r="F65" i="4"/>
  <c r="H65" i="4" s="1"/>
  <c r="E65" i="4"/>
  <c r="P64" i="4"/>
  <c r="N64" i="4"/>
  <c r="Q64" i="4" s="1"/>
  <c r="L64" i="4"/>
  <c r="J64" i="4"/>
  <c r="F64" i="4"/>
  <c r="H64" i="4" s="1"/>
  <c r="E64" i="4"/>
  <c r="P63" i="4"/>
  <c r="N63" i="4"/>
  <c r="L63" i="4"/>
  <c r="J63" i="4"/>
  <c r="Q63" i="4" s="1"/>
  <c r="F63" i="4"/>
  <c r="H63" i="4" s="1"/>
  <c r="E63" i="4"/>
  <c r="P62" i="4"/>
  <c r="N62" i="4"/>
  <c r="L62" i="4"/>
  <c r="J62" i="4"/>
  <c r="Q62" i="4" s="1"/>
  <c r="F62" i="4"/>
  <c r="H62" i="4" s="1"/>
  <c r="E62" i="4"/>
  <c r="P61" i="4"/>
  <c r="N61" i="4"/>
  <c r="Q61" i="4" s="1"/>
  <c r="L61" i="4"/>
  <c r="J61" i="4"/>
  <c r="F61" i="4"/>
  <c r="H61" i="4" s="1"/>
  <c r="E61" i="4"/>
  <c r="P60" i="4"/>
  <c r="N60" i="4"/>
  <c r="L60" i="4"/>
  <c r="J60" i="4"/>
  <c r="Q60" i="4" s="1"/>
  <c r="F60" i="4"/>
  <c r="H60" i="4" s="1"/>
  <c r="E60" i="4"/>
  <c r="P59" i="4"/>
  <c r="N59" i="4"/>
  <c r="L59" i="4"/>
  <c r="J59" i="4"/>
  <c r="Q59" i="4" s="1"/>
  <c r="F59" i="4"/>
  <c r="H59" i="4" s="1"/>
  <c r="E59" i="4"/>
  <c r="P58" i="4"/>
  <c r="N58" i="4"/>
  <c r="L58" i="4"/>
  <c r="J58" i="4"/>
  <c r="F58" i="4"/>
  <c r="H58" i="4" s="1"/>
  <c r="E58" i="4"/>
  <c r="P57" i="4"/>
  <c r="N57" i="4"/>
  <c r="L57" i="4"/>
  <c r="J57" i="4"/>
  <c r="F57" i="4"/>
  <c r="H57" i="4" s="1"/>
  <c r="E57" i="4"/>
  <c r="P56" i="4"/>
  <c r="N56" i="4"/>
  <c r="L56" i="4"/>
  <c r="J56" i="4"/>
  <c r="Q56" i="4" s="1"/>
  <c r="F56" i="4"/>
  <c r="H56" i="4" s="1"/>
  <c r="E56" i="4"/>
  <c r="P55" i="4"/>
  <c r="N55" i="4"/>
  <c r="L55" i="4"/>
  <c r="J55" i="4"/>
  <c r="P54" i="4"/>
  <c r="N54" i="4"/>
  <c r="L54" i="4"/>
  <c r="J54" i="4"/>
  <c r="Q54" i="4" s="1"/>
  <c r="F54" i="4"/>
  <c r="H54" i="4" s="1"/>
  <c r="E54" i="4"/>
  <c r="P53" i="4"/>
  <c r="N53" i="4"/>
  <c r="L53" i="4"/>
  <c r="J53" i="4"/>
  <c r="F53" i="4"/>
  <c r="H53" i="4" s="1"/>
  <c r="E53" i="4"/>
  <c r="P52" i="4"/>
  <c r="N52" i="4"/>
  <c r="Q52" i="4" s="1"/>
  <c r="L52" i="4"/>
  <c r="J52" i="4"/>
  <c r="F52" i="4"/>
  <c r="H52" i="4" s="1"/>
  <c r="E52" i="4"/>
  <c r="P51" i="4"/>
  <c r="N51" i="4"/>
  <c r="L51" i="4"/>
  <c r="J51" i="4"/>
  <c r="F51" i="4"/>
  <c r="H51" i="4" s="1"/>
  <c r="E51" i="4"/>
  <c r="P50" i="4"/>
  <c r="N50" i="4"/>
  <c r="L50" i="4"/>
  <c r="J50" i="4"/>
  <c r="Q50" i="4" s="1"/>
  <c r="F50" i="4"/>
  <c r="H50" i="4" s="1"/>
  <c r="E50" i="4"/>
  <c r="P49" i="4"/>
  <c r="N49" i="4"/>
  <c r="L49" i="4"/>
  <c r="J49" i="4"/>
  <c r="F49" i="4"/>
  <c r="H49" i="4" s="1"/>
  <c r="E49" i="4"/>
  <c r="P48" i="4"/>
  <c r="N48" i="4"/>
  <c r="L48" i="4"/>
  <c r="J48" i="4"/>
  <c r="F48" i="4"/>
  <c r="H48" i="4" s="1"/>
  <c r="E48" i="4"/>
  <c r="P47" i="4"/>
  <c r="N47" i="4"/>
  <c r="L47" i="4"/>
  <c r="J47" i="4"/>
  <c r="Q47" i="4" s="1"/>
  <c r="F47" i="4"/>
  <c r="H47" i="4" s="1"/>
  <c r="E47" i="4"/>
  <c r="P46" i="4"/>
  <c r="N46" i="4"/>
  <c r="L46" i="4"/>
  <c r="J46" i="4"/>
  <c r="F46" i="4"/>
  <c r="H46" i="4" s="1"/>
  <c r="E46" i="4"/>
  <c r="P45" i="4"/>
  <c r="N45" i="4"/>
  <c r="L45" i="4"/>
  <c r="J45" i="4"/>
  <c r="F45" i="4"/>
  <c r="H45" i="4" s="1"/>
  <c r="E45" i="4"/>
  <c r="P44" i="4"/>
  <c r="N44" i="4"/>
  <c r="L44" i="4"/>
  <c r="J44" i="4"/>
  <c r="Q44" i="4" s="1"/>
  <c r="F44" i="4"/>
  <c r="H44" i="4" s="1"/>
  <c r="E44" i="4"/>
  <c r="P43" i="4"/>
  <c r="N43" i="4"/>
  <c r="L43" i="4"/>
  <c r="J43" i="4"/>
  <c r="E43" i="4"/>
  <c r="P42" i="4"/>
  <c r="N42" i="4"/>
  <c r="L42" i="4"/>
  <c r="J42" i="4"/>
  <c r="Q42" i="4" s="1"/>
  <c r="F42" i="4"/>
  <c r="H42" i="4" s="1"/>
  <c r="E42" i="4"/>
  <c r="P41" i="4"/>
  <c r="N41" i="4"/>
  <c r="L41" i="4"/>
  <c r="J41" i="4"/>
  <c r="F41" i="4"/>
  <c r="H41" i="4" s="1"/>
  <c r="E41" i="4"/>
  <c r="P40" i="4"/>
  <c r="N40" i="4"/>
  <c r="L40" i="4"/>
  <c r="J40" i="4"/>
  <c r="F40" i="4"/>
  <c r="H40" i="4" s="1"/>
  <c r="E40" i="4"/>
  <c r="P39" i="4"/>
  <c r="N39" i="4"/>
  <c r="L39" i="4"/>
  <c r="J39" i="4"/>
  <c r="F39" i="4"/>
  <c r="H39" i="4" s="1"/>
  <c r="E39" i="4"/>
  <c r="P38" i="4"/>
  <c r="N38" i="4"/>
  <c r="L38" i="4"/>
  <c r="J38" i="4"/>
  <c r="F38" i="4"/>
  <c r="H38" i="4" s="1"/>
  <c r="E38" i="4"/>
  <c r="P37" i="4"/>
  <c r="N37" i="4"/>
  <c r="Q37" i="4" s="1"/>
  <c r="L37" i="4"/>
  <c r="J37" i="4"/>
  <c r="F37" i="4"/>
  <c r="H37" i="4" s="1"/>
  <c r="E37" i="4"/>
  <c r="P36" i="4"/>
  <c r="N36" i="4"/>
  <c r="L36" i="4"/>
  <c r="J36" i="4"/>
  <c r="F36" i="4"/>
  <c r="H36" i="4" s="1"/>
  <c r="E36" i="4"/>
  <c r="P35" i="4"/>
  <c r="N35" i="4"/>
  <c r="L35" i="4"/>
  <c r="J35" i="4"/>
  <c r="F35" i="4"/>
  <c r="H35" i="4" s="1"/>
  <c r="E35" i="4"/>
  <c r="P34" i="4"/>
  <c r="N34" i="4"/>
  <c r="Q34" i="4" s="1"/>
  <c r="L34" i="4"/>
  <c r="J34" i="4"/>
  <c r="F34" i="4"/>
  <c r="H34" i="4" s="1"/>
  <c r="E34" i="4"/>
  <c r="P33" i="4"/>
  <c r="N33" i="4"/>
  <c r="L33" i="4"/>
  <c r="J33" i="4"/>
  <c r="Q33" i="4" s="1"/>
  <c r="F33" i="4"/>
  <c r="H33" i="4" s="1"/>
  <c r="E33" i="4"/>
  <c r="P32" i="4"/>
  <c r="N32" i="4"/>
  <c r="L32" i="4"/>
  <c r="J32" i="4"/>
  <c r="F32" i="4"/>
  <c r="H32" i="4" s="1"/>
  <c r="E32" i="4"/>
  <c r="P31" i="4"/>
  <c r="N31" i="4"/>
  <c r="L31" i="4"/>
  <c r="J31" i="4"/>
  <c r="F31" i="4"/>
  <c r="H31" i="4" s="1"/>
  <c r="P30" i="4"/>
  <c r="N30" i="4"/>
  <c r="L30" i="4"/>
  <c r="J30" i="4"/>
  <c r="Q30" i="4" s="1"/>
  <c r="F30" i="4"/>
  <c r="H30" i="4" s="1"/>
  <c r="E30" i="4"/>
  <c r="P29" i="4"/>
  <c r="N29" i="4"/>
  <c r="L29" i="4"/>
  <c r="J29" i="4"/>
  <c r="F29" i="4"/>
  <c r="H29" i="4" s="1"/>
  <c r="E29" i="4"/>
  <c r="P28" i="4"/>
  <c r="N28" i="4"/>
  <c r="L28" i="4"/>
  <c r="J28" i="4"/>
  <c r="F28" i="4"/>
  <c r="H28" i="4" s="1"/>
  <c r="E28" i="4"/>
  <c r="P27" i="4"/>
  <c r="N27" i="4"/>
  <c r="L27" i="4"/>
  <c r="J27" i="4"/>
  <c r="Q27" i="4" s="1"/>
  <c r="F27" i="4"/>
  <c r="H27" i="4" s="1"/>
  <c r="E27" i="4"/>
  <c r="P26" i="4"/>
  <c r="N26" i="4"/>
  <c r="L26" i="4"/>
  <c r="J26" i="4"/>
  <c r="Q26" i="4" s="1"/>
  <c r="F26" i="4"/>
  <c r="H26" i="4" s="1"/>
  <c r="E26" i="4"/>
  <c r="P25" i="4"/>
  <c r="N25" i="4"/>
  <c r="L25" i="4"/>
  <c r="J25" i="4"/>
  <c r="F25" i="4"/>
  <c r="H25" i="4" s="1"/>
  <c r="E25" i="4"/>
  <c r="P24" i="4"/>
  <c r="N24" i="4"/>
  <c r="L24" i="4"/>
  <c r="J24" i="4"/>
  <c r="F24" i="4"/>
  <c r="H24" i="4" s="1"/>
  <c r="E24" i="4"/>
  <c r="P425" i="3"/>
  <c r="N425" i="3"/>
  <c r="L425" i="3"/>
  <c r="J425" i="3"/>
  <c r="Q425" i="3" s="1"/>
  <c r="F425" i="3"/>
  <c r="H425" i="3" s="1"/>
  <c r="E425" i="3"/>
  <c r="P424" i="3"/>
  <c r="N424" i="3"/>
  <c r="L424" i="3"/>
  <c r="J424" i="3"/>
  <c r="F424" i="3"/>
  <c r="H424" i="3" s="1"/>
  <c r="E424" i="3"/>
  <c r="P423" i="3"/>
  <c r="N423" i="3"/>
  <c r="L423" i="3"/>
  <c r="J423" i="3"/>
  <c r="F423" i="3"/>
  <c r="H423" i="3" s="1"/>
  <c r="E423" i="3"/>
  <c r="P422" i="3"/>
  <c r="N422" i="3"/>
  <c r="L422" i="3"/>
  <c r="J422" i="3"/>
  <c r="F422" i="3"/>
  <c r="H422" i="3" s="1"/>
  <c r="E422" i="3"/>
  <c r="P421" i="3"/>
  <c r="N421" i="3"/>
  <c r="L421" i="3"/>
  <c r="J421" i="3"/>
  <c r="F421" i="3"/>
  <c r="H421" i="3" s="1"/>
  <c r="E421" i="3"/>
  <c r="P420" i="3"/>
  <c r="N420" i="3"/>
  <c r="Q420" i="3" s="1"/>
  <c r="L420" i="3"/>
  <c r="J420" i="3"/>
  <c r="F420" i="3"/>
  <c r="H420" i="3" s="1"/>
  <c r="E420" i="3"/>
  <c r="P419" i="3"/>
  <c r="N419" i="3"/>
  <c r="L419" i="3"/>
  <c r="J419" i="3"/>
  <c r="F419" i="3"/>
  <c r="H419" i="3" s="1"/>
  <c r="E419" i="3"/>
  <c r="P418" i="3"/>
  <c r="Q418" i="3" s="1"/>
  <c r="N418" i="3"/>
  <c r="L418" i="3"/>
  <c r="J418" i="3"/>
  <c r="H418" i="3"/>
  <c r="F418" i="3"/>
  <c r="E418" i="3"/>
  <c r="P417" i="3"/>
  <c r="N417" i="3"/>
  <c r="L417" i="3"/>
  <c r="J417" i="3"/>
  <c r="Q417" i="3" s="1"/>
  <c r="F417" i="3"/>
  <c r="H417" i="3" s="1"/>
  <c r="E417" i="3"/>
  <c r="P416" i="3"/>
  <c r="N416" i="3"/>
  <c r="L416" i="3"/>
  <c r="J416" i="3"/>
  <c r="P415" i="3"/>
  <c r="N415" i="3"/>
  <c r="L415" i="3"/>
  <c r="J415" i="3"/>
  <c r="P414" i="3"/>
  <c r="N414" i="3"/>
  <c r="L414" i="3"/>
  <c r="J414" i="3"/>
  <c r="P413" i="3"/>
  <c r="N413" i="3"/>
  <c r="L413" i="3"/>
  <c r="J413" i="3"/>
  <c r="F413" i="3"/>
  <c r="H413" i="3" s="1"/>
  <c r="E413" i="3"/>
  <c r="P412" i="3"/>
  <c r="Q412" i="3" s="1"/>
  <c r="N412" i="3"/>
  <c r="L412" i="3"/>
  <c r="J412" i="3"/>
  <c r="F412" i="3"/>
  <c r="H412" i="3" s="1"/>
  <c r="E412" i="3"/>
  <c r="P411" i="3"/>
  <c r="N411" i="3"/>
  <c r="L411" i="3"/>
  <c r="J411" i="3"/>
  <c r="F411" i="3"/>
  <c r="H411" i="3" s="1"/>
  <c r="E411" i="3"/>
  <c r="P410" i="3"/>
  <c r="N410" i="3"/>
  <c r="L410" i="3"/>
  <c r="J410" i="3"/>
  <c r="F410" i="3"/>
  <c r="H410" i="3" s="1"/>
  <c r="E410" i="3"/>
  <c r="P409" i="3"/>
  <c r="N409" i="3"/>
  <c r="L409" i="3"/>
  <c r="J409" i="3"/>
  <c r="F409" i="3"/>
  <c r="H409" i="3" s="1"/>
  <c r="E409" i="3"/>
  <c r="P408" i="3"/>
  <c r="N408" i="3"/>
  <c r="L408" i="3"/>
  <c r="J408" i="3"/>
  <c r="F408" i="3"/>
  <c r="H408" i="3" s="1"/>
  <c r="E408" i="3"/>
  <c r="P407" i="3"/>
  <c r="N407" i="3"/>
  <c r="L407" i="3"/>
  <c r="J407" i="3"/>
  <c r="F407" i="3"/>
  <c r="H407" i="3" s="1"/>
  <c r="E407" i="3"/>
  <c r="P406" i="3"/>
  <c r="N406" i="3"/>
  <c r="L406" i="3"/>
  <c r="J406" i="3"/>
  <c r="Q406" i="3" s="1"/>
  <c r="F406" i="3"/>
  <c r="H406" i="3" s="1"/>
  <c r="E406" i="3"/>
  <c r="P405" i="3"/>
  <c r="N405" i="3"/>
  <c r="L405" i="3"/>
  <c r="J405" i="3"/>
  <c r="Q405" i="3" s="1"/>
  <c r="F405" i="3"/>
  <c r="H405" i="3" s="1"/>
  <c r="E405" i="3"/>
  <c r="P404" i="3"/>
  <c r="N404" i="3"/>
  <c r="L404" i="3"/>
  <c r="J404" i="3"/>
  <c r="P403" i="3"/>
  <c r="N403" i="3"/>
  <c r="L403" i="3"/>
  <c r="J403" i="3"/>
  <c r="Q403" i="3" s="1"/>
  <c r="F403" i="3"/>
  <c r="H403" i="3" s="1"/>
  <c r="P402" i="3"/>
  <c r="N402" i="3"/>
  <c r="L402" i="3"/>
  <c r="J402" i="3"/>
  <c r="P401" i="3"/>
  <c r="N401" i="3"/>
  <c r="L401" i="3"/>
  <c r="J401" i="3"/>
  <c r="Q401" i="3" s="1"/>
  <c r="F401" i="3"/>
  <c r="H401" i="3" s="1"/>
  <c r="E401" i="3"/>
  <c r="P400" i="3"/>
  <c r="N400" i="3"/>
  <c r="L400" i="3"/>
  <c r="J400" i="3"/>
  <c r="Q400" i="3" s="1"/>
  <c r="F400" i="3"/>
  <c r="H400" i="3" s="1"/>
  <c r="E400" i="3"/>
  <c r="P399" i="3"/>
  <c r="N399" i="3"/>
  <c r="L399" i="3"/>
  <c r="J399" i="3"/>
  <c r="F399" i="3"/>
  <c r="H399" i="3" s="1"/>
  <c r="E399" i="3"/>
  <c r="P398" i="3"/>
  <c r="N398" i="3"/>
  <c r="L398" i="3"/>
  <c r="J398" i="3"/>
  <c r="F398" i="3"/>
  <c r="H398" i="3" s="1"/>
  <c r="E398" i="3"/>
  <c r="P397" i="3"/>
  <c r="N397" i="3"/>
  <c r="L397" i="3"/>
  <c r="J397" i="3"/>
  <c r="H397" i="3"/>
  <c r="F397" i="3"/>
  <c r="E397" i="3"/>
  <c r="P396" i="3"/>
  <c r="N396" i="3"/>
  <c r="L396" i="3"/>
  <c r="J396" i="3"/>
  <c r="H396" i="3"/>
  <c r="F396" i="3"/>
  <c r="E396" i="3"/>
  <c r="P395" i="3"/>
  <c r="N395" i="3"/>
  <c r="L395" i="3"/>
  <c r="J395" i="3"/>
  <c r="F395" i="3"/>
  <c r="H395" i="3" s="1"/>
  <c r="E395" i="3"/>
  <c r="P394" i="3"/>
  <c r="N394" i="3"/>
  <c r="L394" i="3"/>
  <c r="J394" i="3"/>
  <c r="Q394" i="3" s="1"/>
  <c r="F394" i="3"/>
  <c r="H394" i="3" s="1"/>
  <c r="E394" i="3"/>
  <c r="P393" i="3"/>
  <c r="N393" i="3"/>
  <c r="L393" i="3"/>
  <c r="J393" i="3"/>
  <c r="Q393" i="3" s="1"/>
  <c r="F393" i="3"/>
  <c r="H393" i="3" s="1"/>
  <c r="E393" i="3"/>
  <c r="P392" i="3"/>
  <c r="N392" i="3"/>
  <c r="L392" i="3"/>
  <c r="J392" i="3"/>
  <c r="E392" i="3"/>
  <c r="P391" i="3"/>
  <c r="N391" i="3"/>
  <c r="L391" i="3"/>
  <c r="J391" i="3"/>
  <c r="Q391" i="3" s="1"/>
  <c r="P390" i="3"/>
  <c r="N390" i="3"/>
  <c r="L390" i="3"/>
  <c r="J390" i="3"/>
  <c r="P389" i="3"/>
  <c r="N389" i="3"/>
  <c r="L389" i="3"/>
  <c r="J389" i="3"/>
  <c r="F389" i="3"/>
  <c r="H389" i="3" s="1"/>
  <c r="E389" i="3"/>
  <c r="P388" i="3"/>
  <c r="N388" i="3"/>
  <c r="L388" i="3"/>
  <c r="J388" i="3"/>
  <c r="F388" i="3"/>
  <c r="H388" i="3" s="1"/>
  <c r="E388" i="3"/>
  <c r="P387" i="3"/>
  <c r="N387" i="3"/>
  <c r="L387" i="3"/>
  <c r="J387" i="3"/>
  <c r="F387" i="3"/>
  <c r="H387" i="3" s="1"/>
  <c r="E387" i="3"/>
  <c r="P386" i="3"/>
  <c r="N386" i="3"/>
  <c r="L386" i="3"/>
  <c r="J386" i="3"/>
  <c r="F386" i="3"/>
  <c r="H386" i="3" s="1"/>
  <c r="E386" i="3"/>
  <c r="P385" i="3"/>
  <c r="N385" i="3"/>
  <c r="L385" i="3"/>
  <c r="J385" i="3"/>
  <c r="F385" i="3"/>
  <c r="H385" i="3" s="1"/>
  <c r="E385" i="3"/>
  <c r="P384" i="3"/>
  <c r="N384" i="3"/>
  <c r="L384" i="3"/>
  <c r="J384" i="3"/>
  <c r="F384" i="3"/>
  <c r="H384" i="3" s="1"/>
  <c r="E384" i="3"/>
  <c r="P383" i="3"/>
  <c r="N383" i="3"/>
  <c r="L383" i="3"/>
  <c r="J383" i="3"/>
  <c r="F383" i="3"/>
  <c r="H383" i="3" s="1"/>
  <c r="E383" i="3"/>
  <c r="P382" i="3"/>
  <c r="N382" i="3"/>
  <c r="L382" i="3"/>
  <c r="J382" i="3"/>
  <c r="Q382" i="3" s="1"/>
  <c r="F382" i="3"/>
  <c r="H382" i="3" s="1"/>
  <c r="E382" i="3"/>
  <c r="P381" i="3"/>
  <c r="N381" i="3"/>
  <c r="L381" i="3"/>
  <c r="J381" i="3"/>
  <c r="F381" i="3"/>
  <c r="H381" i="3" s="1"/>
  <c r="E381" i="3"/>
  <c r="P380" i="3"/>
  <c r="N380" i="3"/>
  <c r="L380" i="3"/>
  <c r="J380" i="3"/>
  <c r="F380" i="3"/>
  <c r="H380" i="3" s="1"/>
  <c r="E380" i="3"/>
  <c r="P379" i="3"/>
  <c r="N379" i="3"/>
  <c r="L379" i="3"/>
  <c r="J379" i="3"/>
  <c r="P378" i="3"/>
  <c r="N378" i="3"/>
  <c r="L378" i="3"/>
  <c r="J378" i="3"/>
  <c r="P377" i="3"/>
  <c r="N377" i="3"/>
  <c r="L377" i="3"/>
  <c r="J377" i="3"/>
  <c r="Q377" i="3" s="1"/>
  <c r="F377" i="3"/>
  <c r="H377" i="3" s="1"/>
  <c r="E377" i="3"/>
  <c r="P376" i="3"/>
  <c r="N376" i="3"/>
  <c r="L376" i="3"/>
  <c r="J376" i="3"/>
  <c r="F376" i="3"/>
  <c r="H376" i="3" s="1"/>
  <c r="E376" i="3"/>
  <c r="P375" i="3"/>
  <c r="N375" i="3"/>
  <c r="L375" i="3"/>
  <c r="J375" i="3"/>
  <c r="H375" i="3"/>
  <c r="F375" i="3"/>
  <c r="E375" i="3"/>
  <c r="P374" i="3"/>
  <c r="N374" i="3"/>
  <c r="L374" i="3"/>
  <c r="J374" i="3"/>
  <c r="Q374" i="3" s="1"/>
  <c r="F374" i="3"/>
  <c r="H374" i="3" s="1"/>
  <c r="E374" i="3"/>
  <c r="P373" i="3"/>
  <c r="N373" i="3"/>
  <c r="L373" i="3"/>
  <c r="J373" i="3"/>
  <c r="Q373" i="3" s="1"/>
  <c r="F373" i="3"/>
  <c r="H373" i="3" s="1"/>
  <c r="E373" i="3"/>
  <c r="P372" i="3"/>
  <c r="N372" i="3"/>
  <c r="L372" i="3"/>
  <c r="J372" i="3"/>
  <c r="F372" i="3"/>
  <c r="H372" i="3" s="1"/>
  <c r="E372" i="3"/>
  <c r="P371" i="3"/>
  <c r="N371" i="3"/>
  <c r="L371" i="3"/>
  <c r="J371" i="3"/>
  <c r="F371" i="3"/>
  <c r="H371" i="3" s="1"/>
  <c r="E371" i="3"/>
  <c r="P370" i="3"/>
  <c r="N370" i="3"/>
  <c r="L370" i="3"/>
  <c r="J370" i="3"/>
  <c r="F370" i="3"/>
  <c r="H370" i="3" s="1"/>
  <c r="E370" i="3"/>
  <c r="P369" i="3"/>
  <c r="N369" i="3"/>
  <c r="L369" i="3"/>
  <c r="J369" i="3"/>
  <c r="F369" i="3"/>
  <c r="H369" i="3" s="1"/>
  <c r="E369" i="3"/>
  <c r="P368" i="3"/>
  <c r="N368" i="3"/>
  <c r="L368" i="3"/>
  <c r="J368" i="3"/>
  <c r="F368" i="3"/>
  <c r="H368" i="3" s="1"/>
  <c r="E368" i="3"/>
  <c r="P367" i="3"/>
  <c r="N367" i="3"/>
  <c r="L367" i="3"/>
  <c r="J367" i="3"/>
  <c r="Q367" i="3" s="1"/>
  <c r="P366" i="3"/>
  <c r="N366" i="3"/>
  <c r="L366" i="3"/>
  <c r="J366" i="3"/>
  <c r="E366" i="3"/>
  <c r="P365" i="3"/>
  <c r="N365" i="3"/>
  <c r="L365" i="3"/>
  <c r="J365" i="3"/>
  <c r="Q365" i="3" s="1"/>
  <c r="F365" i="3"/>
  <c r="H365" i="3" s="1"/>
  <c r="E365" i="3"/>
  <c r="P364" i="3"/>
  <c r="N364" i="3"/>
  <c r="L364" i="3"/>
  <c r="J364" i="3"/>
  <c r="Q364" i="3" s="1"/>
  <c r="F364" i="3"/>
  <c r="H364" i="3" s="1"/>
  <c r="E364" i="3"/>
  <c r="P363" i="3"/>
  <c r="N363" i="3"/>
  <c r="L363" i="3"/>
  <c r="J363" i="3"/>
  <c r="H363" i="3"/>
  <c r="F363" i="3"/>
  <c r="E363" i="3"/>
  <c r="P362" i="3"/>
  <c r="N362" i="3"/>
  <c r="L362" i="3"/>
  <c r="J362" i="3"/>
  <c r="F362" i="3"/>
  <c r="H362" i="3" s="1"/>
  <c r="E362" i="3"/>
  <c r="P361" i="3"/>
  <c r="N361" i="3"/>
  <c r="L361" i="3"/>
  <c r="J361" i="3"/>
  <c r="F361" i="3"/>
  <c r="H361" i="3" s="1"/>
  <c r="E361" i="3"/>
  <c r="P360" i="3"/>
  <c r="N360" i="3"/>
  <c r="L360" i="3"/>
  <c r="J360" i="3"/>
  <c r="F360" i="3"/>
  <c r="H360" i="3" s="1"/>
  <c r="E360" i="3"/>
  <c r="P359" i="3"/>
  <c r="N359" i="3"/>
  <c r="L359" i="3"/>
  <c r="J359" i="3"/>
  <c r="F359" i="3"/>
  <c r="H359" i="3" s="1"/>
  <c r="E359" i="3"/>
  <c r="P358" i="3"/>
  <c r="N358" i="3"/>
  <c r="L358" i="3"/>
  <c r="J358" i="3"/>
  <c r="Q358" i="3" s="1"/>
  <c r="F358" i="3"/>
  <c r="H358" i="3" s="1"/>
  <c r="E358" i="3"/>
  <c r="P357" i="3"/>
  <c r="N357" i="3"/>
  <c r="L357" i="3"/>
  <c r="J357" i="3"/>
  <c r="F357" i="3"/>
  <c r="H357" i="3" s="1"/>
  <c r="E357" i="3"/>
  <c r="P356" i="3"/>
  <c r="N356" i="3"/>
  <c r="L356" i="3"/>
  <c r="J356" i="3"/>
  <c r="P355" i="3"/>
  <c r="N355" i="3"/>
  <c r="L355" i="3"/>
  <c r="J355" i="3"/>
  <c r="Q355" i="3" s="1"/>
  <c r="P354" i="3"/>
  <c r="N354" i="3"/>
  <c r="L354" i="3"/>
  <c r="J354" i="3"/>
  <c r="P353" i="3"/>
  <c r="N353" i="3"/>
  <c r="L353" i="3"/>
  <c r="J353" i="3"/>
  <c r="F353" i="3"/>
  <c r="H353" i="3" s="1"/>
  <c r="E353" i="3"/>
  <c r="P352" i="3"/>
  <c r="N352" i="3"/>
  <c r="L352" i="3"/>
  <c r="J352" i="3"/>
  <c r="F352" i="3"/>
  <c r="H352" i="3" s="1"/>
  <c r="E352" i="3"/>
  <c r="P351" i="3"/>
  <c r="N351" i="3"/>
  <c r="L351" i="3"/>
  <c r="J351" i="3"/>
  <c r="F351" i="3"/>
  <c r="H351" i="3" s="1"/>
  <c r="E351" i="3"/>
  <c r="P350" i="3"/>
  <c r="N350" i="3"/>
  <c r="L350" i="3"/>
  <c r="J350" i="3"/>
  <c r="F350" i="3"/>
  <c r="H350" i="3" s="1"/>
  <c r="E350" i="3"/>
  <c r="P349" i="3"/>
  <c r="N349" i="3"/>
  <c r="L349" i="3"/>
  <c r="J349" i="3"/>
  <c r="Q349" i="3" s="1"/>
  <c r="F349" i="3"/>
  <c r="H349" i="3" s="1"/>
  <c r="E349" i="3"/>
  <c r="P348" i="3"/>
  <c r="N348" i="3"/>
  <c r="L348" i="3"/>
  <c r="J348" i="3"/>
  <c r="H348" i="3"/>
  <c r="F348" i="3"/>
  <c r="E348" i="3"/>
  <c r="P347" i="3"/>
  <c r="N347" i="3"/>
  <c r="L347" i="3"/>
  <c r="J347" i="3"/>
  <c r="F347" i="3"/>
  <c r="H347" i="3" s="1"/>
  <c r="E347" i="3"/>
  <c r="P346" i="3"/>
  <c r="N346" i="3"/>
  <c r="L346" i="3"/>
  <c r="J346" i="3"/>
  <c r="Q346" i="3" s="1"/>
  <c r="F346" i="3"/>
  <c r="H346" i="3" s="1"/>
  <c r="E346" i="3"/>
  <c r="P345" i="3"/>
  <c r="N345" i="3"/>
  <c r="L345" i="3"/>
  <c r="J345" i="3"/>
  <c r="F345" i="3"/>
  <c r="H345" i="3" s="1"/>
  <c r="E345" i="3"/>
  <c r="P344" i="3"/>
  <c r="N344" i="3"/>
  <c r="L344" i="3"/>
  <c r="J344" i="3"/>
  <c r="P343" i="3"/>
  <c r="N343" i="3"/>
  <c r="L343" i="3"/>
  <c r="J343" i="3"/>
  <c r="P342" i="3"/>
  <c r="N342" i="3"/>
  <c r="L342" i="3"/>
  <c r="J342" i="3"/>
  <c r="P341" i="3"/>
  <c r="N341" i="3"/>
  <c r="L341" i="3"/>
  <c r="J341" i="3"/>
  <c r="Q341" i="3" s="1"/>
  <c r="F341" i="3"/>
  <c r="H341" i="3" s="1"/>
  <c r="E341" i="3"/>
  <c r="P340" i="3"/>
  <c r="N340" i="3"/>
  <c r="L340" i="3"/>
  <c r="J340" i="3"/>
  <c r="F340" i="3"/>
  <c r="H340" i="3" s="1"/>
  <c r="E340" i="3"/>
  <c r="P339" i="3"/>
  <c r="N339" i="3"/>
  <c r="L339" i="3"/>
  <c r="J339" i="3"/>
  <c r="F339" i="3"/>
  <c r="H339" i="3" s="1"/>
  <c r="E339" i="3"/>
  <c r="P338" i="3"/>
  <c r="N338" i="3"/>
  <c r="L338" i="3"/>
  <c r="J338" i="3"/>
  <c r="Q338" i="3" s="1"/>
  <c r="F338" i="3"/>
  <c r="H338" i="3" s="1"/>
  <c r="E338" i="3"/>
  <c r="P337" i="3"/>
  <c r="N337" i="3"/>
  <c r="L337" i="3"/>
  <c r="J337" i="3"/>
  <c r="Q337" i="3" s="1"/>
  <c r="F337" i="3"/>
  <c r="H337" i="3" s="1"/>
  <c r="E337" i="3"/>
  <c r="P336" i="3"/>
  <c r="N336" i="3"/>
  <c r="L336" i="3"/>
  <c r="J336" i="3"/>
  <c r="F336" i="3"/>
  <c r="H336" i="3" s="1"/>
  <c r="E336" i="3"/>
  <c r="P335" i="3"/>
  <c r="N335" i="3"/>
  <c r="L335" i="3"/>
  <c r="J335" i="3"/>
  <c r="F335" i="3"/>
  <c r="H335" i="3" s="1"/>
  <c r="E335" i="3"/>
  <c r="P334" i="3"/>
  <c r="N334" i="3"/>
  <c r="L334" i="3"/>
  <c r="J334" i="3"/>
  <c r="F334" i="3"/>
  <c r="H334" i="3" s="1"/>
  <c r="E334" i="3"/>
  <c r="P333" i="3"/>
  <c r="N333" i="3"/>
  <c r="L333" i="3"/>
  <c r="J333" i="3"/>
  <c r="Q333" i="3" s="1"/>
  <c r="F333" i="3"/>
  <c r="H333" i="3" s="1"/>
  <c r="E333" i="3"/>
  <c r="P332" i="3"/>
  <c r="N332" i="3"/>
  <c r="L332" i="3"/>
  <c r="J332" i="3"/>
  <c r="P331" i="3"/>
  <c r="N331" i="3"/>
  <c r="L331" i="3"/>
  <c r="J331" i="3"/>
  <c r="Q331" i="3" s="1"/>
  <c r="P330" i="3"/>
  <c r="N330" i="3"/>
  <c r="L330" i="3"/>
  <c r="J330" i="3"/>
  <c r="Q330" i="3" s="1"/>
  <c r="P329" i="3"/>
  <c r="N329" i="3"/>
  <c r="L329" i="3"/>
  <c r="J329" i="3"/>
  <c r="F329" i="3"/>
  <c r="H329" i="3" s="1"/>
  <c r="E329" i="3"/>
  <c r="P328" i="3"/>
  <c r="N328" i="3"/>
  <c r="L328" i="3"/>
  <c r="J328" i="3"/>
  <c r="F328" i="3"/>
  <c r="H328" i="3" s="1"/>
  <c r="E328" i="3"/>
  <c r="P327" i="3"/>
  <c r="N327" i="3"/>
  <c r="L327" i="3"/>
  <c r="J327" i="3"/>
  <c r="H327" i="3"/>
  <c r="F327" i="3"/>
  <c r="E327" i="3"/>
  <c r="P326" i="3"/>
  <c r="N326" i="3"/>
  <c r="L326" i="3"/>
  <c r="J326" i="3"/>
  <c r="Q326" i="3" s="1"/>
  <c r="F326" i="3"/>
  <c r="H326" i="3" s="1"/>
  <c r="E326" i="3"/>
  <c r="P325" i="3"/>
  <c r="N325" i="3"/>
  <c r="L325" i="3"/>
  <c r="J325" i="3"/>
  <c r="F325" i="3"/>
  <c r="H325" i="3" s="1"/>
  <c r="E325" i="3"/>
  <c r="P324" i="3"/>
  <c r="N324" i="3"/>
  <c r="L324" i="3"/>
  <c r="J324" i="3"/>
  <c r="Q324" i="3" s="1"/>
  <c r="F324" i="3"/>
  <c r="H324" i="3" s="1"/>
  <c r="E324" i="3"/>
  <c r="P323" i="3"/>
  <c r="N323" i="3"/>
  <c r="L323" i="3"/>
  <c r="J323" i="3"/>
  <c r="F323" i="3"/>
  <c r="H323" i="3" s="1"/>
  <c r="E323" i="3"/>
  <c r="P322" i="3"/>
  <c r="N322" i="3"/>
  <c r="L322" i="3"/>
  <c r="J322" i="3"/>
  <c r="F322" i="3"/>
  <c r="H322" i="3" s="1"/>
  <c r="E322" i="3"/>
  <c r="Q321" i="3"/>
  <c r="P321" i="3"/>
  <c r="N321" i="3"/>
  <c r="L321" i="3"/>
  <c r="J321" i="3"/>
  <c r="F321" i="3"/>
  <c r="H321" i="3" s="1"/>
  <c r="E321" i="3"/>
  <c r="P320" i="3"/>
  <c r="N320" i="3"/>
  <c r="L320" i="3"/>
  <c r="J320" i="3"/>
  <c r="P319" i="3"/>
  <c r="N319" i="3"/>
  <c r="L319" i="3"/>
  <c r="J319" i="3"/>
  <c r="E319" i="3"/>
  <c r="P318" i="3"/>
  <c r="N318" i="3"/>
  <c r="L318" i="3"/>
  <c r="J318" i="3"/>
  <c r="P317" i="3"/>
  <c r="N317" i="3"/>
  <c r="L317" i="3"/>
  <c r="J317" i="3"/>
  <c r="Q317" i="3" s="1"/>
  <c r="F317" i="3"/>
  <c r="H317" i="3" s="1"/>
  <c r="E317" i="3"/>
  <c r="P316" i="3"/>
  <c r="N316" i="3"/>
  <c r="L316" i="3"/>
  <c r="J316" i="3"/>
  <c r="F316" i="3"/>
  <c r="H316" i="3" s="1"/>
  <c r="E316" i="3"/>
  <c r="P315" i="3"/>
  <c r="N315" i="3"/>
  <c r="L315" i="3"/>
  <c r="J315" i="3"/>
  <c r="F315" i="3"/>
  <c r="H315" i="3" s="1"/>
  <c r="E315" i="3"/>
  <c r="P314" i="3"/>
  <c r="N314" i="3"/>
  <c r="L314" i="3"/>
  <c r="J314" i="3"/>
  <c r="F314" i="3"/>
  <c r="H314" i="3" s="1"/>
  <c r="E314" i="3"/>
  <c r="P313" i="3"/>
  <c r="N313" i="3"/>
  <c r="L313" i="3"/>
  <c r="J313" i="3"/>
  <c r="F313" i="3"/>
  <c r="H313" i="3" s="1"/>
  <c r="E313" i="3"/>
  <c r="P312" i="3"/>
  <c r="N312" i="3"/>
  <c r="L312" i="3"/>
  <c r="J312" i="3"/>
  <c r="F312" i="3"/>
  <c r="H312" i="3" s="1"/>
  <c r="E312" i="3"/>
  <c r="P311" i="3"/>
  <c r="N311" i="3"/>
  <c r="L311" i="3"/>
  <c r="J311" i="3"/>
  <c r="Q311" i="3" s="1"/>
  <c r="F311" i="3"/>
  <c r="H311" i="3" s="1"/>
  <c r="E311" i="3"/>
  <c r="P310" i="3"/>
  <c r="N310" i="3"/>
  <c r="L310" i="3"/>
  <c r="J310" i="3"/>
  <c r="F310" i="3"/>
  <c r="H310" i="3" s="1"/>
  <c r="E310" i="3"/>
  <c r="P309" i="3"/>
  <c r="N309" i="3"/>
  <c r="L309" i="3"/>
  <c r="J309" i="3"/>
  <c r="F309" i="3"/>
  <c r="H309" i="3" s="1"/>
  <c r="E309" i="3"/>
  <c r="P308" i="3"/>
  <c r="N308" i="3"/>
  <c r="L308" i="3"/>
  <c r="J308" i="3"/>
  <c r="Q308" i="3" s="1"/>
  <c r="P307" i="3"/>
  <c r="N307" i="3"/>
  <c r="L307" i="3"/>
  <c r="J307" i="3"/>
  <c r="P306" i="3"/>
  <c r="N306" i="3"/>
  <c r="L306" i="3"/>
  <c r="J306" i="3"/>
  <c r="P305" i="3"/>
  <c r="N305" i="3"/>
  <c r="L305" i="3"/>
  <c r="J305" i="3"/>
  <c r="F305" i="3"/>
  <c r="H305" i="3" s="1"/>
  <c r="E305" i="3"/>
  <c r="P304" i="3"/>
  <c r="N304" i="3"/>
  <c r="L304" i="3"/>
  <c r="J304" i="3"/>
  <c r="F304" i="3"/>
  <c r="H304" i="3" s="1"/>
  <c r="E304" i="3"/>
  <c r="P303" i="3"/>
  <c r="Q303" i="3" s="1"/>
  <c r="N303" i="3"/>
  <c r="L303" i="3"/>
  <c r="J303" i="3"/>
  <c r="F303" i="3"/>
  <c r="H303" i="3" s="1"/>
  <c r="E303" i="3"/>
  <c r="P302" i="3"/>
  <c r="N302" i="3"/>
  <c r="L302" i="3"/>
  <c r="J302" i="3"/>
  <c r="F302" i="3"/>
  <c r="H302" i="3" s="1"/>
  <c r="E302" i="3"/>
  <c r="P301" i="3"/>
  <c r="N301" i="3"/>
  <c r="L301" i="3"/>
  <c r="J301" i="3"/>
  <c r="F301" i="3"/>
  <c r="H301" i="3" s="1"/>
  <c r="E301" i="3"/>
  <c r="P300" i="3"/>
  <c r="N300" i="3"/>
  <c r="L300" i="3"/>
  <c r="J300" i="3"/>
  <c r="F300" i="3"/>
  <c r="H300" i="3" s="1"/>
  <c r="E300" i="3"/>
  <c r="P299" i="3"/>
  <c r="N299" i="3"/>
  <c r="L299" i="3"/>
  <c r="J299" i="3"/>
  <c r="Q299" i="3" s="1"/>
  <c r="F299" i="3"/>
  <c r="H299" i="3" s="1"/>
  <c r="E299" i="3"/>
  <c r="P298" i="3"/>
  <c r="N298" i="3"/>
  <c r="L298" i="3"/>
  <c r="J298" i="3"/>
  <c r="F298" i="3"/>
  <c r="H298" i="3" s="1"/>
  <c r="E298" i="3"/>
  <c r="P297" i="3"/>
  <c r="N297" i="3"/>
  <c r="L297" i="3"/>
  <c r="J297" i="3"/>
  <c r="Q297" i="3" s="1"/>
  <c r="F297" i="3"/>
  <c r="H297" i="3" s="1"/>
  <c r="E297" i="3"/>
  <c r="P296" i="3"/>
  <c r="N296" i="3"/>
  <c r="L296" i="3"/>
  <c r="J296" i="3"/>
  <c r="F296" i="3"/>
  <c r="H296" i="3" s="1"/>
  <c r="E296" i="3"/>
  <c r="P295" i="3"/>
  <c r="N295" i="3"/>
  <c r="L295" i="3"/>
  <c r="J295" i="3"/>
  <c r="Q295" i="3" s="1"/>
  <c r="P294" i="3"/>
  <c r="N294" i="3"/>
  <c r="L294" i="3"/>
  <c r="J294" i="3"/>
  <c r="Q294" i="3" s="1"/>
  <c r="F294" i="3"/>
  <c r="H294" i="3" s="1"/>
  <c r="P293" i="3"/>
  <c r="N293" i="3"/>
  <c r="L293" i="3"/>
  <c r="J293" i="3"/>
  <c r="Q293" i="3" s="1"/>
  <c r="F293" i="3"/>
  <c r="H293" i="3" s="1"/>
  <c r="E293" i="3"/>
  <c r="P292" i="3"/>
  <c r="N292" i="3"/>
  <c r="L292" i="3"/>
  <c r="J292" i="3"/>
  <c r="Q292" i="3" s="1"/>
  <c r="F292" i="3"/>
  <c r="H292" i="3" s="1"/>
  <c r="E292" i="3"/>
  <c r="P291" i="3"/>
  <c r="N291" i="3"/>
  <c r="L291" i="3"/>
  <c r="J291" i="3"/>
  <c r="Q291" i="3" s="1"/>
  <c r="F291" i="3"/>
  <c r="H291" i="3" s="1"/>
  <c r="E291" i="3"/>
  <c r="P290" i="3"/>
  <c r="N290" i="3"/>
  <c r="L290" i="3"/>
  <c r="J290" i="3"/>
  <c r="F290" i="3"/>
  <c r="H290" i="3" s="1"/>
  <c r="E290" i="3"/>
  <c r="P289" i="3"/>
  <c r="N289" i="3"/>
  <c r="L289" i="3"/>
  <c r="J289" i="3"/>
  <c r="F289" i="3"/>
  <c r="H289" i="3" s="1"/>
  <c r="E289" i="3"/>
  <c r="P288" i="3"/>
  <c r="N288" i="3"/>
  <c r="L288" i="3"/>
  <c r="J288" i="3"/>
  <c r="Q288" i="3" s="1"/>
  <c r="F288" i="3"/>
  <c r="H288" i="3" s="1"/>
  <c r="E288" i="3"/>
  <c r="P287" i="3"/>
  <c r="N287" i="3"/>
  <c r="L287" i="3"/>
  <c r="J287" i="3"/>
  <c r="F287" i="3"/>
  <c r="H287" i="3" s="1"/>
  <c r="E287" i="3"/>
  <c r="P286" i="3"/>
  <c r="N286" i="3"/>
  <c r="L286" i="3"/>
  <c r="J286" i="3"/>
  <c r="H286" i="3"/>
  <c r="F286" i="3"/>
  <c r="E286" i="3"/>
  <c r="P285" i="3"/>
  <c r="N285" i="3"/>
  <c r="L285" i="3"/>
  <c r="J285" i="3"/>
  <c r="F285" i="3"/>
  <c r="H285" i="3" s="1"/>
  <c r="E285" i="3"/>
  <c r="P284" i="3"/>
  <c r="N284" i="3"/>
  <c r="L284" i="3"/>
  <c r="J284" i="3"/>
  <c r="P283" i="3"/>
  <c r="N283" i="3"/>
  <c r="L283" i="3"/>
  <c r="J283" i="3"/>
  <c r="P282" i="3"/>
  <c r="N282" i="3"/>
  <c r="Q282" i="3" s="1"/>
  <c r="L282" i="3"/>
  <c r="J282" i="3"/>
  <c r="P281" i="3"/>
  <c r="N281" i="3"/>
  <c r="L281" i="3"/>
  <c r="J281" i="3"/>
  <c r="F281" i="3"/>
  <c r="H281" i="3" s="1"/>
  <c r="E281" i="3"/>
  <c r="P280" i="3"/>
  <c r="N280" i="3"/>
  <c r="L280" i="3"/>
  <c r="J280" i="3"/>
  <c r="F280" i="3"/>
  <c r="H280" i="3" s="1"/>
  <c r="E280" i="3"/>
  <c r="P279" i="3"/>
  <c r="N279" i="3"/>
  <c r="L279" i="3"/>
  <c r="J279" i="3"/>
  <c r="Q279" i="3" s="1"/>
  <c r="F279" i="3"/>
  <c r="H279" i="3" s="1"/>
  <c r="E279" i="3"/>
  <c r="P278" i="3"/>
  <c r="N278" i="3"/>
  <c r="L278" i="3"/>
  <c r="J278" i="3"/>
  <c r="F278" i="3"/>
  <c r="H278" i="3" s="1"/>
  <c r="E278" i="3"/>
  <c r="P277" i="3"/>
  <c r="N277" i="3"/>
  <c r="L277" i="3"/>
  <c r="J277" i="3"/>
  <c r="Q277" i="3" s="1"/>
  <c r="F277" i="3"/>
  <c r="H277" i="3" s="1"/>
  <c r="E277" i="3"/>
  <c r="P276" i="3"/>
  <c r="N276" i="3"/>
  <c r="L276" i="3"/>
  <c r="J276" i="3"/>
  <c r="Q276" i="3" s="1"/>
  <c r="F276" i="3"/>
  <c r="H276" i="3" s="1"/>
  <c r="E276" i="3"/>
  <c r="P275" i="3"/>
  <c r="N275" i="3"/>
  <c r="L275" i="3"/>
  <c r="J275" i="3"/>
  <c r="F275" i="3"/>
  <c r="H275" i="3" s="1"/>
  <c r="E275" i="3"/>
  <c r="P274" i="3"/>
  <c r="N274" i="3"/>
  <c r="L274" i="3"/>
  <c r="J274" i="3"/>
  <c r="F274" i="3"/>
  <c r="H274" i="3" s="1"/>
  <c r="E274" i="3"/>
  <c r="P273" i="3"/>
  <c r="N273" i="3"/>
  <c r="Q273" i="3" s="1"/>
  <c r="L273" i="3"/>
  <c r="J273" i="3"/>
  <c r="F273" i="3"/>
  <c r="H273" i="3" s="1"/>
  <c r="E273" i="3"/>
  <c r="P272" i="3"/>
  <c r="N272" i="3"/>
  <c r="L272" i="3"/>
  <c r="J272" i="3"/>
  <c r="P271" i="3"/>
  <c r="N271" i="3"/>
  <c r="L271" i="3"/>
  <c r="J271" i="3"/>
  <c r="P270" i="3"/>
  <c r="N270" i="3"/>
  <c r="L270" i="3"/>
  <c r="J270" i="3"/>
  <c r="P269" i="3"/>
  <c r="N269" i="3"/>
  <c r="L269" i="3"/>
  <c r="J269" i="3"/>
  <c r="F269" i="3"/>
  <c r="H269" i="3" s="1"/>
  <c r="E269" i="3"/>
  <c r="P268" i="3"/>
  <c r="N268" i="3"/>
  <c r="L268" i="3"/>
  <c r="J268" i="3"/>
  <c r="Q268" i="3" s="1"/>
  <c r="F268" i="3"/>
  <c r="H268" i="3" s="1"/>
  <c r="E268" i="3"/>
  <c r="P267" i="3"/>
  <c r="N267" i="3"/>
  <c r="Q267" i="3" s="1"/>
  <c r="L267" i="3"/>
  <c r="J267" i="3"/>
  <c r="F267" i="3"/>
  <c r="H267" i="3" s="1"/>
  <c r="E267" i="3"/>
  <c r="P266" i="3"/>
  <c r="N266" i="3"/>
  <c r="L266" i="3"/>
  <c r="J266" i="3"/>
  <c r="F266" i="3"/>
  <c r="H266" i="3" s="1"/>
  <c r="E266" i="3"/>
  <c r="P265" i="3"/>
  <c r="N265" i="3"/>
  <c r="L265" i="3"/>
  <c r="J265" i="3"/>
  <c r="F265" i="3"/>
  <c r="H265" i="3" s="1"/>
  <c r="E265" i="3"/>
  <c r="P264" i="3"/>
  <c r="N264" i="3"/>
  <c r="L264" i="3"/>
  <c r="J264" i="3"/>
  <c r="H264" i="3"/>
  <c r="F264" i="3"/>
  <c r="E264" i="3"/>
  <c r="P263" i="3"/>
  <c r="N263" i="3"/>
  <c r="L263" i="3"/>
  <c r="J263" i="3"/>
  <c r="F263" i="3"/>
  <c r="H263" i="3" s="1"/>
  <c r="E263" i="3"/>
  <c r="P262" i="3"/>
  <c r="N262" i="3"/>
  <c r="L262" i="3"/>
  <c r="J262" i="3"/>
  <c r="F262" i="3"/>
  <c r="H262" i="3" s="1"/>
  <c r="E262" i="3"/>
  <c r="P261" i="3"/>
  <c r="N261" i="3"/>
  <c r="Q261" i="3" s="1"/>
  <c r="L261" i="3"/>
  <c r="J261" i="3"/>
  <c r="F261" i="3"/>
  <c r="H261" i="3" s="1"/>
  <c r="E261" i="3"/>
  <c r="P260" i="3"/>
  <c r="N260" i="3"/>
  <c r="L260" i="3"/>
  <c r="J260" i="3"/>
  <c r="P259" i="3"/>
  <c r="N259" i="3"/>
  <c r="L259" i="3"/>
  <c r="J259" i="3"/>
  <c r="Q259" i="3" s="1"/>
  <c r="F259" i="3"/>
  <c r="H259" i="3" s="1"/>
  <c r="P258" i="3"/>
  <c r="N258" i="3"/>
  <c r="L258" i="3"/>
  <c r="J258" i="3"/>
  <c r="P257" i="3"/>
  <c r="N257" i="3"/>
  <c r="L257" i="3"/>
  <c r="J257" i="3"/>
  <c r="Q257" i="3" s="1"/>
  <c r="F257" i="3"/>
  <c r="H257" i="3" s="1"/>
  <c r="E257" i="3"/>
  <c r="P256" i="3"/>
  <c r="N256" i="3"/>
  <c r="L256" i="3"/>
  <c r="J256" i="3"/>
  <c r="F256" i="3"/>
  <c r="H256" i="3" s="1"/>
  <c r="E256" i="3"/>
  <c r="P255" i="3"/>
  <c r="N255" i="3"/>
  <c r="L255" i="3"/>
  <c r="J255" i="3"/>
  <c r="F255" i="3"/>
  <c r="H255" i="3" s="1"/>
  <c r="E255" i="3"/>
  <c r="P254" i="3"/>
  <c r="N254" i="3"/>
  <c r="L254" i="3"/>
  <c r="J254" i="3"/>
  <c r="F254" i="3"/>
  <c r="H254" i="3" s="1"/>
  <c r="E254" i="3"/>
  <c r="P253" i="3"/>
  <c r="N253" i="3"/>
  <c r="L253" i="3"/>
  <c r="J253" i="3"/>
  <c r="Q253" i="3" s="1"/>
  <c r="F253" i="3"/>
  <c r="H253" i="3" s="1"/>
  <c r="E253" i="3"/>
  <c r="P252" i="3"/>
  <c r="N252" i="3"/>
  <c r="L252" i="3"/>
  <c r="J252" i="3"/>
  <c r="F252" i="3"/>
  <c r="H252" i="3" s="1"/>
  <c r="E252" i="3"/>
  <c r="P251" i="3"/>
  <c r="N251" i="3"/>
  <c r="L251" i="3"/>
  <c r="J251" i="3"/>
  <c r="F251" i="3"/>
  <c r="H251" i="3" s="1"/>
  <c r="E251" i="3"/>
  <c r="P250" i="3"/>
  <c r="N250" i="3"/>
  <c r="L250" i="3"/>
  <c r="J250" i="3"/>
  <c r="Q250" i="3" s="1"/>
  <c r="F250" i="3"/>
  <c r="H250" i="3" s="1"/>
  <c r="E250" i="3"/>
  <c r="P249" i="3"/>
  <c r="N249" i="3"/>
  <c r="L249" i="3"/>
  <c r="J249" i="3"/>
  <c r="F249" i="3"/>
  <c r="H249" i="3" s="1"/>
  <c r="E249" i="3"/>
  <c r="P248" i="3"/>
  <c r="N248" i="3"/>
  <c r="L248" i="3"/>
  <c r="J248" i="3"/>
  <c r="P247" i="3"/>
  <c r="N247" i="3"/>
  <c r="L247" i="3"/>
  <c r="J247" i="3"/>
  <c r="P246" i="3"/>
  <c r="N246" i="3"/>
  <c r="L246" i="3"/>
  <c r="J246" i="3"/>
  <c r="P245" i="3"/>
  <c r="N245" i="3"/>
  <c r="L245" i="3"/>
  <c r="J245" i="3"/>
  <c r="Q245" i="3" s="1"/>
  <c r="F245" i="3"/>
  <c r="H245" i="3" s="1"/>
  <c r="E245" i="3"/>
  <c r="P244" i="3"/>
  <c r="N244" i="3"/>
  <c r="L244" i="3"/>
  <c r="J244" i="3"/>
  <c r="F244" i="3"/>
  <c r="H244" i="3" s="1"/>
  <c r="E244" i="3"/>
  <c r="P243" i="3"/>
  <c r="N243" i="3"/>
  <c r="L243" i="3"/>
  <c r="J243" i="3"/>
  <c r="H243" i="3"/>
  <c r="F243" i="3"/>
  <c r="E243" i="3"/>
  <c r="P242" i="3"/>
  <c r="N242" i="3"/>
  <c r="L242" i="3"/>
  <c r="J242" i="3"/>
  <c r="Q242" i="3" s="1"/>
  <c r="F242" i="3"/>
  <c r="H242" i="3" s="1"/>
  <c r="E242" i="3"/>
  <c r="P241" i="3"/>
  <c r="N241" i="3"/>
  <c r="L241" i="3"/>
  <c r="J241" i="3"/>
  <c r="F241" i="3"/>
  <c r="H241" i="3" s="1"/>
  <c r="E241" i="3"/>
  <c r="P240" i="3"/>
  <c r="N240" i="3"/>
  <c r="L240" i="3"/>
  <c r="J240" i="3"/>
  <c r="F240" i="3"/>
  <c r="H240" i="3" s="1"/>
  <c r="E240" i="3"/>
  <c r="P239" i="3"/>
  <c r="N239" i="3"/>
  <c r="L239" i="3"/>
  <c r="J239" i="3"/>
  <c r="F239" i="3"/>
  <c r="H239" i="3" s="1"/>
  <c r="E239" i="3"/>
  <c r="P238" i="3"/>
  <c r="N238" i="3"/>
  <c r="L238" i="3"/>
  <c r="J238" i="3"/>
  <c r="F238" i="3"/>
  <c r="H238" i="3" s="1"/>
  <c r="E238" i="3"/>
  <c r="P237" i="3"/>
  <c r="N237" i="3"/>
  <c r="Q237" i="3" s="1"/>
  <c r="L237" i="3"/>
  <c r="J237" i="3"/>
  <c r="F237" i="3"/>
  <c r="H237" i="3" s="1"/>
  <c r="E237" i="3"/>
  <c r="P236" i="3"/>
  <c r="N236" i="3"/>
  <c r="L236" i="3"/>
  <c r="J236" i="3"/>
  <c r="Q236" i="3" s="1"/>
  <c r="E236" i="3"/>
  <c r="P235" i="3"/>
  <c r="N235" i="3"/>
  <c r="L235" i="3"/>
  <c r="J235" i="3"/>
  <c r="P234" i="3"/>
  <c r="N234" i="3"/>
  <c r="Q234" i="3" s="1"/>
  <c r="L234" i="3"/>
  <c r="J234" i="3"/>
  <c r="P233" i="3"/>
  <c r="N233" i="3"/>
  <c r="L233" i="3"/>
  <c r="J233" i="3"/>
  <c r="Q233" i="3" s="1"/>
  <c r="F233" i="3"/>
  <c r="H233" i="3" s="1"/>
  <c r="E233" i="3"/>
  <c r="P232" i="3"/>
  <c r="N232" i="3"/>
  <c r="L232" i="3"/>
  <c r="J232" i="3"/>
  <c r="F232" i="3"/>
  <c r="H232" i="3" s="1"/>
  <c r="E232" i="3"/>
  <c r="P231" i="3"/>
  <c r="N231" i="3"/>
  <c r="L231" i="3"/>
  <c r="J231" i="3"/>
  <c r="F231" i="3"/>
  <c r="H231" i="3" s="1"/>
  <c r="E231" i="3"/>
  <c r="P230" i="3"/>
  <c r="N230" i="3"/>
  <c r="L230" i="3"/>
  <c r="J230" i="3"/>
  <c r="Q230" i="3" s="1"/>
  <c r="F230" i="3"/>
  <c r="H230" i="3" s="1"/>
  <c r="E230" i="3"/>
  <c r="P229" i="3"/>
  <c r="N229" i="3"/>
  <c r="L229" i="3"/>
  <c r="J229" i="3"/>
  <c r="F229" i="3"/>
  <c r="H229" i="3" s="1"/>
  <c r="E229" i="3"/>
  <c r="P228" i="3"/>
  <c r="N228" i="3"/>
  <c r="L228" i="3"/>
  <c r="J228" i="3"/>
  <c r="F228" i="3"/>
  <c r="H228" i="3" s="1"/>
  <c r="E228" i="3"/>
  <c r="P227" i="3"/>
  <c r="N227" i="3"/>
  <c r="L227" i="3"/>
  <c r="J227" i="3"/>
  <c r="F227" i="3"/>
  <c r="H227" i="3" s="1"/>
  <c r="E227" i="3"/>
  <c r="P226" i="3"/>
  <c r="N226" i="3"/>
  <c r="L226" i="3"/>
  <c r="J226" i="3"/>
  <c r="Q226" i="3" s="1"/>
  <c r="F226" i="3"/>
  <c r="H226" i="3" s="1"/>
  <c r="E226" i="3"/>
  <c r="P225" i="3"/>
  <c r="N225" i="3"/>
  <c r="Q225" i="3" s="1"/>
  <c r="L225" i="3"/>
  <c r="J225" i="3"/>
  <c r="F225" i="3"/>
  <c r="H225" i="3" s="1"/>
  <c r="E225" i="3"/>
  <c r="P224" i="3"/>
  <c r="N224" i="3"/>
  <c r="L224" i="3"/>
  <c r="J224" i="3"/>
  <c r="Q224" i="3" s="1"/>
  <c r="F224" i="3"/>
  <c r="H224" i="3" s="1"/>
  <c r="E224" i="3"/>
  <c r="P223" i="3"/>
  <c r="N223" i="3"/>
  <c r="L223" i="3"/>
  <c r="J223" i="3"/>
  <c r="P222" i="3"/>
  <c r="N222" i="3"/>
  <c r="L222" i="3"/>
  <c r="J222" i="3"/>
  <c r="E222" i="3"/>
  <c r="P221" i="3"/>
  <c r="N221" i="3"/>
  <c r="L221" i="3"/>
  <c r="J221" i="3"/>
  <c r="F221" i="3"/>
  <c r="H221" i="3" s="1"/>
  <c r="E221" i="3"/>
  <c r="P220" i="3"/>
  <c r="N220" i="3"/>
  <c r="L220" i="3"/>
  <c r="J220" i="3"/>
  <c r="F220" i="3"/>
  <c r="H220" i="3" s="1"/>
  <c r="E220" i="3"/>
  <c r="P219" i="3"/>
  <c r="N219" i="3"/>
  <c r="Q219" i="3" s="1"/>
  <c r="L219" i="3"/>
  <c r="J219" i="3"/>
  <c r="F219" i="3"/>
  <c r="H219" i="3" s="1"/>
  <c r="E219" i="3"/>
  <c r="P218" i="3"/>
  <c r="N218" i="3"/>
  <c r="L218" i="3"/>
  <c r="J218" i="3"/>
  <c r="F218" i="3"/>
  <c r="H218" i="3" s="1"/>
  <c r="E218" i="3"/>
  <c r="P217" i="3"/>
  <c r="N217" i="3"/>
  <c r="L217" i="3"/>
  <c r="J217" i="3"/>
  <c r="F217" i="3"/>
  <c r="H217" i="3" s="1"/>
  <c r="E217" i="3"/>
  <c r="P216" i="3"/>
  <c r="N216" i="3"/>
  <c r="Q216" i="3" s="1"/>
  <c r="L216" i="3"/>
  <c r="J216" i="3"/>
  <c r="F216" i="3"/>
  <c r="H216" i="3" s="1"/>
  <c r="E216" i="3"/>
  <c r="P215" i="3"/>
  <c r="N215" i="3"/>
  <c r="L215" i="3"/>
  <c r="J215" i="3"/>
  <c r="F215" i="3"/>
  <c r="H215" i="3" s="1"/>
  <c r="E215" i="3"/>
  <c r="P214" i="3"/>
  <c r="N214" i="3"/>
  <c r="L214" i="3"/>
  <c r="J214" i="3"/>
  <c r="F214" i="3"/>
  <c r="H214" i="3" s="1"/>
  <c r="E214" i="3"/>
  <c r="P213" i="3"/>
  <c r="N213" i="3"/>
  <c r="L213" i="3"/>
  <c r="J213" i="3"/>
  <c r="F213" i="3"/>
  <c r="H213" i="3" s="1"/>
  <c r="E213" i="3"/>
  <c r="P212" i="3"/>
  <c r="N212" i="3"/>
  <c r="L212" i="3"/>
  <c r="J212" i="3"/>
  <c r="Q212" i="3" s="1"/>
  <c r="F212" i="3"/>
  <c r="H212" i="3" s="1"/>
  <c r="P211" i="3"/>
  <c r="N211" i="3"/>
  <c r="L211" i="3"/>
  <c r="J211" i="3"/>
  <c r="P210" i="3"/>
  <c r="N210" i="3"/>
  <c r="L210" i="3"/>
  <c r="J210" i="3"/>
  <c r="P209" i="3"/>
  <c r="N209" i="3"/>
  <c r="L209" i="3"/>
  <c r="J209" i="3"/>
  <c r="F209" i="3"/>
  <c r="H209" i="3" s="1"/>
  <c r="E209" i="3"/>
  <c r="P208" i="3"/>
  <c r="N208" i="3"/>
  <c r="L208" i="3"/>
  <c r="J208" i="3"/>
  <c r="F208" i="3"/>
  <c r="H208" i="3" s="1"/>
  <c r="E208" i="3"/>
  <c r="P207" i="3"/>
  <c r="N207" i="3"/>
  <c r="Q207" i="3" s="1"/>
  <c r="L207" i="3"/>
  <c r="J207" i="3"/>
  <c r="F207" i="3"/>
  <c r="H207" i="3" s="1"/>
  <c r="E207" i="3"/>
  <c r="P206" i="3"/>
  <c r="N206" i="3"/>
  <c r="L206" i="3"/>
  <c r="J206" i="3"/>
  <c r="Q206" i="3" s="1"/>
  <c r="F206" i="3"/>
  <c r="H206" i="3" s="1"/>
  <c r="E206" i="3"/>
  <c r="P205" i="3"/>
  <c r="N205" i="3"/>
  <c r="L205" i="3"/>
  <c r="J205" i="3"/>
  <c r="F205" i="3"/>
  <c r="H205" i="3" s="1"/>
  <c r="E205" i="3"/>
  <c r="P204" i="3"/>
  <c r="N204" i="3"/>
  <c r="L204" i="3"/>
  <c r="J204" i="3"/>
  <c r="F204" i="3"/>
  <c r="H204" i="3" s="1"/>
  <c r="E204" i="3"/>
  <c r="P203" i="3"/>
  <c r="N203" i="3"/>
  <c r="L203" i="3"/>
  <c r="J203" i="3"/>
  <c r="F203" i="3"/>
  <c r="H203" i="3" s="1"/>
  <c r="E203" i="3"/>
  <c r="P202" i="3"/>
  <c r="N202" i="3"/>
  <c r="L202" i="3"/>
  <c r="J202" i="3"/>
  <c r="F202" i="3"/>
  <c r="H202" i="3" s="1"/>
  <c r="E202" i="3"/>
  <c r="P201" i="3"/>
  <c r="N201" i="3"/>
  <c r="L201" i="3"/>
  <c r="J201" i="3"/>
  <c r="F201" i="3"/>
  <c r="H201" i="3" s="1"/>
  <c r="E201" i="3"/>
  <c r="P200" i="3"/>
  <c r="N200" i="3"/>
  <c r="L200" i="3"/>
  <c r="J200" i="3"/>
  <c r="P199" i="3"/>
  <c r="N199" i="3"/>
  <c r="L199" i="3"/>
  <c r="J199" i="3"/>
  <c r="P198" i="3"/>
  <c r="N198" i="3"/>
  <c r="L198" i="3"/>
  <c r="J198" i="3"/>
  <c r="P197" i="3"/>
  <c r="N197" i="3"/>
  <c r="L197" i="3"/>
  <c r="J197" i="3"/>
  <c r="F197" i="3"/>
  <c r="H197" i="3" s="1"/>
  <c r="E197" i="3"/>
  <c r="P196" i="3"/>
  <c r="N196" i="3"/>
  <c r="L196" i="3"/>
  <c r="J196" i="3"/>
  <c r="Q196" i="3" s="1"/>
  <c r="F196" i="3"/>
  <c r="H196" i="3" s="1"/>
  <c r="E196" i="3"/>
  <c r="P195" i="3"/>
  <c r="N195" i="3"/>
  <c r="L195" i="3"/>
  <c r="J195" i="3"/>
  <c r="H195" i="3"/>
  <c r="F195" i="3"/>
  <c r="E195" i="3"/>
  <c r="P194" i="3"/>
  <c r="N194" i="3"/>
  <c r="L194" i="3"/>
  <c r="Q194" i="3" s="1"/>
  <c r="J194" i="3"/>
  <c r="F194" i="3"/>
  <c r="H194" i="3" s="1"/>
  <c r="E194" i="3"/>
  <c r="Q193" i="3"/>
  <c r="P193" i="3"/>
  <c r="N193" i="3"/>
  <c r="L193" i="3"/>
  <c r="J193" i="3"/>
  <c r="F193" i="3"/>
  <c r="H193" i="3" s="1"/>
  <c r="E193" i="3"/>
  <c r="P192" i="3"/>
  <c r="N192" i="3"/>
  <c r="L192" i="3"/>
  <c r="J192" i="3"/>
  <c r="Q192" i="3" s="1"/>
  <c r="H192" i="3"/>
  <c r="F192" i="3"/>
  <c r="E192" i="3"/>
  <c r="P191" i="3"/>
  <c r="N191" i="3"/>
  <c r="L191" i="3"/>
  <c r="Q191" i="3" s="1"/>
  <c r="J191" i="3"/>
  <c r="F191" i="3"/>
  <c r="H191" i="3" s="1"/>
  <c r="E191" i="3"/>
  <c r="P190" i="3"/>
  <c r="N190" i="3"/>
  <c r="L190" i="3"/>
  <c r="J190" i="3"/>
  <c r="Q190" i="3" s="1"/>
  <c r="F190" i="3"/>
  <c r="H190" i="3" s="1"/>
  <c r="E190" i="3"/>
  <c r="P189" i="3"/>
  <c r="N189" i="3"/>
  <c r="L189" i="3"/>
  <c r="J189" i="3"/>
  <c r="F189" i="3"/>
  <c r="H189" i="3" s="1"/>
  <c r="E189" i="3"/>
  <c r="P188" i="3"/>
  <c r="N188" i="3"/>
  <c r="L188" i="3"/>
  <c r="J188" i="3"/>
  <c r="P187" i="3"/>
  <c r="N187" i="3"/>
  <c r="L187" i="3"/>
  <c r="J187" i="3"/>
  <c r="Q187" i="3" s="1"/>
  <c r="F187" i="3"/>
  <c r="H187" i="3" s="1"/>
  <c r="P186" i="3"/>
  <c r="N186" i="3"/>
  <c r="L186" i="3"/>
  <c r="J186" i="3"/>
  <c r="P185" i="3"/>
  <c r="N185" i="3"/>
  <c r="L185" i="3"/>
  <c r="J185" i="3"/>
  <c r="F185" i="3"/>
  <c r="H185" i="3" s="1"/>
  <c r="E185" i="3"/>
  <c r="P184" i="3"/>
  <c r="N184" i="3"/>
  <c r="L184" i="3"/>
  <c r="J184" i="3"/>
  <c r="Q184" i="3" s="1"/>
  <c r="F184" i="3"/>
  <c r="H184" i="3" s="1"/>
  <c r="E184" i="3"/>
  <c r="P183" i="3"/>
  <c r="N183" i="3"/>
  <c r="L183" i="3"/>
  <c r="J183" i="3"/>
  <c r="F183" i="3"/>
  <c r="H183" i="3" s="1"/>
  <c r="E183" i="3"/>
  <c r="P182" i="3"/>
  <c r="N182" i="3"/>
  <c r="L182" i="3"/>
  <c r="Q182" i="3" s="1"/>
  <c r="J182" i="3"/>
  <c r="F182" i="3"/>
  <c r="H182" i="3" s="1"/>
  <c r="E182" i="3"/>
  <c r="Q181" i="3"/>
  <c r="P181" i="3"/>
  <c r="N181" i="3"/>
  <c r="L181" i="3"/>
  <c r="J181" i="3"/>
  <c r="F181" i="3"/>
  <c r="H181" i="3" s="1"/>
  <c r="E181" i="3"/>
  <c r="P180" i="3"/>
  <c r="N180" i="3"/>
  <c r="L180" i="3"/>
  <c r="J180" i="3"/>
  <c r="Q180" i="3" s="1"/>
  <c r="F180" i="3"/>
  <c r="H180" i="3" s="1"/>
  <c r="E180" i="3"/>
  <c r="P179" i="3"/>
  <c r="N179" i="3"/>
  <c r="L179" i="3"/>
  <c r="Q179" i="3" s="1"/>
  <c r="J179" i="3"/>
  <c r="F179" i="3"/>
  <c r="H179" i="3" s="1"/>
  <c r="E179" i="3"/>
  <c r="P178" i="3"/>
  <c r="N178" i="3"/>
  <c r="L178" i="3"/>
  <c r="J178" i="3"/>
  <c r="Q178" i="3" s="1"/>
  <c r="F178" i="3"/>
  <c r="H178" i="3" s="1"/>
  <c r="E178" i="3"/>
  <c r="P177" i="3"/>
  <c r="N177" i="3"/>
  <c r="L177" i="3"/>
  <c r="J177" i="3"/>
  <c r="F177" i="3"/>
  <c r="H177" i="3" s="1"/>
  <c r="E177" i="3"/>
  <c r="P176" i="3"/>
  <c r="N176" i="3"/>
  <c r="L176" i="3"/>
  <c r="J176" i="3"/>
  <c r="E176" i="3"/>
  <c r="P175" i="3"/>
  <c r="N175" i="3"/>
  <c r="L175" i="3"/>
  <c r="J175" i="3"/>
  <c r="Q175" i="3" s="1"/>
  <c r="P174" i="3"/>
  <c r="N174" i="3"/>
  <c r="L174" i="3"/>
  <c r="J174" i="3"/>
  <c r="P173" i="3"/>
  <c r="N173" i="3"/>
  <c r="L173" i="3"/>
  <c r="J173" i="3"/>
  <c r="F173" i="3"/>
  <c r="H173" i="3" s="1"/>
  <c r="E173" i="3"/>
  <c r="P172" i="3"/>
  <c r="N172" i="3"/>
  <c r="L172" i="3"/>
  <c r="J172" i="3"/>
  <c r="Q172" i="3" s="1"/>
  <c r="F172" i="3"/>
  <c r="H172" i="3" s="1"/>
  <c r="E172" i="3"/>
  <c r="P171" i="3"/>
  <c r="N171" i="3"/>
  <c r="L171" i="3"/>
  <c r="J171" i="3"/>
  <c r="F171" i="3"/>
  <c r="H171" i="3" s="1"/>
  <c r="E171" i="3"/>
  <c r="P170" i="3"/>
  <c r="N170" i="3"/>
  <c r="L170" i="3"/>
  <c r="Q170" i="3" s="1"/>
  <c r="J170" i="3"/>
  <c r="F170" i="3"/>
  <c r="H170" i="3" s="1"/>
  <c r="E170" i="3"/>
  <c r="Q169" i="3"/>
  <c r="P169" i="3"/>
  <c r="N169" i="3"/>
  <c r="L169" i="3"/>
  <c r="J169" i="3"/>
  <c r="H169" i="3"/>
  <c r="F169" i="3"/>
  <c r="E169" i="3"/>
  <c r="P168" i="3"/>
  <c r="N168" i="3"/>
  <c r="L168" i="3"/>
  <c r="J168" i="3"/>
  <c r="Q168" i="3" s="1"/>
  <c r="F168" i="3"/>
  <c r="H168" i="3" s="1"/>
  <c r="E168" i="3"/>
  <c r="P167" i="3"/>
  <c r="N167" i="3"/>
  <c r="L167" i="3"/>
  <c r="Q167" i="3" s="1"/>
  <c r="J167" i="3"/>
  <c r="F167" i="3"/>
  <c r="H167" i="3" s="1"/>
  <c r="E167" i="3"/>
  <c r="P166" i="3"/>
  <c r="N166" i="3"/>
  <c r="L166" i="3"/>
  <c r="J166" i="3"/>
  <c r="Q166" i="3" s="1"/>
  <c r="F166" i="3"/>
  <c r="H166" i="3" s="1"/>
  <c r="E166" i="3"/>
  <c r="P165" i="3"/>
  <c r="N165" i="3"/>
  <c r="L165" i="3"/>
  <c r="J165" i="3"/>
  <c r="F165" i="3"/>
  <c r="H165" i="3" s="1"/>
  <c r="E165" i="3"/>
  <c r="P164" i="3"/>
  <c r="N164" i="3"/>
  <c r="L164" i="3"/>
  <c r="J164" i="3"/>
  <c r="P163" i="3"/>
  <c r="N163" i="3"/>
  <c r="L163" i="3"/>
  <c r="J163" i="3"/>
  <c r="Q163" i="3" s="1"/>
  <c r="P162" i="3"/>
  <c r="N162" i="3"/>
  <c r="L162" i="3"/>
  <c r="J162" i="3"/>
  <c r="P161" i="3"/>
  <c r="N161" i="3"/>
  <c r="L161" i="3"/>
  <c r="J161" i="3"/>
  <c r="F161" i="3"/>
  <c r="H161" i="3" s="1"/>
  <c r="E161" i="3"/>
  <c r="P160" i="3"/>
  <c r="N160" i="3"/>
  <c r="L160" i="3"/>
  <c r="J160" i="3"/>
  <c r="Q160" i="3" s="1"/>
  <c r="F160" i="3"/>
  <c r="H160" i="3" s="1"/>
  <c r="E160" i="3"/>
  <c r="P159" i="3"/>
  <c r="N159" i="3"/>
  <c r="L159" i="3"/>
  <c r="J159" i="3"/>
  <c r="F159" i="3"/>
  <c r="H159" i="3" s="1"/>
  <c r="E159" i="3"/>
  <c r="P158" i="3"/>
  <c r="N158" i="3"/>
  <c r="L158" i="3"/>
  <c r="Q158" i="3" s="1"/>
  <c r="J158" i="3"/>
  <c r="F158" i="3"/>
  <c r="H158" i="3" s="1"/>
  <c r="E158" i="3"/>
  <c r="Q157" i="3"/>
  <c r="P157" i="3"/>
  <c r="N157" i="3"/>
  <c r="L157" i="3"/>
  <c r="J157" i="3"/>
  <c r="F157" i="3"/>
  <c r="H157" i="3" s="1"/>
  <c r="E157" i="3"/>
  <c r="P156" i="3"/>
  <c r="N156" i="3"/>
  <c r="L156" i="3"/>
  <c r="J156" i="3"/>
  <c r="Q156" i="3" s="1"/>
  <c r="F156" i="3"/>
  <c r="H156" i="3" s="1"/>
  <c r="E156" i="3"/>
  <c r="P155" i="3"/>
  <c r="N155" i="3"/>
  <c r="L155" i="3"/>
  <c r="Q155" i="3" s="1"/>
  <c r="J155" i="3"/>
  <c r="F155" i="3"/>
  <c r="H155" i="3" s="1"/>
  <c r="E155" i="3"/>
  <c r="P154" i="3"/>
  <c r="N154" i="3"/>
  <c r="L154" i="3"/>
  <c r="J154" i="3"/>
  <c r="Q154" i="3" s="1"/>
  <c r="H154" i="3"/>
  <c r="F154" i="3"/>
  <c r="E154" i="3"/>
  <c r="P153" i="3"/>
  <c r="N153" i="3"/>
  <c r="L153" i="3"/>
  <c r="J153" i="3"/>
  <c r="F153" i="3"/>
  <c r="H153" i="3" s="1"/>
  <c r="E153" i="3"/>
  <c r="P152" i="3"/>
  <c r="N152" i="3"/>
  <c r="L152" i="3"/>
  <c r="J152" i="3"/>
  <c r="P151" i="3"/>
  <c r="N151" i="3"/>
  <c r="L151" i="3"/>
  <c r="J151" i="3"/>
  <c r="Q151" i="3" s="1"/>
  <c r="E151" i="3"/>
  <c r="P150" i="3"/>
  <c r="N150" i="3"/>
  <c r="L150" i="3"/>
  <c r="J150" i="3"/>
  <c r="P149" i="3"/>
  <c r="N149" i="3"/>
  <c r="L149" i="3"/>
  <c r="J149" i="3"/>
  <c r="F149" i="3"/>
  <c r="H149" i="3" s="1"/>
  <c r="E149" i="3"/>
  <c r="P148" i="3"/>
  <c r="N148" i="3"/>
  <c r="L148" i="3"/>
  <c r="J148" i="3"/>
  <c r="Q148" i="3" s="1"/>
  <c r="F148" i="3"/>
  <c r="H148" i="3" s="1"/>
  <c r="E148" i="3"/>
  <c r="P147" i="3"/>
  <c r="N147" i="3"/>
  <c r="L147" i="3"/>
  <c r="J147" i="3"/>
  <c r="F147" i="3"/>
  <c r="H147" i="3" s="1"/>
  <c r="E147" i="3"/>
  <c r="P146" i="3"/>
  <c r="N146" i="3"/>
  <c r="L146" i="3"/>
  <c r="Q146" i="3" s="1"/>
  <c r="J146" i="3"/>
  <c r="F146" i="3"/>
  <c r="H146" i="3" s="1"/>
  <c r="E146" i="3"/>
  <c r="Q145" i="3"/>
  <c r="P145" i="3"/>
  <c r="N145" i="3"/>
  <c r="L145" i="3"/>
  <c r="J145" i="3"/>
  <c r="F145" i="3"/>
  <c r="H145" i="3" s="1"/>
  <c r="E145" i="3"/>
  <c r="P144" i="3"/>
  <c r="N144" i="3"/>
  <c r="L144" i="3"/>
  <c r="J144" i="3"/>
  <c r="Q144" i="3" s="1"/>
  <c r="F144" i="3"/>
  <c r="H144" i="3" s="1"/>
  <c r="E144" i="3"/>
  <c r="P143" i="3"/>
  <c r="N143" i="3"/>
  <c r="L143" i="3"/>
  <c r="Q143" i="3" s="1"/>
  <c r="J143" i="3"/>
  <c r="F143" i="3"/>
  <c r="H143" i="3" s="1"/>
  <c r="E143" i="3"/>
  <c r="P142" i="3"/>
  <c r="N142" i="3"/>
  <c r="L142" i="3"/>
  <c r="J142" i="3"/>
  <c r="Q142" i="3" s="1"/>
  <c r="F142" i="3"/>
  <c r="H142" i="3" s="1"/>
  <c r="E142" i="3"/>
  <c r="P141" i="3"/>
  <c r="N141" i="3"/>
  <c r="L141" i="3"/>
  <c r="J141" i="3"/>
  <c r="F141" i="3"/>
  <c r="H141" i="3" s="1"/>
  <c r="E141" i="3"/>
  <c r="P140" i="3"/>
  <c r="N140" i="3"/>
  <c r="L140" i="3"/>
  <c r="J140" i="3"/>
  <c r="P139" i="3"/>
  <c r="N139" i="3"/>
  <c r="L139" i="3"/>
  <c r="J139" i="3"/>
  <c r="Q139" i="3" s="1"/>
  <c r="P138" i="3"/>
  <c r="N138" i="3"/>
  <c r="L138" i="3"/>
  <c r="J138" i="3"/>
  <c r="Q138" i="3" s="1"/>
  <c r="P137" i="3"/>
  <c r="N137" i="3"/>
  <c r="L137" i="3"/>
  <c r="J137" i="3"/>
  <c r="F137" i="3"/>
  <c r="H137" i="3" s="1"/>
  <c r="E137" i="3"/>
  <c r="P136" i="3"/>
  <c r="N136" i="3"/>
  <c r="L136" i="3"/>
  <c r="J136" i="3"/>
  <c r="Q136" i="3" s="1"/>
  <c r="F136" i="3"/>
  <c r="H136" i="3" s="1"/>
  <c r="E136" i="3"/>
  <c r="P135" i="3"/>
  <c r="N135" i="3"/>
  <c r="L135" i="3"/>
  <c r="J135" i="3"/>
  <c r="F135" i="3"/>
  <c r="H135" i="3" s="1"/>
  <c r="E135" i="3"/>
  <c r="P134" i="3"/>
  <c r="N134" i="3"/>
  <c r="L134" i="3"/>
  <c r="Q134" i="3" s="1"/>
  <c r="J134" i="3"/>
  <c r="F134" i="3"/>
  <c r="H134" i="3" s="1"/>
  <c r="E134" i="3"/>
  <c r="Q133" i="3"/>
  <c r="P133" i="3"/>
  <c r="N133" i="3"/>
  <c r="L133" i="3"/>
  <c r="J133" i="3"/>
  <c r="F133" i="3"/>
  <c r="H133" i="3" s="1"/>
  <c r="E133" i="3"/>
  <c r="P132" i="3"/>
  <c r="N132" i="3"/>
  <c r="L132" i="3"/>
  <c r="J132" i="3"/>
  <c r="Q132" i="3" s="1"/>
  <c r="F132" i="3"/>
  <c r="H132" i="3" s="1"/>
  <c r="E132" i="3"/>
  <c r="P131" i="3"/>
  <c r="N131" i="3"/>
  <c r="L131" i="3"/>
  <c r="Q131" i="3" s="1"/>
  <c r="J131" i="3"/>
  <c r="F131" i="3"/>
  <c r="H131" i="3" s="1"/>
  <c r="E131" i="3"/>
  <c r="P130" i="3"/>
  <c r="N130" i="3"/>
  <c r="L130" i="3"/>
  <c r="J130" i="3"/>
  <c r="Q130" i="3" s="1"/>
  <c r="F130" i="3"/>
  <c r="H130" i="3" s="1"/>
  <c r="E130" i="3"/>
  <c r="P129" i="3"/>
  <c r="N129" i="3"/>
  <c r="L129" i="3"/>
  <c r="J129" i="3"/>
  <c r="F129" i="3"/>
  <c r="H129" i="3" s="1"/>
  <c r="E129" i="3"/>
  <c r="P128" i="3"/>
  <c r="N128" i="3"/>
  <c r="L128" i="3"/>
  <c r="J128" i="3"/>
  <c r="F128" i="3"/>
  <c r="H128" i="3" s="1"/>
  <c r="P127" i="3"/>
  <c r="N127" i="3"/>
  <c r="L127" i="3"/>
  <c r="J127" i="3"/>
  <c r="Q127" i="3" s="1"/>
  <c r="P126" i="3"/>
  <c r="N126" i="3"/>
  <c r="L126" i="3"/>
  <c r="J126" i="3"/>
  <c r="F126" i="3"/>
  <c r="H126" i="3" s="1"/>
  <c r="P125" i="3"/>
  <c r="N125" i="3"/>
  <c r="L125" i="3"/>
  <c r="J125" i="3"/>
  <c r="F125" i="3"/>
  <c r="H125" i="3" s="1"/>
  <c r="E125" i="3"/>
  <c r="P124" i="3"/>
  <c r="N124" i="3"/>
  <c r="L124" i="3"/>
  <c r="J124" i="3"/>
  <c r="Q124" i="3" s="1"/>
  <c r="F124" i="3"/>
  <c r="H124" i="3" s="1"/>
  <c r="E124" i="3"/>
  <c r="P123" i="3"/>
  <c r="N123" i="3"/>
  <c r="L123" i="3"/>
  <c r="J123" i="3"/>
  <c r="F123" i="3"/>
  <c r="H123" i="3" s="1"/>
  <c r="E123" i="3"/>
  <c r="P122" i="3"/>
  <c r="N122" i="3"/>
  <c r="L122" i="3"/>
  <c r="Q122" i="3" s="1"/>
  <c r="J122" i="3"/>
  <c r="F122" i="3"/>
  <c r="H122" i="3" s="1"/>
  <c r="E122" i="3"/>
  <c r="Q121" i="3"/>
  <c r="P121" i="3"/>
  <c r="N121" i="3"/>
  <c r="L121" i="3"/>
  <c r="J121" i="3"/>
  <c r="F121" i="3"/>
  <c r="H121" i="3" s="1"/>
  <c r="E121" i="3"/>
  <c r="P120" i="3"/>
  <c r="N120" i="3"/>
  <c r="L120" i="3"/>
  <c r="J120" i="3"/>
  <c r="Q120" i="3" s="1"/>
  <c r="F120" i="3"/>
  <c r="H120" i="3" s="1"/>
  <c r="E120" i="3"/>
  <c r="P119" i="3"/>
  <c r="N119" i="3"/>
  <c r="L119" i="3"/>
  <c r="Q119" i="3" s="1"/>
  <c r="J119" i="3"/>
  <c r="F119" i="3"/>
  <c r="H119" i="3" s="1"/>
  <c r="E119" i="3"/>
  <c r="P118" i="3"/>
  <c r="N118" i="3"/>
  <c r="L118" i="3"/>
  <c r="J118" i="3"/>
  <c r="Q118" i="3" s="1"/>
  <c r="H118" i="3"/>
  <c r="F118" i="3"/>
  <c r="E118" i="3"/>
  <c r="P117" i="3"/>
  <c r="N117" i="3"/>
  <c r="L117" i="3"/>
  <c r="J117" i="3"/>
  <c r="F117" i="3"/>
  <c r="H117" i="3" s="1"/>
  <c r="E117" i="3"/>
  <c r="P116" i="3"/>
  <c r="N116" i="3"/>
  <c r="L116" i="3"/>
  <c r="J116" i="3"/>
  <c r="P115" i="3"/>
  <c r="N115" i="3"/>
  <c r="L115" i="3"/>
  <c r="J115" i="3"/>
  <c r="Q115" i="3" s="1"/>
  <c r="F115" i="3"/>
  <c r="H115" i="3" s="1"/>
  <c r="E115" i="3"/>
  <c r="P114" i="3"/>
  <c r="N114" i="3"/>
  <c r="L114" i="3"/>
  <c r="J114" i="3"/>
  <c r="Q114" i="3" s="1"/>
  <c r="P113" i="3"/>
  <c r="N113" i="3"/>
  <c r="L113" i="3"/>
  <c r="J113" i="3"/>
  <c r="F113" i="3"/>
  <c r="H113" i="3" s="1"/>
  <c r="E113" i="3"/>
  <c r="P112" i="3"/>
  <c r="N112" i="3"/>
  <c r="L112" i="3"/>
  <c r="J112" i="3"/>
  <c r="Q112" i="3" s="1"/>
  <c r="F112" i="3"/>
  <c r="H112" i="3" s="1"/>
  <c r="E112" i="3"/>
  <c r="P111" i="3"/>
  <c r="N111" i="3"/>
  <c r="L111" i="3"/>
  <c r="J111" i="3"/>
  <c r="F111" i="3"/>
  <c r="H111" i="3" s="1"/>
  <c r="E111" i="3"/>
  <c r="P110" i="3"/>
  <c r="N110" i="3"/>
  <c r="L110" i="3"/>
  <c r="Q110" i="3" s="1"/>
  <c r="J110" i="3"/>
  <c r="F110" i="3"/>
  <c r="H110" i="3" s="1"/>
  <c r="E110" i="3"/>
  <c r="Q109" i="3"/>
  <c r="P109" i="3"/>
  <c r="N109" i="3"/>
  <c r="L109" i="3"/>
  <c r="J109" i="3"/>
  <c r="F109" i="3"/>
  <c r="H109" i="3" s="1"/>
  <c r="E109" i="3"/>
  <c r="P108" i="3"/>
  <c r="N108" i="3"/>
  <c r="L108" i="3"/>
  <c r="J108" i="3"/>
  <c r="Q108" i="3" s="1"/>
  <c r="F108" i="3"/>
  <c r="H108" i="3" s="1"/>
  <c r="E108" i="3"/>
  <c r="P107" i="3"/>
  <c r="N107" i="3"/>
  <c r="L107" i="3"/>
  <c r="Q107" i="3" s="1"/>
  <c r="J107" i="3"/>
  <c r="F107" i="3"/>
  <c r="H107" i="3" s="1"/>
  <c r="E107" i="3"/>
  <c r="P106" i="3"/>
  <c r="N106" i="3"/>
  <c r="L106" i="3"/>
  <c r="J106" i="3"/>
  <c r="Q106" i="3" s="1"/>
  <c r="F106" i="3"/>
  <c r="H106" i="3" s="1"/>
  <c r="E106" i="3"/>
  <c r="P105" i="3"/>
  <c r="N105" i="3"/>
  <c r="L105" i="3"/>
  <c r="J105" i="3"/>
  <c r="F105" i="3"/>
  <c r="H105" i="3" s="1"/>
  <c r="E105" i="3"/>
  <c r="P104" i="3"/>
  <c r="N104" i="3"/>
  <c r="L104" i="3"/>
  <c r="J104" i="3"/>
  <c r="P103" i="3"/>
  <c r="N103" i="3"/>
  <c r="L103" i="3"/>
  <c r="J103" i="3"/>
  <c r="Q103" i="3" s="1"/>
  <c r="P102" i="3"/>
  <c r="N102" i="3"/>
  <c r="L102" i="3"/>
  <c r="J102" i="3"/>
  <c r="Q102" i="3" s="1"/>
  <c r="P101" i="3"/>
  <c r="N101" i="3"/>
  <c r="L101" i="3"/>
  <c r="J101" i="3"/>
  <c r="Q101" i="3" s="1"/>
  <c r="F101" i="3"/>
  <c r="H101" i="3" s="1"/>
  <c r="E101" i="3"/>
  <c r="P100" i="3"/>
  <c r="N100" i="3"/>
  <c r="L100" i="3"/>
  <c r="J100" i="3"/>
  <c r="Q100" i="3" s="1"/>
  <c r="F100" i="3"/>
  <c r="H100" i="3" s="1"/>
  <c r="E100" i="3"/>
  <c r="P99" i="3"/>
  <c r="N99" i="3"/>
  <c r="L99" i="3"/>
  <c r="J99" i="3"/>
  <c r="F99" i="3"/>
  <c r="H99" i="3" s="1"/>
  <c r="E99" i="3"/>
  <c r="P98" i="3"/>
  <c r="N98" i="3"/>
  <c r="L98" i="3"/>
  <c r="J98" i="3"/>
  <c r="F98" i="3"/>
  <c r="H98" i="3" s="1"/>
  <c r="E98" i="3"/>
  <c r="Q97" i="3"/>
  <c r="P97" i="3"/>
  <c r="N97" i="3"/>
  <c r="L97" i="3"/>
  <c r="J97" i="3"/>
  <c r="F97" i="3"/>
  <c r="H97" i="3" s="1"/>
  <c r="E97" i="3"/>
  <c r="P96" i="3"/>
  <c r="N96" i="3"/>
  <c r="L96" i="3"/>
  <c r="J96" i="3"/>
  <c r="Q96" i="3" s="1"/>
  <c r="F96" i="3"/>
  <c r="H96" i="3" s="1"/>
  <c r="E96" i="3"/>
  <c r="P95" i="3"/>
  <c r="N95" i="3"/>
  <c r="L95" i="3"/>
  <c r="J95" i="3"/>
  <c r="F95" i="3"/>
  <c r="H95" i="3" s="1"/>
  <c r="E95" i="3"/>
  <c r="P94" i="3"/>
  <c r="N94" i="3"/>
  <c r="L94" i="3"/>
  <c r="J94" i="3"/>
  <c r="Q94" i="3" s="1"/>
  <c r="F94" i="3"/>
  <c r="H94" i="3" s="1"/>
  <c r="E94" i="3"/>
  <c r="P93" i="3"/>
  <c r="N93" i="3"/>
  <c r="L93" i="3"/>
  <c r="J93" i="3"/>
  <c r="Q93" i="3" s="1"/>
  <c r="F93" i="3"/>
  <c r="H93" i="3" s="1"/>
  <c r="E93" i="3"/>
  <c r="P92" i="3"/>
  <c r="N92" i="3"/>
  <c r="L92" i="3"/>
  <c r="J92" i="3"/>
  <c r="F92" i="3"/>
  <c r="H92" i="3" s="1"/>
  <c r="E92" i="3"/>
  <c r="P91" i="3"/>
  <c r="N91" i="3"/>
  <c r="L91" i="3"/>
  <c r="J91" i="3"/>
  <c r="Q91" i="3" s="1"/>
  <c r="P90" i="3"/>
  <c r="N90" i="3"/>
  <c r="L90" i="3"/>
  <c r="J90" i="3"/>
  <c r="E90" i="3"/>
  <c r="P89" i="3"/>
  <c r="N89" i="3"/>
  <c r="L89" i="3"/>
  <c r="J89" i="3"/>
  <c r="Q89" i="3" s="1"/>
  <c r="F89" i="3"/>
  <c r="H89" i="3" s="1"/>
  <c r="E89" i="3"/>
  <c r="P88" i="3"/>
  <c r="N88" i="3"/>
  <c r="Q88" i="3" s="1"/>
  <c r="L88" i="3"/>
  <c r="J88" i="3"/>
  <c r="F88" i="3"/>
  <c r="H88" i="3" s="1"/>
  <c r="E88" i="3"/>
  <c r="P87" i="3"/>
  <c r="N87" i="3"/>
  <c r="L87" i="3"/>
  <c r="J87" i="3"/>
  <c r="F87" i="3"/>
  <c r="H87" i="3" s="1"/>
  <c r="E87" i="3"/>
  <c r="P86" i="3"/>
  <c r="N86" i="3"/>
  <c r="L86" i="3"/>
  <c r="J86" i="3"/>
  <c r="F86" i="3"/>
  <c r="H86" i="3" s="1"/>
  <c r="E86" i="3"/>
  <c r="Q85" i="3"/>
  <c r="P85" i="3"/>
  <c r="N85" i="3"/>
  <c r="L85" i="3"/>
  <c r="J85" i="3"/>
  <c r="F85" i="3"/>
  <c r="H85" i="3" s="1"/>
  <c r="E85" i="3"/>
  <c r="P84" i="3"/>
  <c r="N84" i="3"/>
  <c r="L84" i="3"/>
  <c r="J84" i="3"/>
  <c r="Q84" i="3" s="1"/>
  <c r="F84" i="3"/>
  <c r="H84" i="3" s="1"/>
  <c r="E84" i="3"/>
  <c r="P83" i="3"/>
  <c r="N83" i="3"/>
  <c r="L83" i="3"/>
  <c r="J83" i="3"/>
  <c r="F83" i="3"/>
  <c r="H83" i="3" s="1"/>
  <c r="E83" i="3"/>
  <c r="P82" i="3"/>
  <c r="N82" i="3"/>
  <c r="L82" i="3"/>
  <c r="J82" i="3"/>
  <c r="Q82" i="3" s="1"/>
  <c r="F82" i="3"/>
  <c r="H82" i="3" s="1"/>
  <c r="E82" i="3"/>
  <c r="P81" i="3"/>
  <c r="N81" i="3"/>
  <c r="L81" i="3"/>
  <c r="J81" i="3"/>
  <c r="F81" i="3"/>
  <c r="H81" i="3" s="1"/>
  <c r="E81" i="3"/>
  <c r="P80" i="3"/>
  <c r="N80" i="3"/>
  <c r="L80" i="3"/>
  <c r="J80" i="3"/>
  <c r="P79" i="3"/>
  <c r="N79" i="3"/>
  <c r="L79" i="3"/>
  <c r="J79" i="3"/>
  <c r="Q79" i="3" s="1"/>
  <c r="P78" i="3"/>
  <c r="N78" i="3"/>
  <c r="L78" i="3"/>
  <c r="J78" i="3"/>
  <c r="P77" i="3"/>
  <c r="N77" i="3"/>
  <c r="L77" i="3"/>
  <c r="J77" i="3"/>
  <c r="Q77" i="3" s="1"/>
  <c r="F77" i="3"/>
  <c r="H77" i="3" s="1"/>
  <c r="E77" i="3"/>
  <c r="P76" i="3"/>
  <c r="N76" i="3"/>
  <c r="Q76" i="3" s="1"/>
  <c r="L76" i="3"/>
  <c r="J76" i="3"/>
  <c r="F76" i="3"/>
  <c r="H76" i="3" s="1"/>
  <c r="E76" i="3"/>
  <c r="P75" i="3"/>
  <c r="N75" i="3"/>
  <c r="L75" i="3"/>
  <c r="J75" i="3"/>
  <c r="F75" i="3"/>
  <c r="H75" i="3" s="1"/>
  <c r="E75" i="3"/>
  <c r="P74" i="3"/>
  <c r="N74" i="3"/>
  <c r="L74" i="3"/>
  <c r="J74" i="3"/>
  <c r="Q74" i="3" s="1"/>
  <c r="F74" i="3"/>
  <c r="H74" i="3" s="1"/>
  <c r="E74" i="3"/>
  <c r="Q73" i="3"/>
  <c r="P73" i="3"/>
  <c r="N73" i="3"/>
  <c r="L73" i="3"/>
  <c r="J73" i="3"/>
  <c r="F73" i="3"/>
  <c r="H73" i="3" s="1"/>
  <c r="E73" i="3"/>
  <c r="P72" i="3"/>
  <c r="N72" i="3"/>
  <c r="L72" i="3"/>
  <c r="J72" i="3"/>
  <c r="Q72" i="3" s="1"/>
  <c r="F72" i="3"/>
  <c r="H72" i="3" s="1"/>
  <c r="E72" i="3"/>
  <c r="P71" i="3"/>
  <c r="N71" i="3"/>
  <c r="L71" i="3"/>
  <c r="J71" i="3"/>
  <c r="F71" i="3"/>
  <c r="H71" i="3" s="1"/>
  <c r="E71" i="3"/>
  <c r="P70" i="3"/>
  <c r="N70" i="3"/>
  <c r="L70" i="3"/>
  <c r="J70" i="3"/>
  <c r="Q70" i="3" s="1"/>
  <c r="F70" i="3"/>
  <c r="H70" i="3" s="1"/>
  <c r="E70" i="3"/>
  <c r="P69" i="3"/>
  <c r="N69" i="3"/>
  <c r="L69" i="3"/>
  <c r="J69" i="3"/>
  <c r="Q69" i="3" s="1"/>
  <c r="F69" i="3"/>
  <c r="H69" i="3" s="1"/>
  <c r="E69" i="3"/>
  <c r="P68" i="3"/>
  <c r="N68" i="3"/>
  <c r="L68" i="3"/>
  <c r="J68" i="3"/>
  <c r="P67" i="3"/>
  <c r="N67" i="3"/>
  <c r="L67" i="3"/>
  <c r="J67" i="3"/>
  <c r="Q67" i="3" s="1"/>
  <c r="F67" i="3"/>
  <c r="H67" i="3" s="1"/>
  <c r="P66" i="3"/>
  <c r="N66" i="3"/>
  <c r="L66" i="3"/>
  <c r="J66" i="3"/>
  <c r="P65" i="3"/>
  <c r="N65" i="3"/>
  <c r="L65" i="3"/>
  <c r="J65" i="3"/>
  <c r="Q65" i="3" s="1"/>
  <c r="F65" i="3"/>
  <c r="H65" i="3" s="1"/>
  <c r="E65" i="3"/>
  <c r="Q64" i="3"/>
  <c r="P64" i="3"/>
  <c r="N64" i="3"/>
  <c r="L64" i="3"/>
  <c r="J64" i="3"/>
  <c r="F64" i="3"/>
  <c r="H64" i="3" s="1"/>
  <c r="E64" i="3"/>
  <c r="P63" i="3"/>
  <c r="N63" i="3"/>
  <c r="L63" i="3"/>
  <c r="J63" i="3"/>
  <c r="F63" i="3"/>
  <c r="H63" i="3" s="1"/>
  <c r="E63" i="3"/>
  <c r="P62" i="3"/>
  <c r="N62" i="3"/>
  <c r="L62" i="3"/>
  <c r="J62" i="3"/>
  <c r="Q62" i="3" s="1"/>
  <c r="F62" i="3"/>
  <c r="H62" i="3" s="1"/>
  <c r="E62" i="3"/>
  <c r="Q61" i="3"/>
  <c r="P61" i="3"/>
  <c r="N61" i="3"/>
  <c r="L61" i="3"/>
  <c r="J61" i="3"/>
  <c r="F61" i="3"/>
  <c r="H61" i="3" s="1"/>
  <c r="E61" i="3"/>
  <c r="P60" i="3"/>
  <c r="N60" i="3"/>
  <c r="L60" i="3"/>
  <c r="J60" i="3"/>
  <c r="Q60" i="3" s="1"/>
  <c r="F60" i="3"/>
  <c r="H60" i="3" s="1"/>
  <c r="E60" i="3"/>
  <c r="P59" i="3"/>
  <c r="N59" i="3"/>
  <c r="L59" i="3"/>
  <c r="J59" i="3"/>
  <c r="F59" i="3"/>
  <c r="H59" i="3" s="1"/>
  <c r="E59" i="3"/>
  <c r="P58" i="3"/>
  <c r="N58" i="3"/>
  <c r="L58" i="3"/>
  <c r="J58" i="3"/>
  <c r="Q58" i="3" s="1"/>
  <c r="F58" i="3"/>
  <c r="H58" i="3" s="1"/>
  <c r="E58" i="3"/>
  <c r="P57" i="3"/>
  <c r="N57" i="3"/>
  <c r="L57" i="3"/>
  <c r="J57" i="3"/>
  <c r="F57" i="3"/>
  <c r="H57" i="3" s="1"/>
  <c r="E57" i="3"/>
  <c r="P56" i="3"/>
  <c r="N56" i="3"/>
  <c r="L56" i="3"/>
  <c r="J56" i="3"/>
  <c r="F56" i="3"/>
  <c r="H56" i="3" s="1"/>
  <c r="E56" i="3"/>
  <c r="P55" i="3"/>
  <c r="N55" i="3"/>
  <c r="L55" i="3"/>
  <c r="J55" i="3"/>
  <c r="Q55" i="3" s="1"/>
  <c r="P54" i="3"/>
  <c r="N54" i="3"/>
  <c r="L54" i="3"/>
  <c r="J54" i="3"/>
  <c r="P53" i="3"/>
  <c r="N53" i="3"/>
  <c r="L53" i="3"/>
  <c r="J53" i="3"/>
  <c r="Q53" i="3" s="1"/>
  <c r="F53" i="3"/>
  <c r="H53" i="3" s="1"/>
  <c r="E53" i="3"/>
  <c r="Q52" i="3"/>
  <c r="P52" i="3"/>
  <c r="N52" i="3"/>
  <c r="L52" i="3"/>
  <c r="J52" i="3"/>
  <c r="F52" i="3"/>
  <c r="H52" i="3" s="1"/>
  <c r="E52" i="3"/>
  <c r="P51" i="3"/>
  <c r="N51" i="3"/>
  <c r="L51" i="3"/>
  <c r="J51" i="3"/>
  <c r="F51" i="3"/>
  <c r="H51" i="3" s="1"/>
  <c r="E51" i="3"/>
  <c r="P50" i="3"/>
  <c r="N50" i="3"/>
  <c r="L50" i="3"/>
  <c r="J50" i="3"/>
  <c r="Q50" i="3" s="1"/>
  <c r="F50" i="3"/>
  <c r="H50" i="3" s="1"/>
  <c r="E50" i="3"/>
  <c r="Q49" i="3"/>
  <c r="P49" i="3"/>
  <c r="N49" i="3"/>
  <c r="L49" i="3"/>
  <c r="J49" i="3"/>
  <c r="F49" i="3"/>
  <c r="H49" i="3" s="1"/>
  <c r="E49" i="3"/>
  <c r="P48" i="3"/>
  <c r="N48" i="3"/>
  <c r="L48" i="3"/>
  <c r="J48" i="3"/>
  <c r="Q48" i="3" s="1"/>
  <c r="F48" i="3"/>
  <c r="H48" i="3" s="1"/>
  <c r="E48" i="3"/>
  <c r="P47" i="3"/>
  <c r="N47" i="3"/>
  <c r="L47" i="3"/>
  <c r="J47" i="3"/>
  <c r="F47" i="3"/>
  <c r="H47" i="3" s="1"/>
  <c r="E47" i="3"/>
  <c r="P46" i="3"/>
  <c r="N46" i="3"/>
  <c r="L46" i="3"/>
  <c r="J46" i="3"/>
  <c r="Q46" i="3" s="1"/>
  <c r="F46" i="3"/>
  <c r="H46" i="3" s="1"/>
  <c r="E46" i="3"/>
  <c r="P45" i="3"/>
  <c r="N45" i="3"/>
  <c r="L45" i="3"/>
  <c r="J45" i="3"/>
  <c r="Q45" i="3" s="1"/>
  <c r="F45" i="3"/>
  <c r="H45" i="3" s="1"/>
  <c r="E45" i="3"/>
  <c r="P44" i="3"/>
  <c r="N44" i="3"/>
  <c r="L44" i="3"/>
  <c r="J44" i="3"/>
  <c r="P43" i="3"/>
  <c r="N43" i="3"/>
  <c r="L43" i="3"/>
  <c r="J43" i="3"/>
  <c r="Q43" i="3" s="1"/>
  <c r="P42" i="3"/>
  <c r="N42" i="3"/>
  <c r="L42" i="3"/>
  <c r="J42" i="3"/>
  <c r="Q42" i="3" s="1"/>
  <c r="P41" i="3"/>
  <c r="N41" i="3"/>
  <c r="L41" i="3"/>
  <c r="J41" i="3"/>
  <c r="Q41" i="3" s="1"/>
  <c r="F41" i="3"/>
  <c r="H41" i="3" s="1"/>
  <c r="E41" i="3"/>
  <c r="P40" i="3"/>
  <c r="N40" i="3"/>
  <c r="L40" i="3"/>
  <c r="J40" i="3"/>
  <c r="Q40" i="3" s="1"/>
  <c r="F40" i="3"/>
  <c r="H40" i="3" s="1"/>
  <c r="E40" i="3"/>
  <c r="P39" i="3"/>
  <c r="N39" i="3"/>
  <c r="L39" i="3"/>
  <c r="J39" i="3"/>
  <c r="F39" i="3"/>
  <c r="H39" i="3" s="1"/>
  <c r="E39" i="3"/>
  <c r="P38" i="3"/>
  <c r="N38" i="3"/>
  <c r="L38" i="3"/>
  <c r="J38" i="3"/>
  <c r="Q38" i="3" s="1"/>
  <c r="F38" i="3"/>
  <c r="H38" i="3" s="1"/>
  <c r="E38" i="3"/>
  <c r="Q37" i="3"/>
  <c r="P37" i="3"/>
  <c r="N37" i="3"/>
  <c r="L37" i="3"/>
  <c r="J37" i="3"/>
  <c r="F37" i="3"/>
  <c r="H37" i="3" s="1"/>
  <c r="E37" i="3"/>
  <c r="P36" i="3"/>
  <c r="N36" i="3"/>
  <c r="L36" i="3"/>
  <c r="J36" i="3"/>
  <c r="Q36" i="3" s="1"/>
  <c r="F36" i="3"/>
  <c r="H36" i="3" s="1"/>
  <c r="E36" i="3"/>
  <c r="P35" i="3"/>
  <c r="N35" i="3"/>
  <c r="L35" i="3"/>
  <c r="J35" i="3"/>
  <c r="Q35" i="3" s="1"/>
  <c r="F35" i="3"/>
  <c r="H35" i="3" s="1"/>
  <c r="E35" i="3"/>
  <c r="P34" i="3"/>
  <c r="N34" i="3"/>
  <c r="L34" i="3"/>
  <c r="J34" i="3"/>
  <c r="Q34" i="3" s="1"/>
  <c r="F34" i="3"/>
  <c r="H34" i="3" s="1"/>
  <c r="E34" i="3"/>
  <c r="P33" i="3"/>
  <c r="N33" i="3"/>
  <c r="L33" i="3"/>
  <c r="J33" i="3"/>
  <c r="F33" i="3"/>
  <c r="H33" i="3" s="1"/>
  <c r="E33" i="3"/>
  <c r="P32" i="3"/>
  <c r="N32" i="3"/>
  <c r="L32" i="3"/>
  <c r="J32" i="3"/>
  <c r="P31" i="3"/>
  <c r="N31" i="3"/>
  <c r="L31" i="3"/>
  <c r="J31" i="3"/>
  <c r="Q31" i="3" s="1"/>
  <c r="E31" i="3"/>
  <c r="P30" i="3"/>
  <c r="N30" i="3"/>
  <c r="L30" i="3"/>
  <c r="J30" i="3"/>
  <c r="P29" i="3"/>
  <c r="N29" i="3"/>
  <c r="L29" i="3"/>
  <c r="J29" i="3"/>
  <c r="Q29" i="3" s="1"/>
  <c r="F29" i="3"/>
  <c r="H29" i="3" s="1"/>
  <c r="E29" i="3"/>
  <c r="P28" i="3"/>
  <c r="N28" i="3"/>
  <c r="L28" i="3"/>
  <c r="Q28" i="3" s="1"/>
  <c r="J28" i="3"/>
  <c r="F28" i="3"/>
  <c r="H28" i="3" s="1"/>
  <c r="E28" i="3"/>
  <c r="P27" i="3"/>
  <c r="N27" i="3"/>
  <c r="L27" i="3"/>
  <c r="J27" i="3"/>
  <c r="F27" i="3"/>
  <c r="H27" i="3" s="1"/>
  <c r="E27" i="3"/>
  <c r="P26" i="3"/>
  <c r="N26" i="3"/>
  <c r="L26" i="3"/>
  <c r="J26" i="3"/>
  <c r="F26" i="3"/>
  <c r="H26" i="3" s="1"/>
  <c r="E26" i="3"/>
  <c r="P25" i="3"/>
  <c r="N25" i="3"/>
  <c r="L25" i="3"/>
  <c r="J25" i="3"/>
  <c r="Q25" i="3" s="1"/>
  <c r="H25" i="3"/>
  <c r="F25" i="3"/>
  <c r="E25" i="3"/>
  <c r="P24" i="3"/>
  <c r="N24" i="3"/>
  <c r="L24" i="3"/>
  <c r="J24" i="3"/>
  <c r="Q24" i="3" s="1"/>
  <c r="F24" i="3"/>
  <c r="H24" i="3" s="1"/>
  <c r="E24" i="3"/>
  <c r="P315" i="1"/>
  <c r="N315" i="1"/>
  <c r="L315" i="1"/>
  <c r="J315" i="1"/>
  <c r="F315" i="1"/>
  <c r="H315" i="1" s="1"/>
  <c r="E315" i="1"/>
  <c r="P314" i="1"/>
  <c r="N314" i="1"/>
  <c r="L314" i="1"/>
  <c r="J314" i="1"/>
  <c r="Q314" i="1" s="1"/>
  <c r="F314" i="1"/>
  <c r="H314" i="1" s="1"/>
  <c r="E314" i="1"/>
  <c r="P313" i="1"/>
  <c r="N313" i="1"/>
  <c r="L313" i="1"/>
  <c r="J313" i="1"/>
  <c r="F313" i="1"/>
  <c r="H313" i="1" s="1"/>
  <c r="E313" i="1"/>
  <c r="P312" i="1"/>
  <c r="N312" i="1"/>
  <c r="L312" i="1"/>
  <c r="J312" i="1"/>
  <c r="H312" i="1"/>
  <c r="F312" i="1"/>
  <c r="E312" i="1"/>
  <c r="P311" i="1"/>
  <c r="N311" i="1"/>
  <c r="L311" i="1"/>
  <c r="J311" i="1"/>
  <c r="F311" i="1"/>
  <c r="H311" i="1" s="1"/>
  <c r="E311" i="1"/>
  <c r="P310" i="1"/>
  <c r="N310" i="1"/>
  <c r="L310" i="1"/>
  <c r="J310" i="1"/>
  <c r="F310" i="1"/>
  <c r="H310" i="1" s="1"/>
  <c r="E310" i="1"/>
  <c r="P309" i="1"/>
  <c r="N309" i="1"/>
  <c r="L309" i="1"/>
  <c r="J309" i="1"/>
  <c r="F309" i="1"/>
  <c r="H309" i="1" s="1"/>
  <c r="E309" i="1"/>
  <c r="P308" i="1"/>
  <c r="N308" i="1"/>
  <c r="L308" i="1"/>
  <c r="J308" i="1"/>
  <c r="H308" i="1"/>
  <c r="F308" i="1"/>
  <c r="E308" i="1"/>
  <c r="P307" i="1"/>
  <c r="N307" i="1"/>
  <c r="L307" i="1"/>
  <c r="J307" i="1"/>
  <c r="F307" i="1"/>
  <c r="H307" i="1" s="1"/>
  <c r="E307" i="1"/>
  <c r="P306" i="1"/>
  <c r="N306" i="1"/>
  <c r="L306" i="1"/>
  <c r="J306" i="1"/>
  <c r="P305" i="1"/>
  <c r="N305" i="1"/>
  <c r="L305" i="1"/>
  <c r="J305" i="1"/>
  <c r="Q305" i="1" s="1"/>
  <c r="F305" i="1"/>
  <c r="H305" i="1" s="1"/>
  <c r="E305" i="1"/>
  <c r="P304" i="1"/>
  <c r="N304" i="1"/>
  <c r="L304" i="1"/>
  <c r="J304" i="1"/>
  <c r="P303" i="1"/>
  <c r="N303" i="1"/>
  <c r="L303" i="1"/>
  <c r="J303" i="1"/>
  <c r="F303" i="1"/>
  <c r="H303" i="1" s="1"/>
  <c r="E303" i="1"/>
  <c r="P302" i="1"/>
  <c r="N302" i="1"/>
  <c r="L302" i="1"/>
  <c r="J302" i="1"/>
  <c r="F302" i="1"/>
  <c r="H302" i="1" s="1"/>
  <c r="E302" i="1"/>
  <c r="P301" i="1"/>
  <c r="N301" i="1"/>
  <c r="L301" i="1"/>
  <c r="J301" i="1"/>
  <c r="F301" i="1"/>
  <c r="H301" i="1" s="1"/>
  <c r="E301" i="1"/>
  <c r="P300" i="1"/>
  <c r="N300" i="1"/>
  <c r="L300" i="1"/>
  <c r="J300" i="1"/>
  <c r="F300" i="1"/>
  <c r="H300" i="1" s="1"/>
  <c r="E300" i="1"/>
  <c r="P299" i="1"/>
  <c r="N299" i="1"/>
  <c r="L299" i="1"/>
  <c r="J299" i="1"/>
  <c r="F299" i="1"/>
  <c r="H299" i="1" s="1"/>
  <c r="E299" i="1"/>
  <c r="P298" i="1"/>
  <c r="N298" i="1"/>
  <c r="L298" i="1"/>
  <c r="J298" i="1"/>
  <c r="F298" i="1"/>
  <c r="H298" i="1" s="1"/>
  <c r="E298" i="1"/>
  <c r="P297" i="1"/>
  <c r="N297" i="1"/>
  <c r="L297" i="1"/>
  <c r="J297" i="1"/>
  <c r="F297" i="1"/>
  <c r="H297" i="1" s="1"/>
  <c r="E297" i="1"/>
  <c r="P296" i="1"/>
  <c r="N296" i="1"/>
  <c r="L296" i="1"/>
  <c r="J296" i="1"/>
  <c r="F296" i="1"/>
  <c r="H296" i="1" s="1"/>
  <c r="E296" i="1"/>
  <c r="P295" i="1"/>
  <c r="N295" i="1"/>
  <c r="L295" i="1"/>
  <c r="J295" i="1"/>
  <c r="F295" i="1"/>
  <c r="H295" i="1" s="1"/>
  <c r="E295" i="1"/>
  <c r="P294" i="1"/>
  <c r="N294" i="1"/>
  <c r="L294" i="1"/>
  <c r="J294" i="1"/>
  <c r="E294" i="1"/>
  <c r="P293" i="1"/>
  <c r="N293" i="1"/>
  <c r="L293" i="1"/>
  <c r="J293" i="1"/>
  <c r="F293" i="1"/>
  <c r="H293" i="1" s="1"/>
  <c r="E293" i="1"/>
  <c r="P292" i="1"/>
  <c r="N292" i="1"/>
  <c r="L292" i="1"/>
  <c r="J292" i="1"/>
  <c r="E292" i="1"/>
  <c r="P291" i="1"/>
  <c r="N291" i="1"/>
  <c r="L291" i="1"/>
  <c r="J291" i="1"/>
  <c r="F291" i="1"/>
  <c r="H291" i="1" s="1"/>
  <c r="E291" i="1"/>
  <c r="P290" i="1"/>
  <c r="N290" i="1"/>
  <c r="L290" i="1"/>
  <c r="J290" i="1"/>
  <c r="F290" i="1"/>
  <c r="H290" i="1" s="1"/>
  <c r="E290" i="1"/>
  <c r="P289" i="1"/>
  <c r="N289" i="1"/>
  <c r="L289" i="1"/>
  <c r="J289" i="1"/>
  <c r="F289" i="1"/>
  <c r="H289" i="1" s="1"/>
  <c r="E289" i="1"/>
  <c r="P288" i="1"/>
  <c r="N288" i="1"/>
  <c r="L288" i="1"/>
  <c r="J288" i="1"/>
  <c r="F288" i="1"/>
  <c r="H288" i="1" s="1"/>
  <c r="E288" i="1"/>
  <c r="P287" i="1"/>
  <c r="N287" i="1"/>
  <c r="L287" i="1"/>
  <c r="J287" i="1"/>
  <c r="F287" i="1"/>
  <c r="H287" i="1" s="1"/>
  <c r="E287" i="1"/>
  <c r="P286" i="1"/>
  <c r="N286" i="1"/>
  <c r="L286" i="1"/>
  <c r="J286" i="1"/>
  <c r="F286" i="1"/>
  <c r="H286" i="1" s="1"/>
  <c r="E286" i="1"/>
  <c r="P285" i="1"/>
  <c r="N285" i="1"/>
  <c r="L285" i="1"/>
  <c r="J285" i="1"/>
  <c r="H285" i="1"/>
  <c r="F285" i="1"/>
  <c r="E285" i="1"/>
  <c r="P284" i="1"/>
  <c r="N284" i="1"/>
  <c r="L284" i="1"/>
  <c r="J284" i="1"/>
  <c r="Q284" i="1" s="1"/>
  <c r="F284" i="1"/>
  <c r="H284" i="1" s="1"/>
  <c r="E284" i="1"/>
  <c r="P283" i="1"/>
  <c r="N283" i="1"/>
  <c r="L283" i="1"/>
  <c r="J283" i="1"/>
  <c r="F283" i="1"/>
  <c r="H283" i="1" s="1"/>
  <c r="E283" i="1"/>
  <c r="P282" i="1"/>
  <c r="N282" i="1"/>
  <c r="L282" i="1"/>
  <c r="J282" i="1"/>
  <c r="P281" i="1"/>
  <c r="N281" i="1"/>
  <c r="L281" i="1"/>
  <c r="J281" i="1"/>
  <c r="F281" i="1"/>
  <c r="H281" i="1" s="1"/>
  <c r="E281" i="1"/>
  <c r="P280" i="1"/>
  <c r="N280" i="1"/>
  <c r="L280" i="1"/>
  <c r="J280" i="1"/>
  <c r="P279" i="1"/>
  <c r="N279" i="1"/>
  <c r="L279" i="1"/>
  <c r="J279" i="1"/>
  <c r="F279" i="1"/>
  <c r="H279" i="1" s="1"/>
  <c r="E279" i="1"/>
  <c r="P278" i="1"/>
  <c r="N278" i="1"/>
  <c r="L278" i="1"/>
  <c r="J278" i="1"/>
  <c r="F278" i="1"/>
  <c r="H278" i="1" s="1"/>
  <c r="E278" i="1"/>
  <c r="P277" i="1"/>
  <c r="N277" i="1"/>
  <c r="L277" i="1"/>
  <c r="J277" i="1"/>
  <c r="F277" i="1"/>
  <c r="H277" i="1" s="1"/>
  <c r="E277" i="1"/>
  <c r="P276" i="1"/>
  <c r="N276" i="1"/>
  <c r="L276" i="1"/>
  <c r="J276" i="1"/>
  <c r="F276" i="1"/>
  <c r="H276" i="1" s="1"/>
  <c r="E276" i="1"/>
  <c r="P275" i="1"/>
  <c r="N275" i="1"/>
  <c r="L275" i="1"/>
  <c r="J275" i="1"/>
  <c r="Q275" i="1" s="1"/>
  <c r="F275" i="1"/>
  <c r="H275" i="1" s="1"/>
  <c r="E275" i="1"/>
  <c r="P274" i="1"/>
  <c r="N274" i="1"/>
  <c r="L274" i="1"/>
  <c r="J274" i="1"/>
  <c r="F274" i="1"/>
  <c r="H274" i="1" s="1"/>
  <c r="E274" i="1"/>
  <c r="P273" i="1"/>
  <c r="N273" i="1"/>
  <c r="L273" i="1"/>
  <c r="J273" i="1"/>
  <c r="F273" i="1"/>
  <c r="H273" i="1" s="1"/>
  <c r="E273" i="1"/>
  <c r="P272" i="1"/>
  <c r="N272" i="1"/>
  <c r="L272" i="1"/>
  <c r="J272" i="1"/>
  <c r="F272" i="1"/>
  <c r="H272" i="1" s="1"/>
  <c r="E272" i="1"/>
  <c r="P271" i="1"/>
  <c r="N271" i="1"/>
  <c r="L271" i="1"/>
  <c r="J271" i="1"/>
  <c r="F271" i="1"/>
  <c r="H271" i="1" s="1"/>
  <c r="E271" i="1"/>
  <c r="P270" i="1"/>
  <c r="N270" i="1"/>
  <c r="L270" i="1"/>
  <c r="J270" i="1"/>
  <c r="P269" i="1"/>
  <c r="N269" i="1"/>
  <c r="L269" i="1"/>
  <c r="J269" i="1"/>
  <c r="F269" i="1"/>
  <c r="H269" i="1" s="1"/>
  <c r="E269" i="1"/>
  <c r="P268" i="1"/>
  <c r="N268" i="1"/>
  <c r="L268" i="1"/>
  <c r="J268" i="1"/>
  <c r="P267" i="1"/>
  <c r="N267" i="1"/>
  <c r="L267" i="1"/>
  <c r="J267" i="1"/>
  <c r="F267" i="1"/>
  <c r="H267" i="1" s="1"/>
  <c r="E267" i="1"/>
  <c r="P266" i="1"/>
  <c r="N266" i="1"/>
  <c r="L266" i="1"/>
  <c r="J266" i="1"/>
  <c r="F266" i="1"/>
  <c r="H266" i="1" s="1"/>
  <c r="E266" i="1"/>
  <c r="P265" i="1"/>
  <c r="N265" i="1"/>
  <c r="L265" i="1"/>
  <c r="J265" i="1"/>
  <c r="F265" i="1"/>
  <c r="H265" i="1" s="1"/>
  <c r="E265" i="1"/>
  <c r="P264" i="1"/>
  <c r="N264" i="1"/>
  <c r="L264" i="1"/>
  <c r="J264" i="1"/>
  <c r="F264" i="1"/>
  <c r="H264" i="1" s="1"/>
  <c r="E264" i="1"/>
  <c r="P263" i="1"/>
  <c r="N263" i="1"/>
  <c r="L263" i="1"/>
  <c r="J263" i="1"/>
  <c r="F263" i="1"/>
  <c r="H263" i="1" s="1"/>
  <c r="E263" i="1"/>
  <c r="P262" i="1"/>
  <c r="N262" i="1"/>
  <c r="L262" i="1"/>
  <c r="J262" i="1"/>
  <c r="F262" i="1"/>
  <c r="H262" i="1" s="1"/>
  <c r="E262" i="1"/>
  <c r="P261" i="1"/>
  <c r="N261" i="1"/>
  <c r="L261" i="1"/>
  <c r="J261" i="1"/>
  <c r="F261" i="1"/>
  <c r="H261" i="1" s="1"/>
  <c r="E261" i="1"/>
  <c r="P260" i="1"/>
  <c r="N260" i="1"/>
  <c r="L260" i="1"/>
  <c r="J260" i="1"/>
  <c r="F260" i="1"/>
  <c r="H260" i="1" s="1"/>
  <c r="E260" i="1"/>
  <c r="P259" i="1"/>
  <c r="N259" i="1"/>
  <c r="L259" i="1"/>
  <c r="J259" i="1"/>
  <c r="F259" i="1"/>
  <c r="H259" i="1" s="1"/>
  <c r="E259" i="1"/>
  <c r="P258" i="1"/>
  <c r="N258" i="1"/>
  <c r="L258" i="1"/>
  <c r="J258" i="1"/>
  <c r="P257" i="1"/>
  <c r="N257" i="1"/>
  <c r="L257" i="1"/>
  <c r="J257" i="1"/>
  <c r="F257" i="1"/>
  <c r="H257" i="1" s="1"/>
  <c r="E257" i="1"/>
  <c r="P256" i="1"/>
  <c r="N256" i="1"/>
  <c r="L256" i="1"/>
  <c r="J256" i="1"/>
  <c r="P255" i="1"/>
  <c r="N255" i="1"/>
  <c r="L255" i="1"/>
  <c r="J255" i="1"/>
  <c r="F255" i="1"/>
  <c r="H255" i="1" s="1"/>
  <c r="E255" i="1"/>
  <c r="P254" i="1"/>
  <c r="N254" i="1"/>
  <c r="L254" i="1"/>
  <c r="J254" i="1"/>
  <c r="F254" i="1"/>
  <c r="H254" i="1" s="1"/>
  <c r="E254" i="1"/>
  <c r="P253" i="1"/>
  <c r="N253" i="1"/>
  <c r="L253" i="1"/>
  <c r="J253" i="1"/>
  <c r="F253" i="1"/>
  <c r="H253" i="1" s="1"/>
  <c r="E253" i="1"/>
  <c r="P252" i="1"/>
  <c r="N252" i="1"/>
  <c r="L252" i="1"/>
  <c r="J252" i="1"/>
  <c r="F252" i="1"/>
  <c r="H252" i="1" s="1"/>
  <c r="E252" i="1"/>
  <c r="P251" i="1"/>
  <c r="N251" i="1"/>
  <c r="L251" i="1"/>
  <c r="J251" i="1"/>
  <c r="F251" i="1"/>
  <c r="H251" i="1" s="1"/>
  <c r="E251" i="1"/>
  <c r="P250" i="1"/>
  <c r="N250" i="1"/>
  <c r="L250" i="1"/>
  <c r="J250" i="1"/>
  <c r="F250" i="1"/>
  <c r="H250" i="1" s="1"/>
  <c r="E250" i="1"/>
  <c r="P249" i="1"/>
  <c r="N249" i="1"/>
  <c r="L249" i="1"/>
  <c r="J249" i="1"/>
  <c r="F249" i="1"/>
  <c r="H249" i="1" s="1"/>
  <c r="E249" i="1"/>
  <c r="P248" i="1"/>
  <c r="N248" i="1"/>
  <c r="L248" i="1"/>
  <c r="J248" i="1"/>
  <c r="F248" i="1"/>
  <c r="H248" i="1" s="1"/>
  <c r="E248" i="1"/>
  <c r="P247" i="1"/>
  <c r="N247" i="1"/>
  <c r="L247" i="1"/>
  <c r="J247" i="1"/>
  <c r="F247" i="1"/>
  <c r="H247" i="1" s="1"/>
  <c r="E247" i="1"/>
  <c r="P246" i="1"/>
  <c r="N246" i="1"/>
  <c r="L246" i="1"/>
  <c r="J246" i="1"/>
  <c r="P245" i="1"/>
  <c r="N245" i="1"/>
  <c r="L245" i="1"/>
  <c r="J245" i="1"/>
  <c r="F245" i="1"/>
  <c r="H245" i="1" s="1"/>
  <c r="E245" i="1"/>
  <c r="P244" i="1"/>
  <c r="N244" i="1"/>
  <c r="L244" i="1"/>
  <c r="J244" i="1"/>
  <c r="P243" i="1"/>
  <c r="N243" i="1"/>
  <c r="L243" i="1"/>
  <c r="J243" i="1"/>
  <c r="F243" i="1"/>
  <c r="H243" i="1" s="1"/>
  <c r="E243" i="1"/>
  <c r="P242" i="1"/>
  <c r="N242" i="1"/>
  <c r="L242" i="1"/>
  <c r="J242" i="1"/>
  <c r="F242" i="1"/>
  <c r="H242" i="1" s="1"/>
  <c r="E242" i="1"/>
  <c r="P241" i="1"/>
  <c r="N241" i="1"/>
  <c r="L241" i="1"/>
  <c r="J241" i="1"/>
  <c r="F241" i="1"/>
  <c r="H241" i="1" s="1"/>
  <c r="E241" i="1"/>
  <c r="P240" i="1"/>
  <c r="N240" i="1"/>
  <c r="L240" i="1"/>
  <c r="J240" i="1"/>
  <c r="H240" i="1"/>
  <c r="F240" i="1"/>
  <c r="E240" i="1"/>
  <c r="P239" i="1"/>
  <c r="N239" i="1"/>
  <c r="L239" i="1"/>
  <c r="J239" i="1"/>
  <c r="Q239" i="1" s="1"/>
  <c r="F239" i="1"/>
  <c r="H239" i="1" s="1"/>
  <c r="E239" i="1"/>
  <c r="P238" i="1"/>
  <c r="N238" i="1"/>
  <c r="L238" i="1"/>
  <c r="J238" i="1"/>
  <c r="F238" i="1"/>
  <c r="H238" i="1" s="1"/>
  <c r="E238" i="1"/>
  <c r="P237" i="1"/>
  <c r="N237" i="1"/>
  <c r="L237" i="1"/>
  <c r="J237" i="1"/>
  <c r="F237" i="1"/>
  <c r="H237" i="1" s="1"/>
  <c r="E237" i="1"/>
  <c r="P236" i="1"/>
  <c r="N236" i="1"/>
  <c r="L236" i="1"/>
  <c r="J236" i="1"/>
  <c r="F236" i="1"/>
  <c r="H236" i="1" s="1"/>
  <c r="E236" i="1"/>
  <c r="P235" i="1"/>
  <c r="N235" i="1"/>
  <c r="L235" i="1"/>
  <c r="J235" i="1"/>
  <c r="F235" i="1"/>
  <c r="H235" i="1" s="1"/>
  <c r="E235" i="1"/>
  <c r="P234" i="1"/>
  <c r="N234" i="1"/>
  <c r="L234" i="1"/>
  <c r="J234" i="1"/>
  <c r="E234" i="1"/>
  <c r="P233" i="1"/>
  <c r="N233" i="1"/>
  <c r="L233" i="1"/>
  <c r="J233" i="1"/>
  <c r="Q233" i="1" s="1"/>
  <c r="F233" i="1"/>
  <c r="H233" i="1" s="1"/>
  <c r="E233" i="1"/>
  <c r="P232" i="1"/>
  <c r="N232" i="1"/>
  <c r="L232" i="1"/>
  <c r="J232" i="1"/>
  <c r="E232" i="1"/>
  <c r="P231" i="1"/>
  <c r="N231" i="1"/>
  <c r="L231" i="1"/>
  <c r="J231" i="1"/>
  <c r="F231" i="1"/>
  <c r="H231" i="1" s="1"/>
  <c r="E231" i="1"/>
  <c r="P230" i="1"/>
  <c r="N230" i="1"/>
  <c r="L230" i="1"/>
  <c r="J230" i="1"/>
  <c r="F230" i="1"/>
  <c r="H230" i="1" s="1"/>
  <c r="E230" i="1"/>
  <c r="P229" i="1"/>
  <c r="N229" i="1"/>
  <c r="L229" i="1"/>
  <c r="J229" i="1"/>
  <c r="F229" i="1"/>
  <c r="H229" i="1" s="1"/>
  <c r="E229" i="1"/>
  <c r="P228" i="1"/>
  <c r="N228" i="1"/>
  <c r="L228" i="1"/>
  <c r="J228" i="1"/>
  <c r="F228" i="1"/>
  <c r="H228" i="1" s="1"/>
  <c r="E228" i="1"/>
  <c r="P227" i="1"/>
  <c r="N227" i="1"/>
  <c r="L227" i="1"/>
  <c r="J227" i="1"/>
  <c r="F227" i="1"/>
  <c r="H227" i="1" s="1"/>
  <c r="E227" i="1"/>
  <c r="P226" i="1"/>
  <c r="N226" i="1"/>
  <c r="L226" i="1"/>
  <c r="J226" i="1"/>
  <c r="F226" i="1"/>
  <c r="H226" i="1" s="1"/>
  <c r="E226" i="1"/>
  <c r="P225" i="1"/>
  <c r="N225" i="1"/>
  <c r="L225" i="1"/>
  <c r="J225" i="1"/>
  <c r="F225" i="1"/>
  <c r="H225" i="1" s="1"/>
  <c r="E225" i="1"/>
  <c r="P224" i="1"/>
  <c r="N224" i="1"/>
  <c r="L224" i="1"/>
  <c r="J224" i="1"/>
  <c r="F224" i="1"/>
  <c r="H224" i="1" s="1"/>
  <c r="E224" i="1"/>
  <c r="P223" i="1"/>
  <c r="N223" i="1"/>
  <c r="L223" i="1"/>
  <c r="J223" i="1"/>
  <c r="F223" i="1"/>
  <c r="H223" i="1" s="1"/>
  <c r="E223" i="1"/>
  <c r="P222" i="1"/>
  <c r="N222" i="1"/>
  <c r="L222" i="1"/>
  <c r="J222" i="1"/>
  <c r="E222" i="1"/>
  <c r="P221" i="1"/>
  <c r="N221" i="1"/>
  <c r="L221" i="1"/>
  <c r="J221" i="1"/>
  <c r="F221" i="1"/>
  <c r="H221" i="1" s="1"/>
  <c r="E221" i="1"/>
  <c r="P220" i="1"/>
  <c r="N220" i="1"/>
  <c r="L220" i="1"/>
  <c r="J220" i="1"/>
  <c r="F220" i="1"/>
  <c r="H220" i="1" s="1"/>
  <c r="P219" i="1"/>
  <c r="N219" i="1"/>
  <c r="L219" i="1"/>
  <c r="J219" i="1"/>
  <c r="F219" i="1"/>
  <c r="H219" i="1" s="1"/>
  <c r="E219" i="1"/>
  <c r="P218" i="1"/>
  <c r="N218" i="1"/>
  <c r="L218" i="1"/>
  <c r="J218" i="1"/>
  <c r="F218" i="1"/>
  <c r="H218" i="1" s="1"/>
  <c r="E218" i="1"/>
  <c r="P217" i="1"/>
  <c r="N217" i="1"/>
  <c r="L217" i="1"/>
  <c r="J217" i="1"/>
  <c r="F217" i="1"/>
  <c r="H217" i="1" s="1"/>
  <c r="E217" i="1"/>
  <c r="P216" i="1"/>
  <c r="N216" i="1"/>
  <c r="L216" i="1"/>
  <c r="J216" i="1"/>
  <c r="F216" i="1"/>
  <c r="H216" i="1" s="1"/>
  <c r="E216" i="1"/>
  <c r="P215" i="1"/>
  <c r="N215" i="1"/>
  <c r="L215" i="1"/>
  <c r="J215" i="1"/>
  <c r="F215" i="1"/>
  <c r="H215" i="1" s="1"/>
  <c r="E215" i="1"/>
  <c r="P214" i="1"/>
  <c r="N214" i="1"/>
  <c r="L214" i="1"/>
  <c r="J214" i="1"/>
  <c r="F214" i="1"/>
  <c r="H214" i="1" s="1"/>
  <c r="E214" i="1"/>
  <c r="P213" i="1"/>
  <c r="N213" i="1"/>
  <c r="L213" i="1"/>
  <c r="J213" i="1"/>
  <c r="F213" i="1"/>
  <c r="H213" i="1" s="1"/>
  <c r="E213" i="1"/>
  <c r="P212" i="1"/>
  <c r="N212" i="1"/>
  <c r="L212" i="1"/>
  <c r="J212" i="1"/>
  <c r="F212" i="1"/>
  <c r="H212" i="1" s="1"/>
  <c r="E212" i="1"/>
  <c r="P211" i="1"/>
  <c r="N211" i="1"/>
  <c r="L211" i="1"/>
  <c r="J211" i="1"/>
  <c r="F211" i="1"/>
  <c r="H211" i="1" s="1"/>
  <c r="E211" i="1"/>
  <c r="P210" i="1"/>
  <c r="N210" i="1"/>
  <c r="L210" i="1"/>
  <c r="J210" i="1"/>
  <c r="P209" i="1"/>
  <c r="N209" i="1"/>
  <c r="L209" i="1"/>
  <c r="J209" i="1"/>
  <c r="F209" i="1"/>
  <c r="H209" i="1" s="1"/>
  <c r="E209" i="1"/>
  <c r="P208" i="1"/>
  <c r="N208" i="1"/>
  <c r="L208" i="1"/>
  <c r="J208" i="1"/>
  <c r="P207" i="1"/>
  <c r="N207" i="1"/>
  <c r="L207" i="1"/>
  <c r="J207" i="1"/>
  <c r="F207" i="1"/>
  <c r="H207" i="1" s="1"/>
  <c r="E207" i="1"/>
  <c r="P206" i="1"/>
  <c r="N206" i="1"/>
  <c r="L206" i="1"/>
  <c r="J206" i="1"/>
  <c r="F206" i="1"/>
  <c r="H206" i="1" s="1"/>
  <c r="E206" i="1"/>
  <c r="P205" i="1"/>
  <c r="N205" i="1"/>
  <c r="L205" i="1"/>
  <c r="J205" i="1"/>
  <c r="F205" i="1"/>
  <c r="H205" i="1" s="1"/>
  <c r="E205" i="1"/>
  <c r="P204" i="1"/>
  <c r="N204" i="1"/>
  <c r="L204" i="1"/>
  <c r="J204" i="1"/>
  <c r="F204" i="1"/>
  <c r="H204" i="1" s="1"/>
  <c r="E204" i="1"/>
  <c r="P203" i="1"/>
  <c r="N203" i="1"/>
  <c r="L203" i="1"/>
  <c r="J203" i="1"/>
  <c r="F203" i="1"/>
  <c r="H203" i="1" s="1"/>
  <c r="E203" i="1"/>
  <c r="P202" i="1"/>
  <c r="N202" i="1"/>
  <c r="L202" i="1"/>
  <c r="J202" i="1"/>
  <c r="F202" i="1"/>
  <c r="H202" i="1" s="1"/>
  <c r="E202" i="1"/>
  <c r="P201" i="1"/>
  <c r="N201" i="1"/>
  <c r="L201" i="1"/>
  <c r="J201" i="1"/>
  <c r="F201" i="1"/>
  <c r="H201" i="1" s="1"/>
  <c r="E201" i="1"/>
  <c r="P200" i="1"/>
  <c r="N200" i="1"/>
  <c r="L200" i="1"/>
  <c r="J200" i="1"/>
  <c r="F200" i="1"/>
  <c r="H200" i="1" s="1"/>
  <c r="E200" i="1"/>
  <c r="P199" i="1"/>
  <c r="N199" i="1"/>
  <c r="L199" i="1"/>
  <c r="J199" i="1"/>
  <c r="F199" i="1"/>
  <c r="H199" i="1" s="1"/>
  <c r="E199" i="1"/>
  <c r="P198" i="1"/>
  <c r="N198" i="1"/>
  <c r="L198" i="1"/>
  <c r="J198" i="1"/>
  <c r="P197" i="1"/>
  <c r="N197" i="1"/>
  <c r="L197" i="1"/>
  <c r="J197" i="1"/>
  <c r="F197" i="1"/>
  <c r="H197" i="1" s="1"/>
  <c r="E197" i="1"/>
  <c r="P196" i="1"/>
  <c r="N196" i="1"/>
  <c r="L196" i="1"/>
  <c r="J196" i="1"/>
  <c r="P195" i="1"/>
  <c r="N195" i="1"/>
  <c r="L195" i="1"/>
  <c r="J195" i="1"/>
  <c r="F195" i="1"/>
  <c r="H195" i="1" s="1"/>
  <c r="E195" i="1"/>
  <c r="P194" i="1"/>
  <c r="N194" i="1"/>
  <c r="L194" i="1"/>
  <c r="J194" i="1"/>
  <c r="F194" i="1"/>
  <c r="H194" i="1" s="1"/>
  <c r="E194" i="1"/>
  <c r="P193" i="1"/>
  <c r="N193" i="1"/>
  <c r="L193" i="1"/>
  <c r="J193" i="1"/>
  <c r="Q193" i="1" s="1"/>
  <c r="F193" i="1"/>
  <c r="H193" i="1" s="1"/>
  <c r="E193" i="1"/>
  <c r="P192" i="1"/>
  <c r="N192" i="1"/>
  <c r="L192" i="1"/>
  <c r="J192" i="1"/>
  <c r="F192" i="1"/>
  <c r="H192" i="1" s="1"/>
  <c r="E192" i="1"/>
  <c r="P191" i="1"/>
  <c r="N191" i="1"/>
  <c r="L191" i="1"/>
  <c r="J191" i="1"/>
  <c r="F191" i="1"/>
  <c r="H191" i="1" s="1"/>
  <c r="E191" i="1"/>
  <c r="P190" i="1"/>
  <c r="N190" i="1"/>
  <c r="L190" i="1"/>
  <c r="J190" i="1"/>
  <c r="F190" i="1"/>
  <c r="H190" i="1" s="1"/>
  <c r="E190" i="1"/>
  <c r="P189" i="1"/>
  <c r="N189" i="1"/>
  <c r="L189" i="1"/>
  <c r="J189" i="1"/>
  <c r="F189" i="1"/>
  <c r="H189" i="1" s="1"/>
  <c r="E189" i="1"/>
  <c r="P188" i="1"/>
  <c r="N188" i="1"/>
  <c r="L188" i="1"/>
  <c r="J188" i="1"/>
  <c r="F188" i="1"/>
  <c r="H188" i="1" s="1"/>
  <c r="E188" i="1"/>
  <c r="P187" i="1"/>
  <c r="N187" i="1"/>
  <c r="L187" i="1"/>
  <c r="J187" i="1"/>
  <c r="F187" i="1"/>
  <c r="H187" i="1" s="1"/>
  <c r="E187" i="1"/>
  <c r="P186" i="1"/>
  <c r="N186" i="1"/>
  <c r="L186" i="1"/>
  <c r="J186" i="1"/>
  <c r="P185" i="1"/>
  <c r="N185" i="1"/>
  <c r="L185" i="1"/>
  <c r="J185" i="1"/>
  <c r="F185" i="1"/>
  <c r="H185" i="1" s="1"/>
  <c r="E185" i="1"/>
  <c r="P184" i="1"/>
  <c r="N184" i="1"/>
  <c r="L184" i="1"/>
  <c r="J184" i="1"/>
  <c r="P183" i="1"/>
  <c r="N183" i="1"/>
  <c r="L183" i="1"/>
  <c r="J183" i="1"/>
  <c r="F183" i="1"/>
  <c r="H183" i="1" s="1"/>
  <c r="E183" i="1"/>
  <c r="P182" i="1"/>
  <c r="N182" i="1"/>
  <c r="L182" i="1"/>
  <c r="J182" i="1"/>
  <c r="F182" i="1"/>
  <c r="H182" i="1" s="1"/>
  <c r="E182" i="1"/>
  <c r="P181" i="1"/>
  <c r="N181" i="1"/>
  <c r="L181" i="1"/>
  <c r="J181" i="1"/>
  <c r="F181" i="1"/>
  <c r="H181" i="1" s="1"/>
  <c r="E181" i="1"/>
  <c r="P180" i="1"/>
  <c r="N180" i="1"/>
  <c r="L180" i="1"/>
  <c r="J180" i="1"/>
  <c r="F180" i="1"/>
  <c r="H180" i="1" s="1"/>
  <c r="E180" i="1"/>
  <c r="P179" i="1"/>
  <c r="N179" i="1"/>
  <c r="L179" i="1"/>
  <c r="J179" i="1"/>
  <c r="F179" i="1"/>
  <c r="H179" i="1" s="1"/>
  <c r="E179" i="1"/>
  <c r="P178" i="1"/>
  <c r="N178" i="1"/>
  <c r="L178" i="1"/>
  <c r="J178" i="1"/>
  <c r="F178" i="1"/>
  <c r="H178" i="1" s="1"/>
  <c r="E178" i="1"/>
  <c r="P177" i="1"/>
  <c r="N177" i="1"/>
  <c r="L177" i="1"/>
  <c r="J177" i="1"/>
  <c r="F177" i="1"/>
  <c r="H177" i="1" s="1"/>
  <c r="E177" i="1"/>
  <c r="P176" i="1"/>
  <c r="N176" i="1"/>
  <c r="L176" i="1"/>
  <c r="J176" i="1"/>
  <c r="F176" i="1"/>
  <c r="H176" i="1" s="1"/>
  <c r="E176" i="1"/>
  <c r="P175" i="1"/>
  <c r="N175" i="1"/>
  <c r="L175" i="1"/>
  <c r="J175" i="1"/>
  <c r="H175" i="1"/>
  <c r="F175" i="1"/>
  <c r="E175" i="1"/>
  <c r="P174" i="1"/>
  <c r="N174" i="1"/>
  <c r="L174" i="1"/>
  <c r="J174" i="1"/>
  <c r="P173" i="1"/>
  <c r="N173" i="1"/>
  <c r="L173" i="1"/>
  <c r="J173" i="1"/>
  <c r="F173" i="1"/>
  <c r="H173" i="1" s="1"/>
  <c r="E173" i="1"/>
  <c r="P172" i="1"/>
  <c r="N172" i="1"/>
  <c r="L172" i="1"/>
  <c r="J172" i="1"/>
  <c r="P171" i="1"/>
  <c r="N171" i="1"/>
  <c r="L171" i="1"/>
  <c r="J171" i="1"/>
  <c r="F171" i="1"/>
  <c r="H171" i="1" s="1"/>
  <c r="E171" i="1"/>
  <c r="P170" i="1"/>
  <c r="N170" i="1"/>
  <c r="L170" i="1"/>
  <c r="J170" i="1"/>
  <c r="F170" i="1"/>
  <c r="H170" i="1" s="1"/>
  <c r="E170" i="1"/>
  <c r="P169" i="1"/>
  <c r="N169" i="1"/>
  <c r="L169" i="1"/>
  <c r="J169" i="1"/>
  <c r="F169" i="1"/>
  <c r="H169" i="1" s="1"/>
  <c r="E169" i="1"/>
  <c r="P168" i="1"/>
  <c r="N168" i="1"/>
  <c r="L168" i="1"/>
  <c r="J168" i="1"/>
  <c r="F168" i="1"/>
  <c r="H168" i="1" s="1"/>
  <c r="E168" i="1"/>
  <c r="P167" i="1"/>
  <c r="N167" i="1"/>
  <c r="L167" i="1"/>
  <c r="J167" i="1"/>
  <c r="F167" i="1"/>
  <c r="H167" i="1" s="1"/>
  <c r="E167" i="1"/>
  <c r="P166" i="1"/>
  <c r="N166" i="1"/>
  <c r="L166" i="1"/>
  <c r="J166" i="1"/>
  <c r="Q166" i="1" s="1"/>
  <c r="F166" i="1"/>
  <c r="H166" i="1" s="1"/>
  <c r="E166" i="1"/>
  <c r="P165" i="1"/>
  <c r="N165" i="1"/>
  <c r="L165" i="1"/>
  <c r="J165" i="1"/>
  <c r="F165" i="1"/>
  <c r="H165" i="1" s="1"/>
  <c r="E165" i="1"/>
  <c r="P164" i="1"/>
  <c r="N164" i="1"/>
  <c r="L164" i="1"/>
  <c r="J164" i="1"/>
  <c r="F164" i="1"/>
  <c r="H164" i="1" s="1"/>
  <c r="E164" i="1"/>
  <c r="P163" i="1"/>
  <c r="N163" i="1"/>
  <c r="L163" i="1"/>
  <c r="J163" i="1"/>
  <c r="F163" i="1"/>
  <c r="H163" i="1" s="1"/>
  <c r="E163" i="1"/>
  <c r="P162" i="1"/>
  <c r="N162" i="1"/>
  <c r="L162" i="1"/>
  <c r="J162" i="1"/>
  <c r="E162" i="1"/>
  <c r="P161" i="1"/>
  <c r="N161" i="1"/>
  <c r="L161" i="1"/>
  <c r="Q161" i="1" s="1"/>
  <c r="J161" i="1"/>
  <c r="F161" i="1"/>
  <c r="H161" i="1" s="1"/>
  <c r="E161" i="1"/>
  <c r="P160" i="1"/>
  <c r="N160" i="1"/>
  <c r="L160" i="1"/>
  <c r="J160" i="1"/>
  <c r="F160" i="1"/>
  <c r="H160" i="1" s="1"/>
  <c r="P159" i="1"/>
  <c r="N159" i="1"/>
  <c r="L159" i="1"/>
  <c r="J159" i="1"/>
  <c r="F159" i="1"/>
  <c r="H159" i="1" s="1"/>
  <c r="E159" i="1"/>
  <c r="P158" i="1"/>
  <c r="N158" i="1"/>
  <c r="L158" i="1"/>
  <c r="J158" i="1"/>
  <c r="F158" i="1"/>
  <c r="H158" i="1" s="1"/>
  <c r="E158" i="1"/>
  <c r="P157" i="1"/>
  <c r="N157" i="1"/>
  <c r="L157" i="1"/>
  <c r="J157" i="1"/>
  <c r="F157" i="1"/>
  <c r="H157" i="1" s="1"/>
  <c r="E157" i="1"/>
  <c r="P156" i="1"/>
  <c r="N156" i="1"/>
  <c r="L156" i="1"/>
  <c r="J156" i="1"/>
  <c r="F156" i="1"/>
  <c r="H156" i="1" s="1"/>
  <c r="E156" i="1"/>
  <c r="P155" i="1"/>
  <c r="N155" i="1"/>
  <c r="L155" i="1"/>
  <c r="J155" i="1"/>
  <c r="F155" i="1"/>
  <c r="H155" i="1" s="1"/>
  <c r="E155" i="1"/>
  <c r="P154" i="1"/>
  <c r="N154" i="1"/>
  <c r="L154" i="1"/>
  <c r="J154" i="1"/>
  <c r="Q154" i="1" s="1"/>
  <c r="F154" i="1"/>
  <c r="H154" i="1" s="1"/>
  <c r="E154" i="1"/>
  <c r="P153" i="1"/>
  <c r="N153" i="1"/>
  <c r="L153" i="1"/>
  <c r="J153" i="1"/>
  <c r="F153" i="1"/>
  <c r="H153" i="1" s="1"/>
  <c r="E153" i="1"/>
  <c r="P152" i="1"/>
  <c r="N152" i="1"/>
  <c r="L152" i="1"/>
  <c r="J152" i="1"/>
  <c r="F152" i="1"/>
  <c r="H152" i="1" s="1"/>
  <c r="E152" i="1"/>
  <c r="P151" i="1"/>
  <c r="N151" i="1"/>
  <c r="L151" i="1"/>
  <c r="J151" i="1"/>
  <c r="F151" i="1"/>
  <c r="H151" i="1" s="1"/>
  <c r="E151" i="1"/>
  <c r="P150" i="1"/>
  <c r="N150" i="1"/>
  <c r="L150" i="1"/>
  <c r="J150" i="1"/>
  <c r="E150" i="1"/>
  <c r="P149" i="1"/>
  <c r="N149" i="1"/>
  <c r="L149" i="1"/>
  <c r="J149" i="1"/>
  <c r="F149" i="1"/>
  <c r="H149" i="1" s="1"/>
  <c r="E149" i="1"/>
  <c r="P148" i="1"/>
  <c r="N148" i="1"/>
  <c r="L148" i="1"/>
  <c r="J148" i="1"/>
  <c r="F148" i="1"/>
  <c r="H148" i="1" s="1"/>
  <c r="P147" i="1"/>
  <c r="N147" i="1"/>
  <c r="L147" i="1"/>
  <c r="J147" i="1"/>
  <c r="F147" i="1"/>
  <c r="H147" i="1" s="1"/>
  <c r="E147" i="1"/>
  <c r="P146" i="1"/>
  <c r="N146" i="1"/>
  <c r="L146" i="1"/>
  <c r="J146" i="1"/>
  <c r="F146" i="1"/>
  <c r="H146" i="1" s="1"/>
  <c r="E146" i="1"/>
  <c r="P145" i="1"/>
  <c r="N145" i="1"/>
  <c r="L145" i="1"/>
  <c r="J145" i="1"/>
  <c r="F145" i="1"/>
  <c r="H145" i="1" s="1"/>
  <c r="E145" i="1"/>
  <c r="P144" i="1"/>
  <c r="N144" i="1"/>
  <c r="L144" i="1"/>
  <c r="J144" i="1"/>
  <c r="F144" i="1"/>
  <c r="H144" i="1" s="1"/>
  <c r="E144" i="1"/>
  <c r="P143" i="1"/>
  <c r="N143" i="1"/>
  <c r="L143" i="1"/>
  <c r="Q143" i="1" s="1"/>
  <c r="J143" i="1"/>
  <c r="F143" i="1"/>
  <c r="H143" i="1" s="1"/>
  <c r="E143" i="1"/>
  <c r="P142" i="1"/>
  <c r="N142" i="1"/>
  <c r="L142" i="1"/>
  <c r="J142" i="1"/>
  <c r="F142" i="1"/>
  <c r="H142" i="1" s="1"/>
  <c r="E142" i="1"/>
  <c r="P141" i="1"/>
  <c r="N141" i="1"/>
  <c r="L141" i="1"/>
  <c r="J141" i="1"/>
  <c r="F141" i="1"/>
  <c r="H141" i="1" s="1"/>
  <c r="E141" i="1"/>
  <c r="P140" i="1"/>
  <c r="N140" i="1"/>
  <c r="L140" i="1"/>
  <c r="J140" i="1"/>
  <c r="F140" i="1"/>
  <c r="H140" i="1" s="1"/>
  <c r="E140" i="1"/>
  <c r="P139" i="1"/>
  <c r="N139" i="1"/>
  <c r="L139" i="1"/>
  <c r="J139" i="1"/>
  <c r="F139" i="1"/>
  <c r="H139" i="1" s="1"/>
  <c r="E139" i="1"/>
  <c r="P138" i="1"/>
  <c r="N138" i="1"/>
  <c r="L138" i="1"/>
  <c r="J138" i="1"/>
  <c r="P137" i="1"/>
  <c r="N137" i="1"/>
  <c r="L137" i="1"/>
  <c r="J137" i="1"/>
  <c r="F137" i="1"/>
  <c r="H137" i="1" s="1"/>
  <c r="E137" i="1"/>
  <c r="P136" i="1"/>
  <c r="N136" i="1"/>
  <c r="L136" i="1"/>
  <c r="J136" i="1"/>
  <c r="P135" i="1"/>
  <c r="N135" i="1"/>
  <c r="L135" i="1"/>
  <c r="J135" i="1"/>
  <c r="F135" i="1"/>
  <c r="H135" i="1" s="1"/>
  <c r="E135" i="1"/>
  <c r="P134" i="1"/>
  <c r="N134" i="1"/>
  <c r="L134" i="1"/>
  <c r="J134" i="1"/>
  <c r="F134" i="1"/>
  <c r="H134" i="1" s="1"/>
  <c r="E134" i="1"/>
  <c r="P133" i="1"/>
  <c r="N133" i="1"/>
  <c r="L133" i="1"/>
  <c r="J133" i="1"/>
  <c r="F133" i="1"/>
  <c r="H133" i="1" s="1"/>
  <c r="E133" i="1"/>
  <c r="P132" i="1"/>
  <c r="N132" i="1"/>
  <c r="L132" i="1"/>
  <c r="J132" i="1"/>
  <c r="F132" i="1"/>
  <c r="H132" i="1" s="1"/>
  <c r="E132" i="1"/>
  <c r="P131" i="1"/>
  <c r="N131" i="1"/>
  <c r="L131" i="1"/>
  <c r="J131" i="1"/>
  <c r="F131" i="1"/>
  <c r="H131" i="1" s="1"/>
  <c r="E131" i="1"/>
  <c r="P130" i="1"/>
  <c r="N130" i="1"/>
  <c r="L130" i="1"/>
  <c r="J130" i="1"/>
  <c r="F130" i="1"/>
  <c r="H130" i="1" s="1"/>
  <c r="E130" i="1"/>
  <c r="P129" i="1"/>
  <c r="N129" i="1"/>
  <c r="L129" i="1"/>
  <c r="J129" i="1"/>
  <c r="F129" i="1"/>
  <c r="H129" i="1" s="1"/>
  <c r="E129" i="1"/>
  <c r="P128" i="1"/>
  <c r="N128" i="1"/>
  <c r="L128" i="1"/>
  <c r="J128" i="1"/>
  <c r="H128" i="1"/>
  <c r="F128" i="1"/>
  <c r="E128" i="1"/>
  <c r="P127" i="1"/>
  <c r="N127" i="1"/>
  <c r="L127" i="1"/>
  <c r="J127" i="1"/>
  <c r="F127" i="1"/>
  <c r="H127" i="1" s="1"/>
  <c r="E127" i="1"/>
  <c r="P126" i="1"/>
  <c r="N126" i="1"/>
  <c r="L126" i="1"/>
  <c r="J126" i="1"/>
  <c r="P125" i="1"/>
  <c r="N125" i="1"/>
  <c r="L125" i="1"/>
  <c r="J125" i="1"/>
  <c r="Q125" i="1" s="1"/>
  <c r="F125" i="1"/>
  <c r="H125" i="1" s="1"/>
  <c r="E125" i="1"/>
  <c r="P124" i="1"/>
  <c r="N124" i="1"/>
  <c r="L124" i="1"/>
  <c r="J124" i="1"/>
  <c r="P123" i="1"/>
  <c r="N123" i="1"/>
  <c r="L123" i="1"/>
  <c r="J123" i="1"/>
  <c r="F123" i="1"/>
  <c r="H123" i="1" s="1"/>
  <c r="E123" i="1"/>
  <c r="P122" i="1"/>
  <c r="N122" i="1"/>
  <c r="L122" i="1"/>
  <c r="J122" i="1"/>
  <c r="F122" i="1"/>
  <c r="H122" i="1" s="1"/>
  <c r="E122" i="1"/>
  <c r="P121" i="1"/>
  <c r="N121" i="1"/>
  <c r="L121" i="1"/>
  <c r="J121" i="1"/>
  <c r="F121" i="1"/>
  <c r="H121" i="1" s="1"/>
  <c r="E121" i="1"/>
  <c r="P120" i="1"/>
  <c r="N120" i="1"/>
  <c r="L120" i="1"/>
  <c r="J120" i="1"/>
  <c r="F120" i="1"/>
  <c r="H120" i="1" s="1"/>
  <c r="E120" i="1"/>
  <c r="P119" i="1"/>
  <c r="N119" i="1"/>
  <c r="L119" i="1"/>
  <c r="J119" i="1"/>
  <c r="F119" i="1"/>
  <c r="H119" i="1" s="1"/>
  <c r="E119" i="1"/>
  <c r="P118" i="1"/>
  <c r="N118" i="1"/>
  <c r="L118" i="1"/>
  <c r="J118" i="1"/>
  <c r="F118" i="1"/>
  <c r="H118" i="1" s="1"/>
  <c r="E118" i="1"/>
  <c r="P117" i="1"/>
  <c r="N117" i="1"/>
  <c r="L117" i="1"/>
  <c r="J117" i="1"/>
  <c r="F117" i="1"/>
  <c r="H117" i="1" s="1"/>
  <c r="E117" i="1"/>
  <c r="P116" i="1"/>
  <c r="N116" i="1"/>
  <c r="L116" i="1"/>
  <c r="J116" i="1"/>
  <c r="Q116" i="1" s="1"/>
  <c r="F116" i="1"/>
  <c r="H116" i="1" s="1"/>
  <c r="E116" i="1"/>
  <c r="P115" i="1"/>
  <c r="N115" i="1"/>
  <c r="L115" i="1"/>
  <c r="J115" i="1"/>
  <c r="H115" i="1"/>
  <c r="F115" i="1"/>
  <c r="E115" i="1"/>
  <c r="P114" i="1"/>
  <c r="N114" i="1"/>
  <c r="L114" i="1"/>
  <c r="J114" i="1"/>
  <c r="P113" i="1"/>
  <c r="N113" i="1"/>
  <c r="L113" i="1"/>
  <c r="J113" i="1"/>
  <c r="F113" i="1"/>
  <c r="H113" i="1" s="1"/>
  <c r="E113" i="1"/>
  <c r="P112" i="1"/>
  <c r="N112" i="1"/>
  <c r="L112" i="1"/>
  <c r="J112" i="1"/>
  <c r="E112" i="1"/>
  <c r="P111" i="1"/>
  <c r="N111" i="1"/>
  <c r="L111" i="1"/>
  <c r="J111" i="1"/>
  <c r="F111" i="1"/>
  <c r="H111" i="1" s="1"/>
  <c r="E111" i="1"/>
  <c r="P110" i="1"/>
  <c r="N110" i="1"/>
  <c r="L110" i="1"/>
  <c r="J110" i="1"/>
  <c r="F110" i="1"/>
  <c r="H110" i="1" s="1"/>
  <c r="E110" i="1"/>
  <c r="P109" i="1"/>
  <c r="N109" i="1"/>
  <c r="L109" i="1"/>
  <c r="J109" i="1"/>
  <c r="F109" i="1"/>
  <c r="H109" i="1" s="1"/>
  <c r="E109" i="1"/>
  <c r="P108" i="1"/>
  <c r="N108" i="1"/>
  <c r="L108" i="1"/>
  <c r="J108" i="1"/>
  <c r="F108" i="1"/>
  <c r="H108" i="1" s="1"/>
  <c r="E108" i="1"/>
  <c r="P107" i="1"/>
  <c r="N107" i="1"/>
  <c r="L107" i="1"/>
  <c r="J107" i="1"/>
  <c r="F107" i="1"/>
  <c r="H107" i="1" s="1"/>
  <c r="E107" i="1"/>
  <c r="P106" i="1"/>
  <c r="N106" i="1"/>
  <c r="L106" i="1"/>
  <c r="J106" i="1"/>
  <c r="F106" i="1"/>
  <c r="H106" i="1" s="1"/>
  <c r="E106" i="1"/>
  <c r="P105" i="1"/>
  <c r="N105" i="1"/>
  <c r="L105" i="1"/>
  <c r="J105" i="1"/>
  <c r="F105" i="1"/>
  <c r="H105" i="1" s="1"/>
  <c r="E105" i="1"/>
  <c r="P104" i="1"/>
  <c r="N104" i="1"/>
  <c r="L104" i="1"/>
  <c r="J104" i="1"/>
  <c r="F104" i="1"/>
  <c r="H104" i="1" s="1"/>
  <c r="E104" i="1"/>
  <c r="P103" i="1"/>
  <c r="N103" i="1"/>
  <c r="L103" i="1"/>
  <c r="J103" i="1"/>
  <c r="H103" i="1"/>
  <c r="F103" i="1"/>
  <c r="E103" i="1"/>
  <c r="P102" i="1"/>
  <c r="N102" i="1"/>
  <c r="L102" i="1"/>
  <c r="J102" i="1"/>
  <c r="P101" i="1"/>
  <c r="N101" i="1"/>
  <c r="L101" i="1"/>
  <c r="J101" i="1"/>
  <c r="F101" i="1"/>
  <c r="H101" i="1" s="1"/>
  <c r="E101" i="1"/>
  <c r="P100" i="1"/>
  <c r="N100" i="1"/>
  <c r="L100" i="1"/>
  <c r="J100" i="1"/>
  <c r="P99" i="1"/>
  <c r="N99" i="1"/>
  <c r="L99" i="1"/>
  <c r="J99" i="1"/>
  <c r="F99" i="1"/>
  <c r="H99" i="1" s="1"/>
  <c r="E99" i="1"/>
  <c r="P98" i="1"/>
  <c r="N98" i="1"/>
  <c r="L98" i="1"/>
  <c r="J98" i="1"/>
  <c r="F98" i="1"/>
  <c r="H98" i="1" s="1"/>
  <c r="E98" i="1"/>
  <c r="P97" i="1"/>
  <c r="N97" i="1"/>
  <c r="L97" i="1"/>
  <c r="J97" i="1"/>
  <c r="F97" i="1"/>
  <c r="H97" i="1" s="1"/>
  <c r="E97" i="1"/>
  <c r="P96" i="1"/>
  <c r="N96" i="1"/>
  <c r="L96" i="1"/>
  <c r="J96" i="1"/>
  <c r="F96" i="1"/>
  <c r="H96" i="1" s="1"/>
  <c r="E96" i="1"/>
  <c r="P95" i="1"/>
  <c r="N95" i="1"/>
  <c r="L95" i="1"/>
  <c r="J95" i="1"/>
  <c r="F95" i="1"/>
  <c r="H95" i="1" s="1"/>
  <c r="E95" i="1"/>
  <c r="P94" i="1"/>
  <c r="N94" i="1"/>
  <c r="L94" i="1"/>
  <c r="J94" i="1"/>
  <c r="F94" i="1"/>
  <c r="H94" i="1" s="1"/>
  <c r="E94" i="1"/>
  <c r="P93" i="1"/>
  <c r="N93" i="1"/>
  <c r="L93" i="1"/>
  <c r="J93" i="1"/>
  <c r="F93" i="1"/>
  <c r="H93" i="1" s="1"/>
  <c r="E93" i="1"/>
  <c r="P92" i="1"/>
  <c r="N92" i="1"/>
  <c r="L92" i="1"/>
  <c r="J92" i="1"/>
  <c r="F92" i="1"/>
  <c r="H92" i="1" s="1"/>
  <c r="E92" i="1"/>
  <c r="P91" i="1"/>
  <c r="N91" i="1"/>
  <c r="L91" i="1"/>
  <c r="J91" i="1"/>
  <c r="F91" i="1"/>
  <c r="H91" i="1" s="1"/>
  <c r="E91" i="1"/>
  <c r="P90" i="1"/>
  <c r="N90" i="1"/>
  <c r="L90" i="1"/>
  <c r="J90" i="1"/>
  <c r="P89" i="1"/>
  <c r="N89" i="1"/>
  <c r="L89" i="1"/>
  <c r="J89" i="1"/>
  <c r="F89" i="1"/>
  <c r="H89" i="1" s="1"/>
  <c r="E89" i="1"/>
  <c r="P88" i="1"/>
  <c r="N88" i="1"/>
  <c r="L88" i="1"/>
  <c r="J88" i="1"/>
  <c r="P87" i="1"/>
  <c r="N87" i="1"/>
  <c r="L87" i="1"/>
  <c r="J87" i="1"/>
  <c r="F87" i="1"/>
  <c r="H87" i="1" s="1"/>
  <c r="E87" i="1"/>
  <c r="P86" i="1"/>
  <c r="N86" i="1"/>
  <c r="L86" i="1"/>
  <c r="J86" i="1"/>
  <c r="F86" i="1"/>
  <c r="H86" i="1" s="1"/>
  <c r="E86" i="1"/>
  <c r="P85" i="1"/>
  <c r="N85" i="1"/>
  <c r="L85" i="1"/>
  <c r="J85" i="1"/>
  <c r="H85" i="1"/>
  <c r="F85" i="1"/>
  <c r="E85" i="1"/>
  <c r="P84" i="1"/>
  <c r="N84" i="1"/>
  <c r="L84" i="1"/>
  <c r="J84" i="1"/>
  <c r="F84" i="1"/>
  <c r="H84" i="1" s="1"/>
  <c r="E84" i="1"/>
  <c r="P83" i="1"/>
  <c r="N83" i="1"/>
  <c r="L83" i="1"/>
  <c r="J83" i="1"/>
  <c r="F83" i="1"/>
  <c r="H83" i="1" s="1"/>
  <c r="E83" i="1"/>
  <c r="P82" i="1"/>
  <c r="N82" i="1"/>
  <c r="L82" i="1"/>
  <c r="J82" i="1"/>
  <c r="F82" i="1"/>
  <c r="H82" i="1" s="1"/>
  <c r="E82" i="1"/>
  <c r="P81" i="1"/>
  <c r="N81" i="1"/>
  <c r="L81" i="1"/>
  <c r="J81" i="1"/>
  <c r="F81" i="1"/>
  <c r="H81" i="1" s="1"/>
  <c r="E81" i="1"/>
  <c r="P80" i="1"/>
  <c r="N80" i="1"/>
  <c r="L80" i="1"/>
  <c r="J80" i="1"/>
  <c r="F80" i="1"/>
  <c r="H80" i="1" s="1"/>
  <c r="E80" i="1"/>
  <c r="P79" i="1"/>
  <c r="N79" i="1"/>
  <c r="L79" i="1"/>
  <c r="J79" i="1"/>
  <c r="F79" i="1"/>
  <c r="H79" i="1" s="1"/>
  <c r="E79" i="1"/>
  <c r="P78" i="1"/>
  <c r="N78" i="1"/>
  <c r="L78" i="1"/>
  <c r="J78" i="1"/>
  <c r="E78" i="1"/>
  <c r="P77" i="1"/>
  <c r="N77" i="1"/>
  <c r="L77" i="1"/>
  <c r="J77" i="1"/>
  <c r="F77" i="1"/>
  <c r="H77" i="1" s="1"/>
  <c r="E77" i="1"/>
  <c r="P76" i="1"/>
  <c r="N76" i="1"/>
  <c r="L76" i="1"/>
  <c r="J76" i="1"/>
  <c r="E76" i="1"/>
  <c r="P75" i="1"/>
  <c r="N75" i="1"/>
  <c r="L75" i="1"/>
  <c r="J75" i="1"/>
  <c r="F75" i="1"/>
  <c r="H75" i="1" s="1"/>
  <c r="E75" i="1"/>
  <c r="P74" i="1"/>
  <c r="N74" i="1"/>
  <c r="L74" i="1"/>
  <c r="J74" i="1"/>
  <c r="F74" i="1"/>
  <c r="H74" i="1" s="1"/>
  <c r="E74" i="1"/>
  <c r="P73" i="1"/>
  <c r="N73" i="1"/>
  <c r="L73" i="1"/>
  <c r="J73" i="1"/>
  <c r="H73" i="1"/>
  <c r="F73" i="1"/>
  <c r="E73" i="1"/>
  <c r="P72" i="1"/>
  <c r="N72" i="1"/>
  <c r="L72" i="1"/>
  <c r="J72" i="1"/>
  <c r="F72" i="1"/>
  <c r="H72" i="1" s="1"/>
  <c r="E72" i="1"/>
  <c r="P71" i="1"/>
  <c r="N71" i="1"/>
  <c r="L71" i="1"/>
  <c r="J71" i="1"/>
  <c r="F71" i="1"/>
  <c r="H71" i="1" s="1"/>
  <c r="E71" i="1"/>
  <c r="P70" i="1"/>
  <c r="N70" i="1"/>
  <c r="L70" i="1"/>
  <c r="J70" i="1"/>
  <c r="F70" i="1"/>
  <c r="H70" i="1" s="1"/>
  <c r="E70" i="1"/>
  <c r="P69" i="1"/>
  <c r="N69" i="1"/>
  <c r="L69" i="1"/>
  <c r="J69" i="1"/>
  <c r="F69" i="1"/>
  <c r="H69" i="1" s="1"/>
  <c r="E69" i="1"/>
  <c r="P68" i="1"/>
  <c r="N68" i="1"/>
  <c r="L68" i="1"/>
  <c r="J68" i="1"/>
  <c r="F68" i="1"/>
  <c r="H68" i="1" s="1"/>
  <c r="E68" i="1"/>
  <c r="P67" i="1"/>
  <c r="N67" i="1"/>
  <c r="L67" i="1"/>
  <c r="J67" i="1"/>
  <c r="F67" i="1"/>
  <c r="H67" i="1" s="1"/>
  <c r="E67" i="1"/>
  <c r="P66" i="1"/>
  <c r="N66" i="1"/>
  <c r="L66" i="1"/>
  <c r="J66" i="1"/>
  <c r="F66" i="1"/>
  <c r="H66" i="1" s="1"/>
  <c r="P65" i="1"/>
  <c r="N65" i="1"/>
  <c r="L65" i="1"/>
  <c r="J65" i="1"/>
  <c r="F65" i="1"/>
  <c r="H65" i="1" s="1"/>
  <c r="E65" i="1"/>
  <c r="P64" i="1"/>
  <c r="N64" i="1"/>
  <c r="L64" i="1"/>
  <c r="J64" i="1"/>
  <c r="E64" i="1"/>
  <c r="P63" i="1"/>
  <c r="N63" i="1"/>
  <c r="L63" i="1"/>
  <c r="J63" i="1"/>
  <c r="F63" i="1"/>
  <c r="H63" i="1" s="1"/>
  <c r="E63" i="1"/>
  <c r="P62" i="1"/>
  <c r="N62" i="1"/>
  <c r="L62" i="1"/>
  <c r="J62" i="1"/>
  <c r="F62" i="1"/>
  <c r="H62" i="1" s="1"/>
  <c r="E62" i="1"/>
  <c r="P61" i="1"/>
  <c r="N61" i="1"/>
  <c r="L61" i="1"/>
  <c r="J61" i="1"/>
  <c r="F61" i="1"/>
  <c r="H61" i="1" s="1"/>
  <c r="E61" i="1"/>
  <c r="P60" i="1"/>
  <c r="N60" i="1"/>
  <c r="L60" i="1"/>
  <c r="J60" i="1"/>
  <c r="F60" i="1"/>
  <c r="H60" i="1" s="1"/>
  <c r="E60" i="1"/>
  <c r="P59" i="1"/>
  <c r="N59" i="1"/>
  <c r="L59" i="1"/>
  <c r="J59" i="1"/>
  <c r="Q59" i="1" s="1"/>
  <c r="F59" i="1"/>
  <c r="H59" i="1" s="1"/>
  <c r="E59" i="1"/>
  <c r="P58" i="1"/>
  <c r="N58" i="1"/>
  <c r="L58" i="1"/>
  <c r="J58" i="1"/>
  <c r="F58" i="1"/>
  <c r="H58" i="1" s="1"/>
  <c r="E58" i="1"/>
  <c r="P57" i="1"/>
  <c r="N57" i="1"/>
  <c r="L57" i="1"/>
  <c r="J57" i="1"/>
  <c r="Q57" i="1" s="1"/>
  <c r="F57" i="1"/>
  <c r="H57" i="1" s="1"/>
  <c r="E57" i="1"/>
  <c r="P56" i="1"/>
  <c r="N56" i="1"/>
  <c r="L56" i="1"/>
  <c r="J56" i="1"/>
  <c r="F56" i="1"/>
  <c r="H56" i="1" s="1"/>
  <c r="E56" i="1"/>
  <c r="P55" i="1"/>
  <c r="N55" i="1"/>
  <c r="L55" i="1"/>
  <c r="J55" i="1"/>
  <c r="F55" i="1"/>
  <c r="H55" i="1" s="1"/>
  <c r="E55" i="1"/>
  <c r="P54" i="1"/>
  <c r="N54" i="1"/>
  <c r="L54" i="1"/>
  <c r="J54" i="1"/>
  <c r="F54" i="1"/>
  <c r="H54" i="1" s="1"/>
  <c r="P53" i="1"/>
  <c r="N53" i="1"/>
  <c r="L53" i="1"/>
  <c r="J53" i="1"/>
  <c r="F53" i="1"/>
  <c r="H53" i="1" s="1"/>
  <c r="E53" i="1"/>
  <c r="P52" i="1"/>
  <c r="N52" i="1"/>
  <c r="L52" i="1"/>
  <c r="J52" i="1"/>
  <c r="F52" i="1"/>
  <c r="H52" i="1" s="1"/>
  <c r="P51" i="1"/>
  <c r="N51" i="1"/>
  <c r="L51" i="1"/>
  <c r="J51" i="1"/>
  <c r="F51" i="1"/>
  <c r="H51" i="1" s="1"/>
  <c r="E51" i="1"/>
  <c r="P50" i="1"/>
  <c r="N50" i="1"/>
  <c r="L50" i="1"/>
  <c r="J50" i="1"/>
  <c r="F50" i="1"/>
  <c r="H50" i="1" s="1"/>
  <c r="E50" i="1"/>
  <c r="P49" i="1"/>
  <c r="N49" i="1"/>
  <c r="L49" i="1"/>
  <c r="J49" i="1"/>
  <c r="F49" i="1"/>
  <c r="H49" i="1" s="1"/>
  <c r="E49" i="1"/>
  <c r="P48" i="1"/>
  <c r="N48" i="1"/>
  <c r="L48" i="1"/>
  <c r="J48" i="1"/>
  <c r="F48" i="1"/>
  <c r="H48" i="1" s="1"/>
  <c r="E48" i="1"/>
  <c r="P47" i="1"/>
  <c r="N47" i="1"/>
  <c r="L47" i="1"/>
  <c r="J47" i="1"/>
  <c r="F47" i="1"/>
  <c r="H47" i="1" s="1"/>
  <c r="E47" i="1"/>
  <c r="P46" i="1"/>
  <c r="N46" i="1"/>
  <c r="L46" i="1"/>
  <c r="J46" i="1"/>
  <c r="F46" i="1"/>
  <c r="H46" i="1" s="1"/>
  <c r="E46" i="1"/>
  <c r="P45" i="1"/>
  <c r="N45" i="1"/>
  <c r="L45" i="1"/>
  <c r="J45" i="1"/>
  <c r="F45" i="1"/>
  <c r="H45" i="1" s="1"/>
  <c r="E45" i="1"/>
  <c r="P44" i="1"/>
  <c r="N44" i="1"/>
  <c r="L44" i="1"/>
  <c r="J44" i="1"/>
  <c r="F44" i="1"/>
  <c r="H44" i="1" s="1"/>
  <c r="E44" i="1"/>
  <c r="P43" i="1"/>
  <c r="N43" i="1"/>
  <c r="L43" i="1"/>
  <c r="J43" i="1"/>
  <c r="F43" i="1"/>
  <c r="H43" i="1" s="1"/>
  <c r="E43" i="1"/>
  <c r="P42" i="1"/>
  <c r="N42" i="1"/>
  <c r="L42" i="1"/>
  <c r="J42" i="1"/>
  <c r="F42" i="1"/>
  <c r="H42" i="1" s="1"/>
  <c r="P41" i="1"/>
  <c r="N41" i="1"/>
  <c r="L41" i="1"/>
  <c r="J41" i="1"/>
  <c r="F41" i="1"/>
  <c r="H41" i="1" s="1"/>
  <c r="E41" i="1"/>
  <c r="P40" i="1"/>
  <c r="N40" i="1"/>
  <c r="L40" i="1"/>
  <c r="J40" i="1"/>
  <c r="F40" i="1"/>
  <c r="H40" i="1" s="1"/>
  <c r="P39" i="1"/>
  <c r="N39" i="1"/>
  <c r="L39" i="1"/>
  <c r="J39" i="1"/>
  <c r="F39" i="1"/>
  <c r="H39" i="1" s="1"/>
  <c r="E39" i="1"/>
  <c r="P38" i="1"/>
  <c r="N38" i="1"/>
  <c r="L38" i="1"/>
  <c r="J38" i="1"/>
  <c r="F38" i="1"/>
  <c r="H38" i="1" s="1"/>
  <c r="E38" i="1"/>
  <c r="P37" i="1"/>
  <c r="N37" i="1"/>
  <c r="L37" i="1"/>
  <c r="J37" i="1"/>
  <c r="F37" i="1"/>
  <c r="H37" i="1" s="1"/>
  <c r="E37" i="1"/>
  <c r="P36" i="1"/>
  <c r="N36" i="1"/>
  <c r="L36" i="1"/>
  <c r="J36" i="1"/>
  <c r="F36" i="1"/>
  <c r="H36" i="1" s="1"/>
  <c r="E36" i="1"/>
  <c r="P35" i="1"/>
  <c r="N35" i="1"/>
  <c r="L35" i="1"/>
  <c r="J35" i="1"/>
  <c r="F35" i="1"/>
  <c r="H35" i="1" s="1"/>
  <c r="E35" i="1"/>
  <c r="P34" i="1"/>
  <c r="N34" i="1"/>
  <c r="L34" i="1"/>
  <c r="J34" i="1"/>
  <c r="F34" i="1"/>
  <c r="H34" i="1" s="1"/>
  <c r="E34" i="1"/>
  <c r="P33" i="1"/>
  <c r="N33" i="1"/>
  <c r="L33" i="1"/>
  <c r="J33" i="1"/>
  <c r="F33" i="1"/>
  <c r="H33" i="1" s="1"/>
  <c r="E33" i="1"/>
  <c r="P32" i="1"/>
  <c r="N32" i="1"/>
  <c r="L32" i="1"/>
  <c r="J32" i="1"/>
  <c r="F32" i="1"/>
  <c r="H32" i="1" s="1"/>
  <c r="E32" i="1"/>
  <c r="P31" i="1"/>
  <c r="N31" i="1"/>
  <c r="L31" i="1"/>
  <c r="J31" i="1"/>
  <c r="F31" i="1"/>
  <c r="H31" i="1" s="1"/>
  <c r="E31" i="1"/>
  <c r="P30" i="1"/>
  <c r="N30" i="1"/>
  <c r="L30" i="1"/>
  <c r="J30" i="1"/>
  <c r="P29" i="1"/>
  <c r="N29" i="1"/>
  <c r="L29" i="1"/>
  <c r="J29" i="1"/>
  <c r="F29" i="1"/>
  <c r="H29" i="1" s="1"/>
  <c r="E29" i="1"/>
  <c r="P28" i="1"/>
  <c r="N28" i="1"/>
  <c r="L28" i="1"/>
  <c r="J28" i="1"/>
  <c r="P27" i="1"/>
  <c r="N27" i="1"/>
  <c r="L27" i="1"/>
  <c r="J27" i="1"/>
  <c r="F27" i="1"/>
  <c r="H27" i="1" s="1"/>
  <c r="E27" i="1"/>
  <c r="P26" i="1"/>
  <c r="N26" i="1"/>
  <c r="L26" i="1"/>
  <c r="J26" i="1"/>
  <c r="F26" i="1"/>
  <c r="H26" i="1" s="1"/>
  <c r="E26" i="1"/>
  <c r="E30" i="5" l="1"/>
  <c r="E78" i="5"/>
  <c r="E102" i="5"/>
  <c r="E54" i="5"/>
  <c r="E66" i="5"/>
  <c r="E90" i="5"/>
  <c r="F211" i="4"/>
  <c r="H211" i="4" s="1"/>
  <c r="F271" i="4"/>
  <c r="H271" i="4" s="1"/>
  <c r="E151" i="4"/>
  <c r="E355" i="4"/>
  <c r="E163" i="4"/>
  <c r="E403" i="4"/>
  <c r="E55" i="4"/>
  <c r="E103" i="4"/>
  <c r="E223" i="4"/>
  <c r="E283" i="4"/>
  <c r="E319" i="4"/>
  <c r="E367" i="4"/>
  <c r="E115" i="4"/>
  <c r="E175" i="4"/>
  <c r="E259" i="4"/>
  <c r="E331" i="4"/>
  <c r="E67" i="4"/>
  <c r="E127" i="4"/>
  <c r="E379" i="4"/>
  <c r="E415" i="4"/>
  <c r="E187" i="4"/>
  <c r="E199" i="4"/>
  <c r="E235" i="4"/>
  <c r="E295" i="4"/>
  <c r="E391" i="4"/>
  <c r="E79" i="4"/>
  <c r="E139" i="4"/>
  <c r="E343" i="4"/>
  <c r="E427" i="4"/>
  <c r="F54" i="3"/>
  <c r="H54" i="3" s="1"/>
  <c r="E306" i="3"/>
  <c r="E43" i="3"/>
  <c r="F79" i="3"/>
  <c r="H79" i="3" s="1"/>
  <c r="E138" i="3"/>
  <c r="E140" i="3"/>
  <c r="F174" i="3"/>
  <c r="H174" i="3" s="1"/>
  <c r="E199" i="3"/>
  <c r="F234" i="3"/>
  <c r="H234" i="3" s="1"/>
  <c r="E246" i="3"/>
  <c r="E248" i="3"/>
  <c r="E271" i="3"/>
  <c r="E308" i="3"/>
  <c r="E331" i="3"/>
  <c r="E343" i="3"/>
  <c r="E415" i="3"/>
  <c r="E390" i="3"/>
  <c r="E102" i="3"/>
  <c r="E104" i="3"/>
  <c r="E163" i="3"/>
  <c r="E211" i="3"/>
  <c r="E258" i="3"/>
  <c r="E283" i="3"/>
  <c r="E355" i="3"/>
  <c r="E402" i="3"/>
  <c r="F378" i="3"/>
  <c r="H378" i="3" s="1"/>
  <c r="E66" i="3"/>
  <c r="E68" i="3"/>
  <c r="E127" i="3"/>
  <c r="E186" i="3"/>
  <c r="E188" i="3"/>
  <c r="E260" i="3"/>
  <c r="E404" i="3"/>
  <c r="E30" i="3"/>
  <c r="E91" i="3"/>
  <c r="E114" i="3"/>
  <c r="E116" i="3"/>
  <c r="E223" i="3"/>
  <c r="E295" i="3"/>
  <c r="E318" i="3"/>
  <c r="E367" i="3"/>
  <c r="E32" i="3"/>
  <c r="E55" i="3"/>
  <c r="E150" i="3"/>
  <c r="E152" i="3"/>
  <c r="E320" i="3"/>
  <c r="E379" i="3"/>
  <c r="E78" i="3"/>
  <c r="E80" i="3"/>
  <c r="E175" i="3"/>
  <c r="E235" i="3"/>
  <c r="E270" i="3"/>
  <c r="E307" i="3"/>
  <c r="E391" i="3"/>
  <c r="E42" i="3"/>
  <c r="E44" i="3"/>
  <c r="E139" i="3"/>
  <c r="E198" i="3"/>
  <c r="E200" i="3"/>
  <c r="E247" i="3"/>
  <c r="E272" i="3"/>
  <c r="E330" i="3"/>
  <c r="E332" i="3"/>
  <c r="E342" i="3"/>
  <c r="E344" i="3"/>
  <c r="E414" i="3"/>
  <c r="E416" i="3"/>
  <c r="E210" i="3"/>
  <c r="E282" i="3"/>
  <c r="E284" i="3"/>
  <c r="E354" i="3"/>
  <c r="E356" i="3"/>
  <c r="E103" i="3"/>
  <c r="E162" i="3"/>
  <c r="E164" i="3"/>
  <c r="Q32" i="1"/>
  <c r="Q36" i="1"/>
  <c r="Q92" i="1"/>
  <c r="Q94" i="1"/>
  <c r="Q311" i="1"/>
  <c r="Q163" i="1"/>
  <c r="Q188" i="1"/>
  <c r="Q238" i="1"/>
  <c r="Q240" i="1"/>
  <c r="Q242" i="1"/>
  <c r="Q257" i="1"/>
  <c r="Q224" i="1"/>
  <c r="Q95" i="1"/>
  <c r="Q110" i="1"/>
  <c r="Q137" i="1"/>
  <c r="Q164" i="1"/>
  <c r="Q170" i="1"/>
  <c r="Q202" i="1"/>
  <c r="Q204" i="1"/>
  <c r="Q296" i="1"/>
  <c r="Q73" i="1"/>
  <c r="Q75" i="1"/>
  <c r="Q100" i="1"/>
  <c r="Q120" i="1"/>
  <c r="Q102" i="1"/>
  <c r="Q148" i="1"/>
  <c r="Q152" i="1"/>
  <c r="Q175" i="1"/>
  <c r="Q181" i="1"/>
  <c r="Q26" i="1"/>
  <c r="Q53" i="1"/>
  <c r="Q179" i="1"/>
  <c r="Q217" i="1"/>
  <c r="Q45" i="1"/>
  <c r="Q47" i="1"/>
  <c r="Q51" i="1"/>
  <c r="Q119" i="1"/>
  <c r="Q129" i="1"/>
  <c r="Q146" i="1"/>
  <c r="Q173" i="1"/>
  <c r="Q190" i="1"/>
  <c r="Q33" i="1"/>
  <c r="Q41" i="1"/>
  <c r="Q136" i="1"/>
  <c r="Q278" i="1"/>
  <c r="Q39" i="1"/>
  <c r="Q70" i="1"/>
  <c r="Q96" i="1"/>
  <c r="Q184" i="1"/>
  <c r="Q199" i="1"/>
  <c r="Q64" i="1"/>
  <c r="Q101" i="1"/>
  <c r="Q128" i="1"/>
  <c r="Q130" i="1"/>
  <c r="Q157" i="1"/>
  <c r="Q249" i="1"/>
  <c r="Q293" i="1"/>
  <c r="Q80" i="1"/>
  <c r="Q134" i="1"/>
  <c r="Q155" i="1"/>
  <c r="Q287" i="1"/>
  <c r="Q30" i="1"/>
  <c r="Q191" i="1"/>
  <c r="Q105" i="1"/>
  <c r="Q111" i="1"/>
  <c r="Q139" i="1"/>
  <c r="Q145" i="1"/>
  <c r="Q172" i="1"/>
  <c r="Q182" i="1"/>
  <c r="Q197" i="1"/>
  <c r="Q260" i="1"/>
  <c r="Q266" i="1"/>
  <c r="E114" i="1"/>
  <c r="E172" i="1"/>
  <c r="E174" i="1"/>
  <c r="E88" i="1"/>
  <c r="E90" i="1"/>
  <c r="E184" i="1"/>
  <c r="E304" i="1"/>
  <c r="E306" i="1"/>
  <c r="E186" i="1"/>
  <c r="E244" i="1"/>
  <c r="E246" i="1"/>
  <c r="E196" i="1"/>
  <c r="E198" i="1"/>
  <c r="E256" i="1"/>
  <c r="E258" i="1"/>
  <c r="E100" i="1"/>
  <c r="E124" i="1"/>
  <c r="E126" i="1"/>
  <c r="E208" i="1"/>
  <c r="E210" i="1"/>
  <c r="E268" i="1"/>
  <c r="E270" i="1"/>
  <c r="E28" i="1"/>
  <c r="E30" i="1"/>
  <c r="E102" i="1"/>
  <c r="E136" i="1"/>
  <c r="E138" i="1"/>
  <c r="E280" i="1"/>
  <c r="E282" i="1"/>
  <c r="Q38" i="4"/>
  <c r="Q49" i="4"/>
  <c r="Q57" i="4"/>
  <c r="Q74" i="4"/>
  <c r="Q85" i="4"/>
  <c r="Q93" i="4"/>
  <c r="Q110" i="4"/>
  <c r="Q121" i="4"/>
  <c r="Q129" i="4"/>
  <c r="Q146" i="4"/>
  <c r="Q157" i="4"/>
  <c r="Q165" i="4"/>
  <c r="Q182" i="4"/>
  <c r="Q193" i="4"/>
  <c r="Q201" i="4"/>
  <c r="Q208" i="4"/>
  <c r="Q215" i="4"/>
  <c r="Q241" i="4"/>
  <c r="Q248" i="4"/>
  <c r="Q253" i="4"/>
  <c r="Q260" i="4"/>
  <c r="Q265" i="4"/>
  <c r="Q272" i="4"/>
  <c r="Q277" i="4"/>
  <c r="Q284" i="4"/>
  <c r="Q289" i="4"/>
  <c r="Q296" i="4"/>
  <c r="Q301" i="4"/>
  <c r="Q308" i="4"/>
  <c r="Q313" i="4"/>
  <c r="Q320" i="4"/>
  <c r="Q325" i="4"/>
  <c r="Q332" i="4"/>
  <c r="Q337" i="4"/>
  <c r="Q344" i="4"/>
  <c r="Q349" i="4"/>
  <c r="Q356" i="4"/>
  <c r="Q361" i="4"/>
  <c r="Q368" i="4"/>
  <c r="Q373" i="4"/>
  <c r="Q380" i="4"/>
  <c r="Q385" i="4"/>
  <c r="Q392" i="4"/>
  <c r="Q397" i="4"/>
  <c r="Q404" i="4"/>
  <c r="Q416" i="4"/>
  <c r="Q428" i="4"/>
  <c r="Q55" i="4"/>
  <c r="Q91" i="4"/>
  <c r="Q127" i="4"/>
  <c r="Q135" i="4"/>
  <c r="Q152" i="4"/>
  <c r="Q163" i="4"/>
  <c r="Q171" i="4"/>
  <c r="Q188" i="4"/>
  <c r="Q199" i="4"/>
  <c r="Q217" i="4"/>
  <c r="Q29" i="4"/>
  <c r="Q40" i="4"/>
  <c r="Q48" i="4"/>
  <c r="Q76" i="4"/>
  <c r="Q112" i="4"/>
  <c r="Q120" i="4"/>
  <c r="Q137" i="4"/>
  <c r="Q148" i="4"/>
  <c r="Q156" i="4"/>
  <c r="Q173" i="4"/>
  <c r="Q184" i="4"/>
  <c r="Q192" i="4"/>
  <c r="Q353" i="4"/>
  <c r="Q358" i="4"/>
  <c r="Q370" i="4"/>
  <c r="Q389" i="4"/>
  <c r="Q394" i="4"/>
  <c r="Q401" i="4"/>
  <c r="Q425" i="4"/>
  <c r="Q25" i="4"/>
  <c r="Q86" i="4"/>
  <c r="Q97" i="4"/>
  <c r="Q122" i="4"/>
  <c r="Q133" i="4"/>
  <c r="Q141" i="4"/>
  <c r="Q158" i="4"/>
  <c r="Q169" i="4"/>
  <c r="Q177" i="4"/>
  <c r="Q194" i="4"/>
  <c r="Q233" i="4"/>
  <c r="Q238" i="4"/>
  <c r="Q418" i="4"/>
  <c r="Q430" i="4"/>
  <c r="Q35" i="4"/>
  <c r="Q46" i="4"/>
  <c r="Q82" i="4"/>
  <c r="Q90" i="4"/>
  <c r="Q118" i="4"/>
  <c r="Q126" i="4"/>
  <c r="Q143" i="4"/>
  <c r="Q154" i="4"/>
  <c r="Q162" i="4"/>
  <c r="Q179" i="4"/>
  <c r="Q190" i="4"/>
  <c r="Q198" i="4"/>
  <c r="Q221" i="4"/>
  <c r="Q226" i="4"/>
  <c r="Q31" i="4"/>
  <c r="Q39" i="4"/>
  <c r="Q67" i="4"/>
  <c r="Q92" i="4"/>
  <c r="Q103" i="4"/>
  <c r="Q242" i="4"/>
  <c r="Q247" i="4"/>
  <c r="Q254" i="4"/>
  <c r="Q259" i="4"/>
  <c r="Q266" i="4"/>
  <c r="Q278" i="4"/>
  <c r="Q290" i="4"/>
  <c r="Q302" i="4"/>
  <c r="Q307" i="4"/>
  <c r="Q314" i="4"/>
  <c r="Q319" i="4"/>
  <c r="Q326" i="4"/>
  <c r="Q338" i="4"/>
  <c r="Q350" i="4"/>
  <c r="Q362" i="4"/>
  <c r="Q367" i="4"/>
  <c r="Q410" i="4"/>
  <c r="Q24" i="4"/>
  <c r="Q41" i="4"/>
  <c r="Q96" i="4"/>
  <c r="Q113" i="4"/>
  <c r="Q124" i="4"/>
  <c r="Q132" i="4"/>
  <c r="Q149" i="4"/>
  <c r="Q160" i="4"/>
  <c r="Q168" i="4"/>
  <c r="Q185" i="4"/>
  <c r="Q196" i="4"/>
  <c r="Q202" i="4"/>
  <c r="Q235" i="4"/>
  <c r="Q240" i="4"/>
  <c r="Q415" i="4"/>
  <c r="Q427" i="4"/>
  <c r="Q45" i="4"/>
  <c r="Q73" i="4"/>
  <c r="Q98" i="4"/>
  <c r="Q109" i="4"/>
  <c r="Q117" i="4"/>
  <c r="Q134" i="4"/>
  <c r="Q145" i="4"/>
  <c r="Q153" i="4"/>
  <c r="Q170" i="4"/>
  <c r="Q181" i="4"/>
  <c r="Q189" i="4"/>
  <c r="Q223" i="4"/>
  <c r="Q228" i="4"/>
  <c r="Q58" i="4"/>
  <c r="Q83" i="4"/>
  <c r="Q94" i="4"/>
  <c r="Q102" i="4"/>
  <c r="Q119" i="4"/>
  <c r="Q130" i="4"/>
  <c r="Q138" i="4"/>
  <c r="Q155" i="4"/>
  <c r="Q166" i="4"/>
  <c r="Q174" i="4"/>
  <c r="Q191" i="4"/>
  <c r="Q204" i="4"/>
  <c r="Q211" i="4"/>
  <c r="Q216" i="4"/>
  <c r="Q244" i="4"/>
  <c r="Q335" i="4"/>
  <c r="Q340" i="4"/>
  <c r="Q347" i="4"/>
  <c r="Q352" i="4"/>
  <c r="Q359" i="4"/>
  <c r="Q364" i="4"/>
  <c r="Q371" i="4"/>
  <c r="Q376" i="4"/>
  <c r="Q383" i="4"/>
  <c r="Q388" i="4"/>
  <c r="Q395" i="4"/>
  <c r="Q400" i="4"/>
  <c r="Q407" i="4"/>
  <c r="Q419" i="4"/>
  <c r="Q32" i="4"/>
  <c r="Q43" i="4"/>
  <c r="Q51" i="4"/>
  <c r="Q68" i="4"/>
  <c r="Q79" i="4"/>
  <c r="Q87" i="4"/>
  <c r="Q104" i="4"/>
  <c r="Q123" i="4"/>
  <c r="Q140" i="4"/>
  <c r="Q159" i="4"/>
  <c r="Q176" i="4"/>
  <c r="Q195" i="4"/>
  <c r="Q232" i="4"/>
  <c r="Q239" i="4"/>
  <c r="Q412" i="4"/>
  <c r="Q424" i="4"/>
  <c r="Q28" i="4"/>
  <c r="Q36" i="4"/>
  <c r="Q53" i="4"/>
  <c r="Q72" i="4"/>
  <c r="Q89" i="4"/>
  <c r="Q100" i="4"/>
  <c r="Q108" i="4"/>
  <c r="Q125" i="4"/>
  <c r="Q136" i="4"/>
  <c r="Q144" i="4"/>
  <c r="Q161" i="4"/>
  <c r="Q172" i="4"/>
  <c r="Q180" i="4"/>
  <c r="Q197" i="4"/>
  <c r="Q220" i="4"/>
  <c r="Q227" i="4"/>
  <c r="Q137" i="3"/>
  <c r="Q161" i="3"/>
  <c r="Q173" i="3"/>
  <c r="Q249" i="3"/>
  <c r="Q264" i="3"/>
  <c r="Q258" i="3"/>
  <c r="Q266" i="3"/>
  <c r="Q312" i="3"/>
  <c r="Q334" i="3"/>
  <c r="Q397" i="3"/>
  <c r="Q411" i="3"/>
  <c r="Q422" i="3"/>
  <c r="Q149" i="3"/>
  <c r="Q204" i="3"/>
  <c r="Q231" i="3"/>
  <c r="Q345" i="3"/>
  <c r="Q302" i="3"/>
  <c r="Q327" i="3"/>
  <c r="Q340" i="3"/>
  <c r="Q376" i="3"/>
  <c r="Q385" i="3"/>
  <c r="Q399" i="3"/>
  <c r="Q410" i="3"/>
  <c r="Q26" i="3"/>
  <c r="Q86" i="3"/>
  <c r="Q270" i="3"/>
  <c r="Q300" i="3"/>
  <c r="Q309" i="3"/>
  <c r="Q318" i="3"/>
  <c r="Q408" i="3"/>
  <c r="Q415" i="3"/>
  <c r="Q336" i="3"/>
  <c r="Q354" i="3"/>
  <c r="Q381" i="3"/>
  <c r="Q33" i="3"/>
  <c r="Q57" i="3"/>
  <c r="Q81" i="3"/>
  <c r="Q98" i="3"/>
  <c r="Q105" i="3"/>
  <c r="Q117" i="3"/>
  <c r="Q129" i="3"/>
  <c r="Q141" i="3"/>
  <c r="Q153" i="3"/>
  <c r="Q165" i="3"/>
  <c r="Q177" i="3"/>
  <c r="Q189" i="3"/>
  <c r="Q221" i="3"/>
  <c r="Q248" i="3"/>
  <c r="Q255" i="3"/>
  <c r="Q313" i="3"/>
  <c r="Q335" i="3"/>
  <c r="Q353" i="3"/>
  <c r="Q362" i="3"/>
  <c r="Q389" i="3"/>
  <c r="Q424" i="3"/>
  <c r="Q213" i="3"/>
  <c r="Q201" i="3"/>
  <c r="Q210" i="3"/>
  <c r="Q228" i="3"/>
  <c r="Q246" i="3"/>
  <c r="Q283" i="3"/>
  <c r="Q342" i="3"/>
  <c r="Q351" i="3"/>
  <c r="Q360" i="3"/>
  <c r="Q369" i="3"/>
  <c r="Q378" i="3"/>
  <c r="Q387" i="3"/>
  <c r="Q398" i="3"/>
  <c r="Q125" i="3"/>
  <c r="Q47" i="3"/>
  <c r="Q59" i="3"/>
  <c r="Q71" i="3"/>
  <c r="Q83" i="3"/>
  <c r="Q95" i="3"/>
  <c r="Q214" i="3"/>
  <c r="Q396" i="3"/>
  <c r="Q197" i="3"/>
  <c r="Q222" i="3"/>
  <c r="Q390" i="3"/>
  <c r="Q30" i="3"/>
  <c r="Q54" i="3"/>
  <c r="Q66" i="3"/>
  <c r="Q78" i="3"/>
  <c r="Q90" i="3"/>
  <c r="Q126" i="3"/>
  <c r="Q150" i="3"/>
  <c r="Q162" i="3"/>
  <c r="Q174" i="3"/>
  <c r="Q186" i="3"/>
  <c r="Q198" i="3"/>
  <c r="Q271" i="3"/>
  <c r="Q306" i="3"/>
  <c r="Q315" i="3"/>
  <c r="Q414" i="3"/>
  <c r="Q209" i="3"/>
  <c r="Q218" i="3"/>
  <c r="Q285" i="3"/>
  <c r="Q332" i="3"/>
  <c r="Q350" i="3"/>
  <c r="Q386" i="3"/>
  <c r="Q409" i="3"/>
  <c r="Q421" i="3"/>
  <c r="Q423" i="3"/>
  <c r="Q363" i="3"/>
  <c r="Q32" i="3"/>
  <c r="Q44" i="3"/>
  <c r="Q56" i="3"/>
  <c r="Q68" i="3"/>
  <c r="Q80" i="3"/>
  <c r="Q92" i="3"/>
  <c r="Q104" i="3"/>
  <c r="Q243" i="3"/>
  <c r="Q252" i="3"/>
  <c r="Q323" i="3"/>
  <c r="Q339" i="3"/>
  <c r="Q348" i="3"/>
  <c r="Q357" i="3"/>
  <c r="Q366" i="3"/>
  <c r="Q375" i="3"/>
  <c r="Q384" i="3"/>
  <c r="Q113" i="3"/>
  <c r="Q185" i="3"/>
  <c r="Q240" i="3"/>
  <c r="Q372" i="3"/>
  <c r="Q27" i="3"/>
  <c r="Q39" i="3"/>
  <c r="Q51" i="3"/>
  <c r="Q63" i="3"/>
  <c r="Q75" i="3"/>
  <c r="Q87" i="3"/>
  <c r="Q99" i="3"/>
  <c r="Q111" i="3"/>
  <c r="Q116" i="3"/>
  <c r="Q123" i="3"/>
  <c r="Q128" i="3"/>
  <c r="Q135" i="3"/>
  <c r="Q140" i="3"/>
  <c r="Q147" i="3"/>
  <c r="Q152" i="3"/>
  <c r="Q159" i="3"/>
  <c r="Q164" i="3"/>
  <c r="Q171" i="3"/>
  <c r="Q176" i="3"/>
  <c r="Q183" i="3"/>
  <c r="Q188" i="3"/>
  <c r="Q195" i="3"/>
  <c r="Q202" i="3"/>
  <c r="Q238" i="3"/>
  <c r="Q262" i="3"/>
  <c r="Q280" i="3"/>
  <c r="Q289" i="3"/>
  <c r="Q305" i="3"/>
  <c r="Q343" i="3"/>
  <c r="Q352" i="3"/>
  <c r="Q361" i="3"/>
  <c r="Q370" i="3"/>
  <c r="Q379" i="3"/>
  <c r="Q388" i="3"/>
  <c r="Q402" i="3"/>
  <c r="Q413" i="3"/>
  <c r="Q66" i="5"/>
  <c r="Q78" i="5"/>
  <c r="Q90" i="5"/>
  <c r="Q102" i="5"/>
  <c r="Q59" i="5"/>
  <c r="Q64" i="5"/>
  <c r="Q76" i="5"/>
  <c r="Q88" i="5"/>
  <c r="Q95" i="5"/>
  <c r="Q100" i="5"/>
  <c r="Q107" i="5"/>
  <c r="Q25" i="5"/>
  <c r="Q34" i="5"/>
  <c r="Q43" i="5"/>
  <c r="Q68" i="5"/>
  <c r="Q80" i="5"/>
  <c r="Q104" i="5"/>
  <c r="Q52" i="5"/>
  <c r="Q54" i="5"/>
  <c r="Q63" i="5"/>
  <c r="Q75" i="5"/>
  <c r="Q87" i="5"/>
  <c r="Q99" i="5"/>
  <c r="Q53" i="5"/>
  <c r="Q56" i="5"/>
  <c r="Q65" i="5"/>
  <c r="Q77" i="5"/>
  <c r="Q101" i="5"/>
  <c r="Q31" i="5"/>
  <c r="Q40" i="5"/>
  <c r="Q49" i="5"/>
  <c r="Q58" i="5"/>
  <c r="Q60" i="5"/>
  <c r="Q72" i="5"/>
  <c r="Q84" i="5"/>
  <c r="Q96" i="5"/>
  <c r="Q108" i="5"/>
  <c r="Q70" i="5"/>
  <c r="Q82" i="5"/>
  <c r="Q89" i="5"/>
  <c r="Q94" i="5"/>
  <c r="Q106" i="5"/>
  <c r="Q62" i="5"/>
  <c r="Q74" i="5"/>
  <c r="Q98" i="5"/>
  <c r="Q69" i="5"/>
  <c r="Q81" i="5"/>
  <c r="Q93" i="5"/>
  <c r="Q105" i="5"/>
  <c r="Q27" i="1"/>
  <c r="Q29" i="1"/>
  <c r="Q31" i="1"/>
  <c r="Q46" i="1"/>
  <c r="Q52" i="1"/>
  <c r="Q58" i="1"/>
  <c r="Q62" i="1"/>
  <c r="Q71" i="1"/>
  <c r="Q88" i="1"/>
  <c r="Q90" i="1"/>
  <c r="Q209" i="1"/>
  <c r="Q218" i="1"/>
  <c r="Q227" i="1"/>
  <c r="Q247" i="1"/>
  <c r="Q256" i="1"/>
  <c r="Q265" i="1"/>
  <c r="Q274" i="1"/>
  <c r="Q283" i="1"/>
  <c r="Q292" i="1"/>
  <c r="Q301" i="1"/>
  <c r="Q310" i="1"/>
  <c r="Q35" i="1"/>
  <c r="Q66" i="1"/>
  <c r="Q86" i="1"/>
  <c r="Q99" i="1"/>
  <c r="Q103" i="1"/>
  <c r="Q108" i="1"/>
  <c r="Q112" i="1"/>
  <c r="Q117" i="1"/>
  <c r="Q121" i="1"/>
  <c r="Q126" i="1"/>
  <c r="Q132" i="1"/>
  <c r="Q141" i="1"/>
  <c r="Q150" i="1"/>
  <c r="Q159" i="1"/>
  <c r="Q168" i="1"/>
  <c r="Q177" i="1"/>
  <c r="Q186" i="1"/>
  <c r="Q195" i="1"/>
  <c r="Q211" i="1"/>
  <c r="Q213" i="1"/>
  <c r="Q220" i="1"/>
  <c r="Q222" i="1"/>
  <c r="Q229" i="1"/>
  <c r="Q231" i="1"/>
  <c r="Q258" i="1"/>
  <c r="Q267" i="1"/>
  <c r="Q276" i="1"/>
  <c r="Q285" i="1"/>
  <c r="Q294" i="1"/>
  <c r="Q303" i="1"/>
  <c r="Q312" i="1"/>
  <c r="Q37" i="1"/>
  <c r="Q79" i="1"/>
  <c r="Q81" i="1"/>
  <c r="Q200" i="1"/>
  <c r="Q269" i="1"/>
  <c r="Q68" i="1"/>
  <c r="Q206" i="1"/>
  <c r="Q215" i="1"/>
  <c r="Q244" i="1"/>
  <c r="Q251" i="1"/>
  <c r="Q253" i="1"/>
  <c r="Q262" i="1"/>
  <c r="Q271" i="1"/>
  <c r="Q280" i="1"/>
  <c r="Q289" i="1"/>
  <c r="Q298" i="1"/>
  <c r="Q307" i="1"/>
  <c r="Q77" i="1"/>
  <c r="Q85" i="1"/>
  <c r="Q87" i="1"/>
  <c r="Q98" i="1"/>
  <c r="Q107" i="1"/>
  <c r="Q237" i="1"/>
  <c r="Q28" i="1"/>
  <c r="Q43" i="1"/>
  <c r="Q49" i="1"/>
  <c r="Q55" i="1"/>
  <c r="Q63" i="1"/>
  <c r="Q109" i="1"/>
  <c r="Q114" i="1"/>
  <c r="Q118" i="1"/>
  <c r="Q123" i="1"/>
  <c r="Q127" i="1"/>
  <c r="Q138" i="1"/>
  <c r="Q147" i="1"/>
  <c r="Q156" i="1"/>
  <c r="Q165" i="1"/>
  <c r="Q174" i="1"/>
  <c r="Q183" i="1"/>
  <c r="Q192" i="1"/>
  <c r="Q201" i="1"/>
  <c r="Q208" i="1"/>
  <c r="Q210" i="1"/>
  <c r="Q219" i="1"/>
  <c r="Q226" i="1"/>
  <c r="Q228" i="1"/>
  <c r="Q235" i="1"/>
  <c r="Q246" i="1"/>
  <c r="Q255" i="1"/>
  <c r="Q264" i="1"/>
  <c r="Q273" i="1"/>
  <c r="Q282" i="1"/>
  <c r="Q291" i="1"/>
  <c r="Q300" i="1"/>
  <c r="Q309" i="1"/>
  <c r="Q61" i="1"/>
  <c r="Q72" i="1"/>
  <c r="Q74" i="1"/>
  <c r="Q83" i="1"/>
  <c r="Q91" i="1"/>
  <c r="Q302" i="1"/>
  <c r="Q34" i="1"/>
  <c r="Q65" i="1"/>
  <c r="Q76" i="1"/>
  <c r="Q78" i="1"/>
  <c r="Q93" i="1"/>
  <c r="Q131" i="1"/>
  <c r="Q212" i="1"/>
  <c r="Q221" i="1"/>
  <c r="Q230" i="1"/>
  <c r="Q241" i="1"/>
  <c r="Q248" i="1"/>
  <c r="Q250" i="1"/>
  <c r="Q259" i="1"/>
  <c r="Q268" i="1"/>
  <c r="Q277" i="1"/>
  <c r="Q286" i="1"/>
  <c r="Q295" i="1"/>
  <c r="Q304" i="1"/>
  <c r="Q313" i="1"/>
  <c r="Q38" i="1"/>
  <c r="Q67" i="1"/>
  <c r="Q89" i="1"/>
  <c r="Q104" i="1"/>
  <c r="Q113" i="1"/>
  <c r="Q122" i="1"/>
  <c r="Q133" i="1"/>
  <c r="Q140" i="1"/>
  <c r="Q142" i="1"/>
  <c r="Q149" i="1"/>
  <c r="Q151" i="1"/>
  <c r="Q158" i="1"/>
  <c r="Q160" i="1"/>
  <c r="Q167" i="1"/>
  <c r="Q169" i="1"/>
  <c r="Q176" i="1"/>
  <c r="Q178" i="1"/>
  <c r="Q185" i="1"/>
  <c r="Q187" i="1"/>
  <c r="Q196" i="1"/>
  <c r="Q203" i="1"/>
  <c r="Q40" i="1"/>
  <c r="Q69" i="1"/>
  <c r="Q82" i="1"/>
  <c r="Q84" i="1"/>
  <c r="Q97" i="1"/>
  <c r="Q106" i="1"/>
  <c r="Q115" i="1"/>
  <c r="Q124" i="1"/>
  <c r="Q135" i="1"/>
  <c r="Q144" i="1"/>
  <c r="Q153" i="1"/>
  <c r="Q162" i="1"/>
  <c r="Q171" i="1"/>
  <c r="Q180" i="1"/>
  <c r="Q189" i="1"/>
  <c r="Q198" i="1"/>
  <c r="Q205" i="1"/>
  <c r="Q207" i="1"/>
  <c r="Q214" i="1"/>
  <c r="Q216" i="1"/>
  <c r="Q223" i="1"/>
  <c r="Q225" i="1"/>
  <c r="Q232" i="1"/>
  <c r="Q234" i="1"/>
  <c r="Q243" i="1"/>
  <c r="Q252" i="1"/>
  <c r="Q261" i="1"/>
  <c r="Q270" i="1"/>
  <c r="Q279" i="1"/>
  <c r="Q288" i="1"/>
  <c r="Q297" i="1"/>
  <c r="Q306" i="1"/>
  <c r="Q315" i="1"/>
  <c r="Q42" i="1"/>
  <c r="Q44" i="1"/>
  <c r="Q48" i="1"/>
  <c r="Q50" i="1"/>
  <c r="Q54" i="1"/>
  <c r="Q56" i="1"/>
  <c r="Q60" i="1"/>
  <c r="Q194" i="1"/>
  <c r="Q236" i="1"/>
  <c r="Q245" i="1"/>
  <c r="Q254" i="1"/>
  <c r="Q263" i="1"/>
  <c r="Q272" i="1"/>
  <c r="Q281" i="1"/>
  <c r="Q290" i="1"/>
  <c r="Q299" i="1"/>
  <c r="Q308" i="1"/>
  <c r="Q206" i="4"/>
  <c r="Q218" i="4"/>
  <c r="Q230" i="4"/>
  <c r="Q205" i="4"/>
  <c r="Q212" i="4"/>
  <c r="Q224" i="4"/>
  <c r="Q236" i="4"/>
  <c r="Q203" i="3"/>
  <c r="Q208" i="3"/>
  <c r="Q215" i="3"/>
  <c r="Q220" i="3"/>
  <c r="Q227" i="3"/>
  <c r="Q232" i="3"/>
  <c r="Q239" i="3"/>
  <c r="Q244" i="3"/>
  <c r="Q251" i="3"/>
  <c r="Q260" i="3"/>
  <c r="Q269" i="3"/>
  <c r="Q307" i="3"/>
  <c r="Q314" i="3"/>
  <c r="Q344" i="3"/>
  <c r="Q356" i="3"/>
  <c r="Q368" i="3"/>
  <c r="Q380" i="3"/>
  <c r="Q392" i="3"/>
  <c r="Q404" i="3"/>
  <c r="Q416" i="3"/>
  <c r="Q278" i="3"/>
  <c r="Q290" i="3"/>
  <c r="Q200" i="3"/>
  <c r="Q205" i="3"/>
  <c r="Q217" i="3"/>
  <c r="Q229" i="3"/>
  <c r="Q241" i="3"/>
  <c r="Q304" i="3"/>
  <c r="Q316" i="3"/>
  <c r="Q325" i="3"/>
  <c r="Q275" i="3"/>
  <c r="Q287" i="3"/>
  <c r="Q320" i="3"/>
  <c r="Q329" i="3"/>
  <c r="Q296" i="3"/>
  <c r="Q301" i="3"/>
  <c r="Q322" i="3"/>
  <c r="Q254" i="3"/>
  <c r="Q263" i="3"/>
  <c r="Q272" i="3"/>
  <c r="Q284" i="3"/>
  <c r="Q199" i="3"/>
  <c r="Q211" i="3"/>
  <c r="Q223" i="3"/>
  <c r="Q235" i="3"/>
  <c r="Q247" i="3"/>
  <c r="Q310" i="3"/>
  <c r="Q347" i="3"/>
  <c r="Q359" i="3"/>
  <c r="Q371" i="3"/>
  <c r="Q383" i="3"/>
  <c r="Q395" i="3"/>
  <c r="Q407" i="3"/>
  <c r="Q419" i="3"/>
  <c r="Q256" i="3"/>
  <c r="Q265" i="3"/>
  <c r="Q298" i="3"/>
  <c r="Q274" i="3"/>
  <c r="Q281" i="3"/>
  <c r="Q286" i="3"/>
  <c r="Q319" i="3"/>
  <c r="Q328" i="3"/>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P25" i="1"/>
  <c r="N25" i="1"/>
  <c r="L25" i="1"/>
  <c r="J25" i="1"/>
  <c r="Q25" i="1" s="1"/>
  <c r="F25" i="1"/>
  <c r="H25" i="1" s="1"/>
  <c r="E25" i="1"/>
  <c r="P24" i="1"/>
  <c r="N24" i="1"/>
  <c r="L24" i="1"/>
  <c r="J24" i="1"/>
  <c r="F24" i="1"/>
  <c r="H24" i="1" s="1"/>
  <c r="E24" i="1"/>
  <c r="Q24" i="1" l="1"/>
</calcChain>
</file>

<file path=xl/sharedStrings.xml><?xml version="1.0" encoding="utf-8"?>
<sst xmlns="http://schemas.openxmlformats.org/spreadsheetml/2006/main" count="1278" uniqueCount="544">
  <si>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</si>
  <si>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</si>
  <si>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</si>
  <si>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</si>
  <si>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</si>
  <si>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</si>
  <si>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</si>
  <si>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</si>
  <si>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</si>
  <si>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</si>
  <si>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</si>
  <si>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</si>
  <si>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</si>
  <si>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</si>
  <si>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</si>
  <si>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</si>
  <si>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</si>
  <si>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</si>
  <si>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</si>
  <si>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</si>
  <si>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</si>
  <si>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</si>
  <si>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</si>
  <si>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</si>
  <si>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</si>
  <si>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</si>
  <si>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</si>
  <si>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</si>
  <si>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</si>
  <si>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</si>
  <si>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</si>
  <si>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</si>
  <si>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</si>
  <si>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 xml:space="preserve">PRESTAR EL SERVICIO DE MANTENIMIENTO PREVENTIVO Y/O CORRECTIVO (REPUESTOS Y MANO DE OBRA) DE LOS VEHÍCULOS DEL PARQUE AUTOMOTOR Y MAQUINARIA DE LA UNIVERSIDAD DE CUNDINAMARCA SECCIONAL UBATE. </t>
  </si>
  <si>
    <t>SERVICIO CAMBIO Y SUMINISTRO DE ACEITE DE MOTOR</t>
  </si>
  <si>
    <t>SERVICIO DE ENGRASE</t>
  </si>
  <si>
    <t>SERVICIO CAMBIO Y SUMINISTRO TANQUE DE COMBUSTIBLE</t>
  </si>
  <si>
    <t>SERVICIO CAMBIO DE MANGUERA</t>
  </si>
  <si>
    <t>SERVICIO CAMBIO Y SUMINISTRO TANQUE CALISTER</t>
  </si>
  <si>
    <t xml:space="preserve">SERVICIO CAMBIO TUBERIA DE COMBUSTIBLE </t>
  </si>
  <si>
    <t>SERVICIO CAMBIO FILTRO DE COMBUSTIBLE</t>
  </si>
  <si>
    <t>DESMONTE, LAVADO Y MONTAJE DE TANQUE COMBUSTIBLE</t>
  </si>
  <si>
    <t>SOLDADURA ESPECIAL TANQUE DE COMBUSTIBLE</t>
  </si>
  <si>
    <t>SERVICIO CAMBIO TAPA TANQUE DE COMBUSTIBLE</t>
  </si>
  <si>
    <t>SERVICIO CAMBIO  BUJIAS</t>
  </si>
  <si>
    <t>SERVICIO CAMBIO RIEL DE BUJIAS</t>
  </si>
  <si>
    <t>SERVICIO CAMBIO RADIADOR</t>
  </si>
  <si>
    <t>SERVICIO DE SOLDADURA RADIADOR</t>
  </si>
  <si>
    <t xml:space="preserve">SERVICIO CAMBIO MANGERA DE RADIADOR SUPERIOR </t>
  </si>
  <si>
    <t>SERVICIO CAMBIO MANGUERA DE RADIADOR INFERIOR</t>
  </si>
  <si>
    <t>SERVICIO CAMBIO SOPORTE DE RADIADOR</t>
  </si>
  <si>
    <t>SERVICIO CAMBIO TAPA RADIADOR</t>
  </si>
  <si>
    <t>SERVICIO CAMBIO TARRO DE AGUA</t>
  </si>
  <si>
    <t xml:space="preserve">SERVICIO CAMBIO MANGERA PRESION DE AGUA </t>
  </si>
  <si>
    <t>SERVICO CAMBIO VENTABIOLA</t>
  </si>
  <si>
    <t>SONDEAR, SOLDAR Y LAVAR RADIADOR DEPOSITO AGUA MOTOR</t>
  </si>
  <si>
    <t>REVISION Y TENSION DE CORREAS</t>
  </si>
  <si>
    <t>SERVICIO CAMBIO TERMOSTATO</t>
  </si>
  <si>
    <t>SERVICIO CAMBIO TAPA DE TERMOSTATO</t>
  </si>
  <si>
    <t>SERVICIO CAMBIO CORREA BOMBA DE AGUA</t>
  </si>
  <si>
    <t>SERVICIO CAMBIO ABRAZADERAS METALICAS</t>
  </si>
  <si>
    <t xml:space="preserve">SERVICIO CAMBIO BOMBA DE AGUA </t>
  </si>
  <si>
    <t>SERVICIO CARGA DE BATERIA</t>
  </si>
  <si>
    <t>SERVICIO CAMBIO BOMBILLO FAROLA P43</t>
  </si>
  <si>
    <t>SERVICIO CAMBIO FAROLA DELANTERA</t>
  </si>
  <si>
    <t>SERVICIO MOTOR DE ARRANQUE</t>
  </si>
  <si>
    <t>REPARACIÓN INSTALACION ELECTRICA DE LUCES FRONTAL</t>
  </si>
  <si>
    <t>CAMBIO INSTALACION ELECTRICA LUCES LATERALES</t>
  </si>
  <si>
    <t>REPARACIÓN DE LUZ DIRECCIONALES</t>
  </si>
  <si>
    <t>REPARACIÓN LUZ STOP</t>
  </si>
  <si>
    <t>REPARACIÓN CONTACTOS PITO</t>
  </si>
  <si>
    <t>SERVICIO CAMBIO BUJES MOTOR DE ARRANQUE X 3</t>
  </si>
  <si>
    <t>SERVICIO CAMBIO ESCOBILLAS DE MOTOR ARRANQUE</t>
  </si>
  <si>
    <t>SERVICIO CAMBIO BOBINAS DE CAMPO MOTOR ARRANQUE</t>
  </si>
  <si>
    <t>SERVIIO CAMBIO BENDIX MOTOR ARRANQUE</t>
  </si>
  <si>
    <t>SERVICIO CAMBIO AUTOMATICO MOTOR DE ARRANQUE</t>
  </si>
  <si>
    <t>SERVICIO CAMBIO BOMBILLO 1034 DOBLE FILAMENTO</t>
  </si>
  <si>
    <t>SERVICIO CAMBIO BOMBILLO 1141 UN FILAMENTO</t>
  </si>
  <si>
    <t>SERVICIO CAMBIO BOMBILLO DE BAYONETA PEQUEÑO</t>
  </si>
  <si>
    <t>SERVICIO CAMBIO FLASHER DE DIRECCIONALES</t>
  </si>
  <si>
    <t>SERVICIO CAMBIPO PITO ELECTRICO</t>
  </si>
  <si>
    <t>SERVICIO CAMBIO SENSOR DE FRENO</t>
  </si>
  <si>
    <t>SERVICIO CAMBIPO SENSOR DE TEMPERATURA</t>
  </si>
  <si>
    <t>SERVICIO SENSOR DE ACEITE</t>
  </si>
  <si>
    <t>SERVICIO CAMBIO SENSOR DE REVERSA</t>
  </si>
  <si>
    <t>SERVICIO CAMBIO CORONA DE ALTERNADOR</t>
  </si>
  <si>
    <t>SERVICIO CAMBIO ESCOBILLAS DE ALTERNADOR</t>
  </si>
  <si>
    <t>SERICIO CAMBIO PORTADIODOS ALTERNADOR</t>
  </si>
  <si>
    <t>SERVICIO CAMBIO TRIDIODO DE ALTERNADOR</t>
  </si>
  <si>
    <t>SERVICIO CAMBIO SWICH DE LUCES FAROLA</t>
  </si>
  <si>
    <t>SERVICIO CAMBIO COMANDO DE DIRECCIONALES Y PARQUEO</t>
  </si>
  <si>
    <t>SERVICIO CAMBIO MOTOR LIMPIA PARABRISAS</t>
  </si>
  <si>
    <t>SERVICIO CAMBIO INDUCIDO MOTOR LIMPIA PARABRISAS</t>
  </si>
  <si>
    <t>SERVICIO CAMBIO PIÑON PLASTICO MOTOR LIMPIA PARABRISAS</t>
  </si>
  <si>
    <t>SERVICIO CAMBIO CABLE No. 10 x mt</t>
  </si>
  <si>
    <t>SERVICIO CAMBIO  CABLE No. 12 x mt</t>
  </si>
  <si>
    <t>SERVICIO CAMBIO  CABLE No. 14 x mt</t>
  </si>
  <si>
    <t>SERVICIO CAMBIO  CABLE No. 16 x mt</t>
  </si>
  <si>
    <t>SERVICIO CAMBIO  CABLE No. 18 x mt</t>
  </si>
  <si>
    <t>SERVICIO CAMBIO  CORAZA PLASTICA DE 1/2</t>
  </si>
  <si>
    <t>SERVICIO CAMBIO  CORAZA PLASTICA DE 1/4</t>
  </si>
  <si>
    <t xml:space="preserve"> SERVICIO CAMBIO PORTA FUSIBLE</t>
  </si>
  <si>
    <t>SERVICIO CAMBIO FUSIBLES DE 20 AMPERIOS</t>
  </si>
  <si>
    <t>SERVICIO CAMBIO FUSIBLES DE 15 AMPERIOS</t>
  </si>
  <si>
    <t>SERVICIO CAMBIO FUSIBLES DE 10 AMPERIOS</t>
  </si>
  <si>
    <t>SERVICIO CAMBIO TERMINALES DE 5/16</t>
  </si>
  <si>
    <t>SERVICIO CAMBIO TERMINALES DE 1/4</t>
  </si>
  <si>
    <t>SERVICIO CAMBIO CONTACTO SWICH DE ENCENDIDO</t>
  </si>
  <si>
    <t xml:space="preserve">SERVICIO CAMBIO FLOTADOR INDICADOR DE COMBUSTIBLE </t>
  </si>
  <si>
    <t>SERVICIO REPARACION  COMANDO DE LUCES</t>
  </si>
  <si>
    <t>SERVICIO CAMBIO TABLERO DE INSTRUMENTOS</t>
  </si>
  <si>
    <t>SERVICIO DE MANTENIMIENTO PREVENTIVO DE FRENOS</t>
  </si>
  <si>
    <t>SERVICIO CAMBIO DE BANDAS FRENOS</t>
  </si>
  <si>
    <t>SERVICIO CAMBIO DE RESORTES BANDAS</t>
  </si>
  <si>
    <t>SERVICIO CAMBIO CAMPANA TRASERA</t>
  </si>
  <si>
    <t xml:space="preserve">SERVICIO CAMBIO DISCOS DE FRENO DELANTERO </t>
  </si>
  <si>
    <t>SERVICIO CAMBIO RODAMIENTOS DELANTEROS INTERNO Y EXTERNO</t>
  </si>
  <si>
    <t xml:space="preserve">SERVICIO CAMBIO RODAMIENTOS TRASEROS INTERNOS </t>
  </si>
  <si>
    <t>SERVICIO CAMBIO RETENEDOR TRASERO</t>
  </si>
  <si>
    <t>SERVICIO CAMBIO RETENEDOR DELANTERO</t>
  </si>
  <si>
    <t>SERVICIO CAMBIO PASTILLAS DELANTERAS</t>
  </si>
  <si>
    <t>SERVICIO REPARACION BANDAS TRASERAS</t>
  </si>
  <si>
    <t xml:space="preserve">SERVICIO CAMBIO ARANDELAS PIN EJES DELANTEROS </t>
  </si>
  <si>
    <t>TENSION DE FRENO DE EMERGENCIA</t>
  </si>
  <si>
    <t>RECTIFICAR RIM DELANTERO</t>
  </si>
  <si>
    <t>RECTIFICAR RIM TRASERO</t>
  </si>
  <si>
    <t>SERVICIO CAMBIO ARANDELAS PIN EJES TRASEROS</t>
  </si>
  <si>
    <t>SERVICIO CAMBIO  GUAYA FRENO DE EMERGENCIA</t>
  </si>
  <si>
    <t>SERVICIO CAMBIO  CILINDRO DE FRENO TRASERO</t>
  </si>
  <si>
    <t>SERVICIO CAMBIO  RETENEDOR TRASERO RUEDA INTERNO</t>
  </si>
  <si>
    <t>SERVICIO CAMBIO PISTON DE CALIPER</t>
  </si>
  <si>
    <t>SERVICIO CAMBIO LIGAS CALIPER FRENO</t>
  </si>
  <si>
    <t>SERVICIO CAMBIO PINES QUITARUIDOS PASTILLAS FRENO DELANTERO</t>
  </si>
  <si>
    <t>SERVICIO CAMBIO BOMBA DE FRENO</t>
  </si>
  <si>
    <t>SERVICIO CAMBIO MANGUERA DE FRENO</t>
  </si>
  <si>
    <t>SERVICIO CAMBIO PUNTILLA DE FRENO</t>
  </si>
  <si>
    <t>SERVICIO GRADUACION DE FRENO</t>
  </si>
  <si>
    <t>SERVICIO CAMBIO PEDAL DE FRENO</t>
  </si>
  <si>
    <t>SERVICIO CAMBIO DISCO</t>
  </si>
  <si>
    <t>SERVICIO CAMBIO PRENSA</t>
  </si>
  <si>
    <t>SERVICIO CAMBIO BALINERA</t>
  </si>
  <si>
    <t>SERVICIO CAMBIO VOLANTE</t>
  </si>
  <si>
    <t>SERVICIO CAMBIO CREMALLERA DE VOLANTE</t>
  </si>
  <si>
    <t>SERVICIO CAMBIO SINCRONIZADORES DE CAMBIOS</t>
  </si>
  <si>
    <t>SERVICIO CAMBIO PIÑONES DE CAMBIOS DE 1,2,3,4,5 Y REVERSA</t>
  </si>
  <si>
    <t>SERVICIO CAMBIO RODAMIENTOS CAJA BALINERAS</t>
  </si>
  <si>
    <t>SERVICIO CAMBIO TREN FIJO</t>
  </si>
  <si>
    <t>SERVICIO CAMBIO TUERCA Y ARANDELA DE AJUSTE</t>
  </si>
  <si>
    <t>SERVICIO CAMBIO TAPON CAJA</t>
  </si>
  <si>
    <t>SERVICIO CAMBIO TORNILLOS VOLANTE</t>
  </si>
  <si>
    <t xml:space="preserve">SERVICIO CAMBIO SOPORTES DE CAJA </t>
  </si>
  <si>
    <t>SERVICIO CAMBIO BARRA DE CAMBIOS</t>
  </si>
  <si>
    <t>SERVICIO CAMBIO BOMBA AUXILIAR DE EMBRAGUE</t>
  </si>
  <si>
    <t>SERVICIO CAMBIO BOMBA PRINCIPAL DE EMBRAGUE</t>
  </si>
  <si>
    <t>EXTRACCION DE TORNILLO Y RECTIFICACION DE ROSCA</t>
  </si>
  <si>
    <t>SERVICIO CAMBIO DE BRAZOS DIRECCION</t>
  </si>
  <si>
    <t>SERVICIO CAMBIO CAÑA DE DIRECCION</t>
  </si>
  <si>
    <t>SERVICIO CAMBIO CRUCETA CAÑA DE DIRECCION</t>
  </si>
  <si>
    <t>SERVICIO CAMBIO CRUCETA DE CARDAN</t>
  </si>
  <si>
    <t>SERVICIO CAMBIO CAJA DE DIRECCION</t>
  </si>
  <si>
    <t>SERVICIO CAMBIO DE LLANTAS</t>
  </si>
  <si>
    <t>SERVICIO CAMBIO TERMINAL DE DIRECCION</t>
  </si>
  <si>
    <t>SERVICIO CAMBIO BRAZO AXIAL CORTO DE DIRECCION</t>
  </si>
  <si>
    <t>SERVICIO CAMBIO SELECTOR SIN FIN</t>
  </si>
  <si>
    <t xml:space="preserve">SERVICIO CAMBIO SIN FIN </t>
  </si>
  <si>
    <t>SERVICIO CAMBIO CAMBIO MUELLES</t>
  </si>
  <si>
    <t>SERVICIO CAMBIO ROTULA SUSPENSION INFERIOR</t>
  </si>
  <si>
    <t>SERVICIO CAMBIO ROTULA SUSPENSION SUPERIOR</t>
  </si>
  <si>
    <t>SERVICIO CAMBIO MUÑECO DE SUSPENSION</t>
  </si>
  <si>
    <t>SERVICIO CAMBIO BUJES DE BARRA ESTABILIZADORA</t>
  </si>
  <si>
    <t>SERVICIO CAMBIO TIJERA SUSPENSION SUPERIOR DELANTERA</t>
  </si>
  <si>
    <t>SERVICIO CAMBIO TIJERA SUSPENSION INFERIOR DELANTERA</t>
  </si>
  <si>
    <t>SERVICIO CAMBIO BUJE DE TIJERA SUPERIOR</t>
  </si>
  <si>
    <t>SERVICIO CAMBIO BUJE DE TIJERA INFERIOR</t>
  </si>
  <si>
    <t>SERVICIO SINCRONIZACION Y PUESTA A PUNTO DE MOTOR</t>
  </si>
  <si>
    <t>SERVICIO CAMBIO DE REGULADOR PRESION DE GASOLINA</t>
  </si>
  <si>
    <t>SERVICIO CAMBIO DE TAPON CARTER ACEITE</t>
  </si>
  <si>
    <t>SERVICIO ARREGLO DE EXOSTO</t>
  </si>
  <si>
    <t>SERVICIO CAMBIO DE KIT  EMBRAGUE (PRENSA, DISCOS, BALINES)</t>
  </si>
  <si>
    <t>SERVICIOS DE SOLDADURAS ESPECIALES</t>
  </si>
  <si>
    <t>SERVICIO CAMBIO DE SOPORTE MOTOR</t>
  </si>
  <si>
    <t>SERVICIO CAMBIO DE TAPA RADIADOR</t>
  </si>
  <si>
    <t>SERVICIO CAMBIO DE PUENTE CAJA</t>
  </si>
  <si>
    <t>SERVICIO CAMBIO DE CORREA DE SERVICIOS</t>
  </si>
  <si>
    <t>SERVICIO CAMBIO DE RETENES FRONTALES MOTOR</t>
  </si>
  <si>
    <t>SERVICIO CAMBIO Y SUMINISTRO DE FILTRO DE MOTOR</t>
  </si>
  <si>
    <t xml:space="preserve">SERVICIO CAMBIO Y SUMINISTRO FILTRO DE ACEITE </t>
  </si>
  <si>
    <t>SERVICIO REPARACION DE MOTOR</t>
  </si>
  <si>
    <t>SERVICIO CAMBIO ANILLADA DE MOTOR</t>
  </si>
  <si>
    <t>SERVICIO CAMBIO SENSOR DE MOTOR</t>
  </si>
  <si>
    <t>SERVICIO CAMBIO Y SUMINISTRO FILTRO DE AIRE</t>
  </si>
  <si>
    <t>SERVICIO CAMBIO PISTONES DE MOTOR</t>
  </si>
  <si>
    <t>SERVICIO DE RECTIFICADORA DE MOTOR</t>
  </si>
  <si>
    <t>SERVICIO CAMBIO VALVULAS DE ADMISION</t>
  </si>
  <si>
    <t>SERVICIO CAMBIO VALVULAS DE ESCAPE</t>
  </si>
  <si>
    <t>SERVICIO CAMBIO BLOQUE MOTOR</t>
  </si>
  <si>
    <t>SERVICIO CAMBIO CIGÜEÑAL</t>
  </si>
  <si>
    <t>SERVICIO CAMBIO ARBOL DE LEVAS</t>
  </si>
  <si>
    <t>SERVICIO CAMBIO IMPULSADORES</t>
  </si>
  <si>
    <t>SERVICIO CAMBIO RESORTES DE VALVULAS</t>
  </si>
  <si>
    <t>SERVICIO CAMBIO CUÑAS DE VALVULAS</t>
  </si>
  <si>
    <t>SERVICIO CAMBIO CAUCHOS DE VALVULAS</t>
  </si>
  <si>
    <t>SERVICIO CAMBIO ARANDELAS AJUSTE VALVULAS</t>
  </si>
  <si>
    <t>SERVICIO CAMBIO SENSOR DE DETONACION</t>
  </si>
  <si>
    <t xml:space="preserve">SERVICIO CAMBIO TUBERIA DE LUBRICACION DE ACEITE </t>
  </si>
  <si>
    <t>SERVICIO CAMBIO GUIAS DE VALVULAS</t>
  </si>
  <si>
    <t>SERVICIO CAMBIO BIELA DE MOTOR</t>
  </si>
  <si>
    <t>SERVICIO CAMBIO TAPA DE BANCADA</t>
  </si>
  <si>
    <t>SERVICIO CAMBIO TORNILLOS CULATA</t>
  </si>
  <si>
    <t>SERVICIO CAMBIO EMPAQUETADURA CULATA</t>
  </si>
  <si>
    <t>SERVICIO CAMBIO CORREA DE ACCESORIOS</t>
  </si>
  <si>
    <t>SERVICIO CAMBIO PATIN TENSOR</t>
  </si>
  <si>
    <t>SERVICIO CAMBIO RETENEDORES DEL CIGUEÑAL DELANTERO</t>
  </si>
  <si>
    <t>SERVICIO CAMBIO RETENEDORES DEL CIGUEÑAL TRASERO</t>
  </si>
  <si>
    <t>SERVICIO CAMBIO RETENEDORES DEL ARBOL DE LEVAS DELANTERO</t>
  </si>
  <si>
    <t>SERVICIO CAMBIO EMPAQUETADURA DE MOTOR COMPLETA</t>
  </si>
  <si>
    <t>SERVICIO CAMBIO EMPAQUE DEL CARTER</t>
  </si>
  <si>
    <t>CAMBIO DE MANGUERAS DE PRESION</t>
  </si>
  <si>
    <t>SERVICIO CAMBIO TORNILLO DEL CARTER</t>
  </si>
  <si>
    <t>SERVICIO CAMBIO CARTER DE ACEITE</t>
  </si>
  <si>
    <t xml:space="preserve">SERVICIO CAMBIO CASQUETES DE BIELA </t>
  </si>
  <si>
    <t>SERVICIO CAMBIO CASQUETES DE BANCADA</t>
  </si>
  <si>
    <t>SERVICIO CAMBIO MEDIA LUNAS</t>
  </si>
  <si>
    <t>SERVICIO CAMBIO BUJES ARBOL DE LEVAS</t>
  </si>
  <si>
    <t>SERVICIO CAMBIO CORREA DE ALTERNADOR</t>
  </si>
  <si>
    <t>SERVICIO CAMBIO BUJES DE EJES COMPENSADORES</t>
  </si>
  <si>
    <t>SERVICIO CAMBIO PIÑONES DE CIGÜEÑAL</t>
  </si>
  <si>
    <t>SERVICIO CAMBIO PIÑONES DEL ARBOL DE LEVAS</t>
  </si>
  <si>
    <t>SERVICIO CAMBIO BOMBA DE GASILONA</t>
  </si>
  <si>
    <t>SERVICIO CAMBIO PATIN TENSOR DE REPARTICICON</t>
  </si>
  <si>
    <t>SERVICIO CAMBIO ANILLOS PISTONES</t>
  </si>
  <si>
    <t xml:space="preserve">SERVICIO CAMBIO SELLOS DE BLOQUE </t>
  </si>
  <si>
    <t>SERVICIO CAMBIO BOMBA DE ACEITE</t>
  </si>
  <si>
    <t>SERVICIO CAMBIO PIÑON BOMBA DE ACEITE</t>
  </si>
  <si>
    <t>SERVICIO CAMBIO POMA DE ACEITE</t>
  </si>
  <si>
    <t>SERVICIO CAMBIO EMPAQUE TAPA VALVULAS</t>
  </si>
  <si>
    <t>SERVICIO CAMBIO EMPAQUE MULTIPLE DE ESCAPE</t>
  </si>
  <si>
    <t xml:space="preserve">SERVICIO CAMBIO EMPAQUEMULTIPLE DE ADMISION </t>
  </si>
  <si>
    <t>SERVICIO CAMBIO SILENCIADOR EXOSTO</t>
  </si>
  <si>
    <t>SERVICIO CAMBIO EMPAQUE EXOSTO</t>
  </si>
  <si>
    <t>SERVICIO CAMBIO CAUCHOS SOPORTE EXOSTO</t>
  </si>
  <si>
    <t>SERVICIO CAMBIO SOPORTE DE MOTOR</t>
  </si>
  <si>
    <t>SERVICIO CAMBIO GUAYA DE ACELERADOR</t>
  </si>
  <si>
    <t>SERVICIO CAMBIO VALVULA IAC</t>
  </si>
  <si>
    <t>BAJAR CUNA DE MOTOR PARA CAMBIO SOPORTE MOTOR</t>
  </si>
  <si>
    <t>SERVICIO CAMBIO VALVULA PCV</t>
  </si>
  <si>
    <t>PRUEBA HIDROSTATICA CULATA</t>
  </si>
  <si>
    <t>SERVICIO CAMBIO VALANCINES</t>
  </si>
  <si>
    <t>SERVICIO CAMBIO CULATA</t>
  </si>
  <si>
    <t>SERVICIO DE CAMBIO VALVULA PCV MOTOR</t>
  </si>
  <si>
    <t>SERVICIO DE DESMONTE Y MONTE TAPA VALVULAS PARA DESGRAFAR TAPA CUBRE VALVULA PCV MOTOR Y CAMBIO RETENES TAPA VALVULAS MOTOR</t>
  </si>
  <si>
    <t>SERVICIO DE CAMBIO DE RETENES TAPA VALVULAS MOTOR</t>
  </si>
  <si>
    <t>SERVICIO DE LAVADO PARCIAL DE MOTOR PARA VERIFICCION DE FUGAS</t>
  </si>
  <si>
    <t>SERVICIO CAMBIO SOPORTE DE CABINA</t>
  </si>
  <si>
    <t>SERVICIO CAMBIO PUERTA CABINA</t>
  </si>
  <si>
    <t>PINTURA GENERAL DE CAPOT</t>
  </si>
  <si>
    <t>SERVICIO CAMBIO PERSIANA</t>
  </si>
  <si>
    <t>SERVICIO CAMBIO ESPEJO DERECHO</t>
  </si>
  <si>
    <t>SERVICIO CAMBIO ESPEJORETROVISOR IZQUIERDO</t>
  </si>
  <si>
    <t>SERVICIO CAMBIO ESPEJO RETROVISOR DERECHO</t>
  </si>
  <si>
    <t>SERVICIO CAMBIO VIDRIO LATERAL DERECHO O IZQUIERDO</t>
  </si>
  <si>
    <t>SERVICIO CAMBIO VIDRIO PANORAMICO FRONTAL</t>
  </si>
  <si>
    <t>SERVICIO CAMBIO VIDRIO TRASERO</t>
  </si>
  <si>
    <t xml:space="preserve">SERVICIO CAMBIO PLUMILLAS LIMPIA PARABRISAS </t>
  </si>
  <si>
    <t>SERVICIO CAMBIO STOP TRASERO</t>
  </si>
  <si>
    <t>SERVICIO CAMBIO CAPOT</t>
  </si>
  <si>
    <t>SERVICIO CAMBIO GUAYA DE CAPOT</t>
  </si>
  <si>
    <t>SERVICIO CAMBIO CHAPA DE CAPOT</t>
  </si>
  <si>
    <t>SERVICIO CAMBIO PASADORES SOPORTE CAPOT</t>
  </si>
  <si>
    <t>SERVICIO CAMBIO CHAPA PUERTA TRASERA</t>
  </si>
  <si>
    <t>SERVICIO CAMBIO MANIJA ELEVAVIDRIO</t>
  </si>
  <si>
    <t>SERVICIO CAMBIO PIBOTE MANIJA ELEVAVIDRIO</t>
  </si>
  <si>
    <t>LATONERIA Y PINTURA PUERTA DERECHA</t>
  </si>
  <si>
    <t>LATONERIA Y PINTURA PUERTA IZQUIERDA</t>
  </si>
  <si>
    <t>LATONERIA Y PINTURA DE GUARDABARRO</t>
  </si>
  <si>
    <t>LATONERIA Y PINTURA DE BOMPER</t>
  </si>
  <si>
    <t>LATONERIA Y PINTURA GENERAL DE TODO EL VEHICULO</t>
  </si>
  <si>
    <t xml:space="preserve">SERVICIO CAMBIO CHAPA DE PUERTA </t>
  </si>
  <si>
    <t>SERVICIO CAMBIO BOMPER DELANTERO</t>
  </si>
  <si>
    <t>SERVICIO CAMBIO BOMPER TRASERO</t>
  </si>
  <si>
    <t>SERVICIO CAMBIO SPEED</t>
  </si>
  <si>
    <t>SERVICIO CAMBIO CORONA</t>
  </si>
  <si>
    <t>SERVICIO CAMBIO SATELITES</t>
  </si>
  <si>
    <t xml:space="preserve">SERVICIO CAMBIO PLANETARIOS </t>
  </si>
  <si>
    <t>SERVICIO CAMBIO PASADOR</t>
  </si>
  <si>
    <t>SERVICIO CAMBIO EJES DE RUEDAS</t>
  </si>
  <si>
    <t>SERVICIO CAMBIO ARANDELAS DE AJUSTES</t>
  </si>
  <si>
    <t>SERVICIO CAMBIO RETENEDOR SPEED</t>
  </si>
  <si>
    <t>SERVICIO Y MANTENIMIENTO DE AJUSTE DIFERENCIAL</t>
  </si>
  <si>
    <t>SERVICIO CAMBIO TUBO DE CARDAN</t>
  </si>
  <si>
    <t>SERVICIO CAMBIO CAUCHO DE CARDAN</t>
  </si>
  <si>
    <t>SERVICIO CAMBIO SOPORTE DE CARDAN</t>
  </si>
  <si>
    <t>SERVICIO CAMBIO RODAMIENTOS CORONA</t>
  </si>
  <si>
    <t>SERVICIO CAMBIO RODAMIENTOS SPED</t>
  </si>
  <si>
    <t>SERVICIO ROTACION DE LLANTAS</t>
  </si>
  <si>
    <t>SERVICIO LAVADO GENERAL</t>
  </si>
  <si>
    <t>SERVICIO LAVADO DE MOTOR</t>
  </si>
  <si>
    <t>SERVICIO LAVADO DE TAPICERIA</t>
  </si>
  <si>
    <t xml:space="preserve">ARANDELAS DE COBRE </t>
  </si>
  <si>
    <t>SILICONA ULTRAGREY</t>
  </si>
  <si>
    <t>SERVICIO Cambio de batería</t>
  </si>
  <si>
    <t>SERVICIO Cambio de Aceite para motor</t>
  </si>
  <si>
    <t>SERVICIO Cambio de Filtro de Aceite</t>
  </si>
  <si>
    <t xml:space="preserve">SERVICIO Cambio de Filtro de combustible </t>
  </si>
  <si>
    <t>SERVICIO Cambio de Filtro de Aire</t>
  </si>
  <si>
    <t>SERVICIO CAMBIO DE BANDAS</t>
  </si>
  <si>
    <t>SERVICIO DE DESPINCHE</t>
  </si>
  <si>
    <t xml:space="preserve">SERVICIO Mantenimiento general de frenos </t>
  </si>
  <si>
    <t>SERVICIO Engrase puntos de lubricación</t>
  </si>
  <si>
    <t>SERVICIO Revisión de luces</t>
  </si>
  <si>
    <t>SERVICIO Sincronización</t>
  </si>
  <si>
    <t>SERVICIO Revisión de fugas de aceite del motor</t>
  </si>
  <si>
    <t>SERVICIO Revisión fugas del sistema hidráulico y dirección</t>
  </si>
  <si>
    <t>SERVICIO Revisión de mangueras y sistema de enfriamien</t>
  </si>
  <si>
    <t>SERVICIO Revisión y cambio de correas</t>
  </si>
  <si>
    <t>SERVICIO Revisión de valvulinas, transmisiones y caja</t>
  </si>
  <si>
    <t xml:space="preserve">SERVICIO Engrase de rodamientos en las 4 ruedas </t>
  </si>
  <si>
    <t xml:space="preserve">SERVICIO Rectificación general del motor, culata, cigueñal, bloque </t>
  </si>
  <si>
    <t>SERVICIO Cambio de terminales de dirección</t>
  </si>
  <si>
    <t xml:space="preserve">SERVICIO Cambio de axiales de dirección </t>
  </si>
  <si>
    <t>SERVICIO Cambio de selenoide de marcha</t>
  </si>
  <si>
    <t>SERVICIO Revisión y cambio varillaje de la doble</t>
  </si>
  <si>
    <t>SERVICIO Cambio de selénoide de engranaje de la doble</t>
  </si>
  <si>
    <t xml:space="preserve">SERVICIO Cambio de bombillo de unidad de delantera </t>
  </si>
  <si>
    <t>SERVICIO Cambio bombillo de direccionales o del freno</t>
  </si>
  <si>
    <t>SERVICIO Cambio de corona, regulador, escobillas, bujes</t>
  </si>
  <si>
    <t>SERVICIO Cambio de cinturon de seguridad</t>
  </si>
  <si>
    <t>SERVICIO Cambio de cojín</t>
  </si>
  <si>
    <t xml:space="preserve">SERVICIO Cambio de termostato </t>
  </si>
  <si>
    <t xml:space="preserve">SERVICIO Cambio de junta </t>
  </si>
  <si>
    <t xml:space="preserve">SERVICIO Cambio de tornillos </t>
  </si>
  <si>
    <t xml:space="preserve">SERVICIO Cambio de bulon </t>
  </si>
  <si>
    <t>SERVICIO Cambio de pasador</t>
  </si>
  <si>
    <t xml:space="preserve">SERVICIO Cambio de interruptor </t>
  </si>
  <si>
    <t>SERVICIO Cambio de casquillo</t>
  </si>
  <si>
    <t>SERVICIO Cambio de arandela de empuje</t>
  </si>
  <si>
    <t>SERVICIO Cambio de anillo torico</t>
  </si>
  <si>
    <t>SERVICIO Cambio de arandela</t>
  </si>
  <si>
    <t>SERVICIO Cambio de reten</t>
  </si>
  <si>
    <t xml:space="preserve">SERVICIO Cambio de cojinete </t>
  </si>
  <si>
    <t>SERVICIO Cambio de reten aceite</t>
  </si>
  <si>
    <t>SERVICIO Cambio de empaquetadura de motor</t>
  </si>
  <si>
    <t xml:space="preserve">SERVICIO Cambio de abrazadera </t>
  </si>
  <si>
    <t>SERVICIO Cambio de tapa</t>
  </si>
  <si>
    <t>SERVICIO Cambio de manguera a grane</t>
  </si>
  <si>
    <t>SERVICIO Cambio de perno en u</t>
  </si>
  <si>
    <t>SERVICIO Cambio de tuerca con brida</t>
  </si>
  <si>
    <t xml:space="preserve">SERVICIO Cambio de conjunto de barra de acople </t>
  </si>
  <si>
    <t>SERVICIO Cambio de aforadora de combustible</t>
  </si>
  <si>
    <t>SERVICIO Cambio de cable de batería</t>
  </si>
  <si>
    <t>SERVICIO Cambio de esparrago</t>
  </si>
  <si>
    <t xml:space="preserve">SERVICIO Extracción </t>
  </si>
  <si>
    <t>SERVICIO Arreglo eléctrico</t>
  </si>
  <si>
    <t>SERVICIO Cambio de bulon</t>
  </si>
  <si>
    <t>SERVICIO Cambio de insumos</t>
  </si>
  <si>
    <t xml:space="preserve">SERVICIO Cambio de juego de válvulas de admisión </t>
  </si>
  <si>
    <t>SERVICIO Cambio de juego de válvulas de escape</t>
  </si>
  <si>
    <t>SERVICIO Cambio de juego de guias de válvulas</t>
  </si>
  <si>
    <t>SERVICIO Cambio de juego cauchos de válvulas</t>
  </si>
  <si>
    <t xml:space="preserve">SERVICIO Cambio de pistones </t>
  </si>
  <si>
    <t>SERVICIO Cambio de camisas</t>
  </si>
  <si>
    <t>SERVICIO Cambio de anillos</t>
  </si>
  <si>
    <t>SERVICIO Cambio de casquetes de biela y bancada</t>
  </si>
  <si>
    <t>SERVICIO Cambio de retenedores</t>
  </si>
  <si>
    <t>SERVICIOCambio de impulsadores hidráulicos</t>
  </si>
  <si>
    <t>SERVICIO Cambio de puntas de inyectores</t>
  </si>
  <si>
    <t xml:space="preserve">SERVICIO Cambio de kit de repartición </t>
  </si>
  <si>
    <t>SERVICIO Cambio de bujías</t>
  </si>
  <si>
    <t xml:space="preserve">SERVICIO Cambio correa de transmisión </t>
  </si>
  <si>
    <t>SERVICIO Cambio de correa de unidad de corte</t>
  </si>
  <si>
    <t>Cambio rodillos unidad de corte</t>
  </si>
  <si>
    <t xml:space="preserve">SERVICIO Cambio de cuchillas </t>
  </si>
  <si>
    <t xml:space="preserve">SERVICIO Cambio de indicador de temperatura </t>
  </si>
  <si>
    <t xml:space="preserve">SERVICIO Cambio de regulador de voltaje </t>
  </si>
  <si>
    <t>SERVICIO Cambio rodamientos de cuchilla</t>
  </si>
  <si>
    <t>SERVICIO Cambio rodillos unidad de corte</t>
  </si>
  <si>
    <t>SERVICIO Cambio de sensor de combustible</t>
  </si>
  <si>
    <t>SERVICIO Cambio de termínales cables de batería</t>
  </si>
  <si>
    <t>SERVICIO Cambio de tornillos rodillos</t>
  </si>
  <si>
    <t xml:space="preserve">SERVICIO Cambio de tuercas rodillo </t>
  </si>
  <si>
    <t xml:space="preserve">SERVICIO Cambio de cinceles </t>
  </si>
  <si>
    <t>SERVICIO Cambio de rueda de guía</t>
  </si>
  <si>
    <t xml:space="preserve">SERVICIO Cambio de perilla graduación correa </t>
  </si>
  <si>
    <t>SERVICIO DE ENGRASE RUEDAS DELANTERAS PEQUEÑA</t>
  </si>
  <si>
    <t>SERVICIO MANTENIMIENTO O CAMBIO TURBO</t>
  </si>
  <si>
    <t>SERVIVCIO CAMBIO EMPAQUETADURA TURBO</t>
  </si>
  <si>
    <t>SERVIVCIO CAMBIO TURBINA</t>
  </si>
  <si>
    <t>SERVIVCIO CAMBIO GOBERNADOR DE PRESION DE COMBUSTIBLE</t>
  </si>
  <si>
    <t>SERVIVCIO CAMBIO TANQUE DE COMBUSTIBLE</t>
  </si>
  <si>
    <t xml:space="preserve">SERVIVCIO CAMBIO TUBERIA DE COMBUSTIBLE </t>
  </si>
  <si>
    <t xml:space="preserve">SERVIVCIO CAMBIO FLOTADOR INDICADOR DE COMBUSTIBLE </t>
  </si>
  <si>
    <t>SERVIVCIO CAMBIO SUNCHO TANQUE DE COMBUSTIBLE</t>
  </si>
  <si>
    <t>SERVIVCIO CAMBIO TAPA TANQUE DE COMBUSTIBLE</t>
  </si>
  <si>
    <t>SERVIVCIO CAMBIO INYECTOR DE COMBUSTIBLE</t>
  </si>
  <si>
    <t>SERVIVCIO CAMBIO TUBERIA DE INYECTORES</t>
  </si>
  <si>
    <t>SERVIVCIO CAMBIO BASE FILTRO DE COMBUSTIBLE</t>
  </si>
  <si>
    <t>SERVIVCIO CAMBIO SENSOR PRESION DE COMBUSTIBLE</t>
  </si>
  <si>
    <t>SERVIVCIO CAMBIO BOMBIN DE COMBUSTIBLE</t>
  </si>
  <si>
    <t xml:space="preserve">SERVIVCIO CAMBIO ARANDERAS DE INYECTORES </t>
  </si>
  <si>
    <t>SERVIVCIO CAMBIO TOBERAS DE INYECTORES</t>
  </si>
  <si>
    <t>SERVIVCIO CAMBIO VALVULAS DE ALIVIO PRESION DE COMBUSTIBLE</t>
  </si>
  <si>
    <t>SERVIVCIO CAMBIO EMPAQUETADURA GOBERNADOR</t>
  </si>
  <si>
    <t>SERVIVCIO CAMBIO BOMBA DE INYECCION</t>
  </si>
  <si>
    <t>SERVIVCIO CAMBIO RODAMIENTO BOMBA DE INYECCION</t>
  </si>
  <si>
    <t>SERVIVCIO CAMBIO EMPAQUETADURA BOMBA DE INYECCION</t>
  </si>
  <si>
    <t>SERVIVCIO CAMBIO PISTON BOMBA DE INYECCION</t>
  </si>
  <si>
    <t>SERVIVCIO CAMBIO TRANSFERENCIA BOMBA DE INYECCION</t>
  </si>
  <si>
    <t>SERVIVCIO CAMBIO CABEZOTE BOMBA DE INYECCION</t>
  </si>
  <si>
    <t>SERVICIO REPARACION Y MANTENIMIENTO DE CAMBIO BOMBA DE INYECCION</t>
  </si>
  <si>
    <t>SERVICIO DESAIRAR SISTEMA DE ALIMENTACION</t>
  </si>
  <si>
    <t>SERVICIO INSTALACION FLOTADOR TANQUE DE COMBUSTIBLE</t>
  </si>
  <si>
    <t>SERVICIO CAMBIO FILTRO DE INYECTORES</t>
  </si>
  <si>
    <t>SERVICIO CALIBRACION Y CAMBIO EMPAQUETADURA BOMBA INYECCION</t>
  </si>
  <si>
    <t>SERVICIO SOLDADURA ESPECIAL TANQUE DE COMBUSTIBLE</t>
  </si>
  <si>
    <t>SERVICIO MANTENIMIENTO RADIADOR CAMBIO DE REFRIGERANTE</t>
  </si>
  <si>
    <t>SERVICIO CAMBIO DE ENFOCADOR DE AIRE</t>
  </si>
  <si>
    <t>SERVICIO SONDEAR, SOLDAR Y LAVAR RADIADOR DEPOSITO AGUA MOTOR</t>
  </si>
  <si>
    <t>SERVICIO SONDEAR, SOLDAR Y LAVAR RADIADOR PASO AIRE INTERCOOLER</t>
  </si>
  <si>
    <t>REVISION DEPOSITO DE AGUA</t>
  </si>
  <si>
    <t>SERVICIO CAMBIO FAN CLUTCH</t>
  </si>
  <si>
    <t>SERVICIO CAMBIO ENFOCADOR DE RADIADOR</t>
  </si>
  <si>
    <t>SERVICIO CAMBIO RODAMIENTO DE FAN CLUTCH</t>
  </si>
  <si>
    <t>SERVICIO CAMBIO SENSOR DE TEMPERATURA</t>
  </si>
  <si>
    <t>SERVIVCIO CAMBIO SENSOR DE NIVEL AGUA</t>
  </si>
  <si>
    <t>SERVICIO CAMBIO AUTOMATICO AUXILIAR MOTOR ARRANQUE</t>
  </si>
  <si>
    <t>SERVICIO CAMBIO BOMBILLO EXPLORADORA</t>
  </si>
  <si>
    <t>SERVICIO CAMBIO LAMPARA LATERAL CARROCERIA TIPO LED</t>
  </si>
  <si>
    <t>SERVICIO CAMBIO VALVULA DE FRENO DE AHOGO</t>
  </si>
  <si>
    <t>SERVICIO CAMBIO REGULADOR ALTERNADOR</t>
  </si>
  <si>
    <t>REPARACIÓN CONECTORES DE ARRANQUE</t>
  </si>
  <si>
    <t>SERVICIO CAMBIO CINTA VOLANTE PARA EL PITO</t>
  </si>
  <si>
    <t>SERVICIO CAMBIO FUSIBLES DE 30 AMPERIOS</t>
  </si>
  <si>
    <t>SERVICIO CAMBIO FUSIBLES DE 25 AMPERIOS</t>
  </si>
  <si>
    <t>LIMPIEZA DE INYECTORES</t>
  </si>
  <si>
    <t>SINCRONIZACION ELECTRONICA</t>
  </si>
  <si>
    <t>PUESTA A PUNTO POR FALLA SISTEMA INYECCION</t>
  </si>
  <si>
    <t>REPARACIÓN DE MILLARE CABINA</t>
  </si>
  <si>
    <t>EMBOBINAR INDUCIDO ALTERNADOR</t>
  </si>
  <si>
    <t>SERVICIO CAMBIO DE PASADORES BANDAS</t>
  </si>
  <si>
    <t xml:space="preserve">SERVICIO CAMBIO CAMPANA </t>
  </si>
  <si>
    <t>SERVICIO CAMBIO RODAMIENTOS TRASEROS INTERNOS Y EXTERNOS</t>
  </si>
  <si>
    <t>SERVICIO CAMBIO JUEGO DE RODAJAS</t>
  </si>
  <si>
    <t>SERVICIO CAMBIO JUEGO DE RESORTES</t>
  </si>
  <si>
    <t>SERVICIO CAMBIO PASADOR DE BANDAS</t>
  </si>
  <si>
    <t>SERVICIO CAMBIO JUEGO DE BANDAS DELANTERAS</t>
  </si>
  <si>
    <t>SERVICIO CAMBIO JUEGO DE BANDAS TRASERAS</t>
  </si>
  <si>
    <t>SERVICIO CAMBIO RETENEDOR DE EJE O MARTILLOS BALANCIN</t>
  </si>
  <si>
    <t>SERVICIO CAMBIO FRENO DE AHOGO</t>
  </si>
  <si>
    <t>SERVICIO CAMBIO BANDAS DE FRENO DE EMERGENCIA</t>
  </si>
  <si>
    <t>SERVICIO CAMBIO CILINDRO DE FRENO TRASERO</t>
  </si>
  <si>
    <t>SERVICIO CAMBIO CILINDRO DE FRENO DELANTERO</t>
  </si>
  <si>
    <t>SERVICIO CAMBIO RESORTES BANDAS FRENO TRASERO TP LARGOS</t>
  </si>
  <si>
    <t>SERVICIO CAMBIO PASTILLA DE FRENO</t>
  </si>
  <si>
    <t>SERVICIO CAMBIO RESORTES BANDAS FRENO TRASERO DELGADO</t>
  </si>
  <si>
    <t>SERVICIO CAMBIO GOBERNADOR DE AIRE</t>
  </si>
  <si>
    <t>SERVICIO CAMBIO SUBDIVISADOR DE FRENO</t>
  </si>
  <si>
    <t>SERVICIO CAMBIO BOOSTER DEL FRENO</t>
  </si>
  <si>
    <t xml:space="preserve">SERVICIO DE INSTALACION Y/O MANTENIMIENTO DE HIDROBOOSTER </t>
  </si>
  <si>
    <t>SERVICIO CAMBIO BAALINERA VOLANTE</t>
  </si>
  <si>
    <t>SERVICIO TOMA FUERZA CAJA</t>
  </si>
  <si>
    <t>SERVICIO CAMBIO CAJA DE CAMBIOS</t>
  </si>
  <si>
    <t>SERVICIO GRADUAR PRENSA EMBRAGUE</t>
  </si>
  <si>
    <t>SERVICIO DE CALIBRACION DE PRENSA</t>
  </si>
  <si>
    <t>CAMBIO DE VALVULINA</t>
  </si>
  <si>
    <t>TENSIONAR EMBRAGUE</t>
  </si>
  <si>
    <t>DESMONTAR Y MONTAR CAJA VELOCIDADES</t>
  </si>
  <si>
    <t>SERVICIO DE REPARACION CAJA DE VELOCIDADES</t>
  </si>
  <si>
    <t>SERVICIO CAMBIO ORQUILLA DE CAJA</t>
  </si>
  <si>
    <t>SERVICIO CAMBIO HORQUILLA DE CLOSH</t>
  </si>
  <si>
    <t>SERVICIO CAMBIO RESORTES AJUSTES BARRA</t>
  </si>
  <si>
    <t>SERVICIO DE FABRICACION CAÑA PARA TERMINAL (BRAZO DIRECCION)</t>
  </si>
  <si>
    <t>SERVICO CAMBIO DADOS CAÑA DE DIRECCION</t>
  </si>
  <si>
    <t>SERVICO CAMBIO GUARDAPOLVO CAÑA DE DIRECCION</t>
  </si>
  <si>
    <t>SERVICO CAMBIO EMPAQUETADURA COMPLETA CAJA DE DIRECION</t>
  </si>
  <si>
    <t>SERVICO CAMBIO TUBERIAS MANGUERAS CAJA DE DIRECCION</t>
  </si>
  <si>
    <t xml:space="preserve">SERVICO CAMBIO CHAPETA PARA ESPARRAGO SOPORTE  </t>
  </si>
  <si>
    <t>SERVICO CAMBIO JUEGO ESPLINDERES</t>
  </si>
  <si>
    <t>SERVICO CAMBIO HOJA DE MUELLE TRASERO PRINCIPAL</t>
  </si>
  <si>
    <t>SERVICO CAMBIO HOJA DE MUELLE TRASERO SEGUNDA</t>
  </si>
  <si>
    <t>SERVICO CAMBIO HOJA DE MUELLE TRASERO TERCERA</t>
  </si>
  <si>
    <t>SERVICO CAMBIO HOJA DE MUELLE TRASERO CUARTA</t>
  </si>
  <si>
    <t>SERVICO CAMBIO HOJA DE MUELLE TRASERO QUINTA</t>
  </si>
  <si>
    <t>SERVICO CAMBIO TORNILLO CENTRAL MUELLE TRASERO</t>
  </si>
  <si>
    <t>SERVICO CAMBIO HOJA DE MUELLE DELANTERO PRINCIPAL</t>
  </si>
  <si>
    <t>SERVICO CAMBIO HOJA DE MUELLE DELANTERO SEGUNDA</t>
  </si>
  <si>
    <t>SERVICO CAMBIO HOJA DE MUELLE DELANTERO TERCERA</t>
  </si>
  <si>
    <t>SERVICO CAMBIO HOJA DE MUELLE DELANTERO CUARTA</t>
  </si>
  <si>
    <t>SERVICO CAMBIO HOJA DE MUELLE DELANTERO QUINTA</t>
  </si>
  <si>
    <t>SERVICO CAMBIO TORNILLO CENTRAL MUELLE DELANTERO</t>
  </si>
  <si>
    <t>SERVICO CAMBIO BIELA DE DIRECCION</t>
  </si>
  <si>
    <t>SERVICO CAMBIO GRAPAS MUELLE TRASERO CON TUERCA</t>
  </si>
  <si>
    <t>SERVICO CAMBIO GRAPAS MUELLE DELANTERO CON TUERCA</t>
  </si>
  <si>
    <t>SERVICO CAMBIO TREN O EJE DELANTERO</t>
  </si>
  <si>
    <t>SERVICO CAMBIO BUJES DE BARRA ESTABILIZADORA</t>
  </si>
  <si>
    <t>SERVICIO CAMBIO Y SUMINISTRO MANGUERA Y ACOPLES PRESION</t>
  </si>
  <si>
    <t>SERVICIO PRUEBA HIDROSTATICA CULATA</t>
  </si>
  <si>
    <t>SERVICIO CALIBRACION VALVULAS MOTOR</t>
  </si>
  <si>
    <t>SERVICIO CAMBIO BUJIA PRECALENTAMIENTO</t>
  </si>
  <si>
    <t>SERVICIO DE CAMBIO MANGUERA DESFOGUE MOTOR (50 CMS DE 1/2)</t>
  </si>
  <si>
    <t>MANTENIMIENTO Y AJUSTE TORNILLERIA CARROCERIA</t>
  </si>
  <si>
    <t>IMPERMEABILIZACION CABINA</t>
  </si>
  <si>
    <t>SERVICIO TORNILLERIA CABINA</t>
  </si>
  <si>
    <t>SERVICO CABIO GRAPAS SOPORTE CARROCERIA-BASTIDOR</t>
  </si>
  <si>
    <t>SERVICIO CAMBIO EJES FLOTANTES</t>
  </si>
  <si>
    <t>SERVICIO AJUSTE DIFERENCIAL</t>
  </si>
  <si>
    <t>SERVICIO CAMBIO CRUCETA CARDAN</t>
  </si>
  <si>
    <t>SERVICIO CAMBIO BALINERA CARDAN</t>
  </si>
  <si>
    <t xml:space="preserve">SERVICIO CAMBIO GRAPAS CARDAN </t>
  </si>
  <si>
    <t>SERVICIO CAMBIO TANQUE DE HIDRAULICO</t>
  </si>
  <si>
    <t>SERVICIO CAMBIO TUBERIA O MANGUERAS HIDRAULICO</t>
  </si>
  <si>
    <t>SERVICIO CAMBIO CORREA HIDRAULICO</t>
  </si>
  <si>
    <t>SERVICIO CAMBIO POLEA HIDRAULICO</t>
  </si>
  <si>
    <t>SERVICIO CAMBIO CARDAN O EJE DE HIDRAULICO</t>
  </si>
  <si>
    <t>SERVICIO CAMBIO TAPA TANQUE  DE HIDRAULICO</t>
  </si>
  <si>
    <t>REPARACIÓN BOMBA DE HIDRAULICO</t>
  </si>
  <si>
    <t>SERVICIO CAMBIO BOMBA HIDRAULICA CAJA DE DIRECCION</t>
  </si>
  <si>
    <t>SERVICIO CAMBIO EMPAQUETADURA TOMA FUERZA</t>
  </si>
  <si>
    <t>SERVICIO CAMBIO TOMAFUERZA</t>
  </si>
  <si>
    <t>SERVIVCIO CAMBIO BASE  TRAMPA DE AGUA</t>
  </si>
  <si>
    <t>SERVIVCIO CAMBIO FILTRO TRAMPA DE AGUA</t>
  </si>
  <si>
    <t>SERVICIO CAMBIO AMORTIGUADOR DE AIRE FRENO DE AHOGO</t>
  </si>
  <si>
    <t>REPARACIÓN VENTILADOR DE CALEFACTOR</t>
  </si>
  <si>
    <t>MANTENIMIENTO DE DUCTOS DE CALEFACCION</t>
  </si>
  <si>
    <t>REPARACIÓN CONEXIÓN ELECTRICA CALEFACCION</t>
  </si>
  <si>
    <t>SERVICIO CAMBIO DE FILTRO HIDRAULICO A AA/C</t>
  </si>
  <si>
    <t>SERVICIO CARGA DE AIRE ACONDICIONADO (GAS REFRIGERANTE)</t>
  </si>
  <si>
    <t>SERVICIO DE CAMBIO Y SUMINSITRO TARJETA DE CONTROLES AIRE ACONDICIONADO</t>
  </si>
  <si>
    <t>SERVICIO CAMBIO CORREA DE AIRE ACONDICIONADO</t>
  </si>
  <si>
    <t>SERVICIO CAMBIO DEL COMPRESOR DE AIRE</t>
  </si>
  <si>
    <t>REPARACION DE COMPRESOR</t>
  </si>
  <si>
    <t>CAMBIO DE TUBERIA AIRE</t>
  </si>
  <si>
    <t>CAMBIO DE MANGUERAS ALTA PRESION</t>
  </si>
  <si>
    <t>REPARACION DE BLOQUEO CENTRAL</t>
  </si>
  <si>
    <t>REPARACION GOBERNADOR DE AIRE</t>
  </si>
  <si>
    <t>CAMBIO DE VALVULAS DE PURGA</t>
  </si>
  <si>
    <t>CAMBIO DE CAMARAS DE AIRE</t>
  </si>
  <si>
    <t>MANTENIMIENTO DE TURBO</t>
  </si>
  <si>
    <t>SERVICIO DE BANCO DE PRUEBA TURBO ALIMENTADOR</t>
  </si>
  <si>
    <t>CAMBIO DE MARIPOSA DE AHOGO</t>
  </si>
  <si>
    <t>MANTENIMIENTO SISTEMA DE AHOGO</t>
  </si>
  <si>
    <t>DESCRIPCIÓN TOYOTA HILUX OIE178</t>
  </si>
  <si>
    <t>DESCRIPCIÓN NISSAN OFT028</t>
  </si>
  <si>
    <t>DESCRIPCIÓN NISSAN OFT 028</t>
  </si>
  <si>
    <t>DESCRIPCIÓN TRACTOR JOHN DEERE 5090E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</si>
</sst>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s>
  <fonts count="15"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
      <sz val="11"/>
      <name val="Arial"/>
      <family val="2"/>
    </font>
    <font>
      <sz val="12"/>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2" fillId="0" borderId="3" xfId="0" applyFont="1" applyFill="1" applyBorder="1" applyAlignment="1">
      <alignment vertical="center" wrapText="1"/>
    </xf>
    <xf numFmtId="0" fontId="2" fillId="0" borderId="3" xfId="0" applyFont="1" applyFill="1" applyBorder="1" applyAlignment="1">
      <alignment vertical="center" wrapText="1"/>
    </xf>
    <xf numFmtId="0" fontId="12" fillId="0" borderId="3" xfId="0" applyFont="1" applyBorder="1" applyAlignment="1" applyProtection="1">
      <alignment horizontal="left" vertical="center"/>
      <protection hidden="1"/>
    </xf>
    <xf numFmtId="0" fontId="2" fillId="0" borderId="3" xfId="0" applyFont="1" applyBorder="1"/>
    <xf numFmtId="3" fontId="12" fillId="0" borderId="3" xfId="0" applyNumberFormat="1" applyFont="1" applyBorder="1" applyAlignment="1" applyProtection="1">
      <alignment horizontal="left" vertical="center"/>
      <protection hidden="1"/>
    </xf>
    <xf numFmtId="0" fontId="12" fillId="0" borderId="3" xfId="0" applyFont="1" applyFill="1" applyBorder="1" applyAlignment="1" applyProtection="1">
      <alignment horizontal="left" vertical="center"/>
      <protection hidden="1"/>
    </xf>
    <xf numFmtId="0" fontId="12" fillId="0" borderId="3" xfId="0" applyFont="1" applyFill="1" applyBorder="1" applyAlignment="1" applyProtection="1">
      <alignment horizontal="left" vertical="center" wrapText="1"/>
      <protection hidden="1"/>
    </xf>
    <xf numFmtId="0" fontId="2" fillId="0" borderId="2" xfId="0" applyFont="1" applyFill="1" applyBorder="1" applyAlignment="1">
      <alignment vertical="center"/>
    </xf>
    <xf numFmtId="0" fontId="13" fillId="0" borderId="3" xfId="0" applyFont="1" applyFill="1" applyBorder="1" applyAlignment="1">
      <alignment vertical="center" wrapText="1"/>
    </xf>
    <xf numFmtId="0" fontId="14" fillId="0" borderId="3" xfId="0" applyFont="1" applyFill="1" applyBorder="1" applyAlignment="1">
      <alignment vertical="center" wrapText="1"/>
    </xf>
    <xf numFmtId="0" fontId="13" fillId="0" borderId="3" xfId="0" applyFont="1" applyBorder="1" applyAlignment="1" applyProtection="1">
      <alignment horizontal="left" vertical="center"/>
      <protection hidden="1"/>
    </xf>
    <xf numFmtId="0" fontId="14" fillId="0" borderId="3" xfId="0" applyFont="1" applyBorder="1"/>
    <xf numFmtId="3" fontId="13" fillId="0" borderId="3" xfId="0" applyNumberFormat="1" applyFont="1" applyBorder="1" applyAlignment="1" applyProtection="1">
      <alignment horizontal="left" vertical="center"/>
      <protection hidden="1"/>
    </xf>
    <xf numFmtId="0" fontId="2" fillId="0" borderId="2" xfId="0" applyFont="1" applyBorder="1" applyAlignment="1">
      <alignment vertical="center"/>
    </xf>
    <xf numFmtId="0" fontId="12" fillId="0" borderId="2" xfId="0" applyFont="1" applyBorder="1" applyAlignment="1" applyProtection="1">
      <alignment horizontal="left" vertical="center"/>
      <protection hidden="1"/>
    </xf>
    <xf numFmtId="3" fontId="12" fillId="0" borderId="2" xfId="0" applyNumberFormat="1" applyFont="1" applyBorder="1" applyAlignment="1" applyProtection="1">
      <alignment horizontal="left" vertical="center"/>
      <protection hidden="1"/>
    </xf>
    <xf numFmtId="0" fontId="12" fillId="0" borderId="2"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protection hidden="1"/>
    </xf>
    <xf numFmtId="0" fontId="2" fillId="0" borderId="2" xfId="0" applyFont="1" applyBorder="1"/>
  </cellXfs>
  <cellStyles count="6">
    <cellStyle name="Millares [0]" xfId="1" builtinId="6"/>
    <cellStyle name="Millares [0] 2" xfId="3"/>
    <cellStyle name="Millares 2" xfId="5"/>
    <cellStyle name="Moneda" xfId="4" builtinId="4"/>
    <cellStyle name="Normal" xfId="0" builtinId="0"/>
    <cellStyle name="Porcentaje" xfId="2" builtinId="5"/>
  </cellStyles>
  <dxfs count="596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3"/>
  <sheetViews>
    <sheetView tabSelected="1" zoomScale="80" zoomScaleNormal="80" zoomScaleSheetLayoutView="98" workbookViewId="0"/>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2"/>
      <c r="C2" s="57" t="s">
        <v>29</v>
      </c>
      <c r="D2" s="57"/>
      <c r="E2" s="57"/>
      <c r="F2" s="57"/>
      <c r="G2" s="57"/>
      <c r="H2" s="57"/>
      <c r="I2" s="57"/>
      <c r="J2" s="57"/>
      <c r="K2" s="57"/>
      <c r="L2" s="57"/>
      <c r="M2" s="57"/>
      <c r="N2" s="57"/>
      <c r="O2" s="58"/>
      <c r="P2" s="55" t="s">
        <v>25</v>
      </c>
      <c r="Q2" s="56"/>
    </row>
    <row r="3" spans="2:17" s="10" customFormat="1" ht="15.75" customHeight="1" x14ac:dyDescent="0.2">
      <c r="B3" s="52"/>
      <c r="C3" s="57" t="s">
        <v>30</v>
      </c>
      <c r="D3" s="57"/>
      <c r="E3" s="57"/>
      <c r="F3" s="57"/>
      <c r="G3" s="57"/>
      <c r="H3" s="57"/>
      <c r="I3" s="57"/>
      <c r="J3" s="57"/>
      <c r="K3" s="57"/>
      <c r="L3" s="57"/>
      <c r="M3" s="57"/>
      <c r="N3" s="57"/>
      <c r="O3" s="58"/>
      <c r="P3" s="55" t="s">
        <v>26</v>
      </c>
      <c r="Q3" s="56"/>
    </row>
    <row r="4" spans="2:17" s="10" customFormat="1" ht="16.5" customHeight="1" x14ac:dyDescent="0.2">
      <c r="B4" s="52"/>
      <c r="C4" s="59" t="s">
        <v>31</v>
      </c>
      <c r="D4" s="59"/>
      <c r="E4" s="59"/>
      <c r="F4" s="59"/>
      <c r="G4" s="59"/>
      <c r="H4" s="59"/>
      <c r="I4" s="59"/>
      <c r="J4" s="59"/>
      <c r="K4" s="59"/>
      <c r="L4" s="59"/>
      <c r="M4" s="59"/>
      <c r="N4" s="59"/>
      <c r="O4" s="60"/>
      <c r="P4" s="55" t="s">
        <v>27</v>
      </c>
      <c r="Q4" s="56"/>
    </row>
    <row r="5" spans="2:17" s="10" customFormat="1" ht="15" customHeight="1" x14ac:dyDescent="0.2">
      <c r="B5" s="52"/>
      <c r="C5" s="61"/>
      <c r="D5" s="61"/>
      <c r="E5" s="61"/>
      <c r="F5" s="61"/>
      <c r="G5" s="61"/>
      <c r="H5" s="61"/>
      <c r="I5" s="61"/>
      <c r="J5" s="61"/>
      <c r="K5" s="61"/>
      <c r="L5" s="61"/>
      <c r="M5" s="61"/>
      <c r="N5" s="61"/>
      <c r="O5" s="62"/>
      <c r="P5" s="55" t="s">
        <v>28</v>
      </c>
      <c r="Q5" s="5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3" t="s">
        <v>32</v>
      </c>
      <c r="C9" s="53"/>
      <c r="E9" s="14"/>
      <c r="F9" s="15"/>
      <c r="G9" s="16" t="s">
        <v>20</v>
      </c>
      <c r="H9" s="54"/>
      <c r="I9" s="54"/>
      <c r="J9" s="17"/>
      <c r="K9" s="17"/>
      <c r="L9" s="17"/>
      <c r="M9" s="17"/>
      <c r="N9" s="17"/>
      <c r="O9" s="17"/>
      <c r="P9" s="17"/>
      <c r="Q9" s="17"/>
    </row>
    <row r="10" spans="2:17" s="10" customFormat="1" ht="36.6" customHeight="1" x14ac:dyDescent="0.2">
      <c r="B10" s="47"/>
      <c r="C10" s="47"/>
      <c r="E10" s="14"/>
      <c r="F10" s="15"/>
      <c r="G10" s="16" t="s">
        <v>21</v>
      </c>
      <c r="H10" s="38"/>
      <c r="I10" s="39"/>
      <c r="J10" s="17"/>
      <c r="K10" s="17"/>
      <c r="L10" s="17"/>
      <c r="M10" s="17"/>
      <c r="N10" s="17"/>
      <c r="O10" s="17"/>
      <c r="P10" s="17"/>
      <c r="Q10" s="17"/>
    </row>
    <row r="11" spans="2:17" s="10" customFormat="1" ht="15" x14ac:dyDescent="0.25">
      <c r="B11" s="47"/>
      <c r="C11" s="47"/>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5" t="s">
        <v>33</v>
      </c>
      <c r="C14" s="46"/>
      <c r="D14" s="46"/>
      <c r="E14" s="46"/>
      <c r="F14" s="46"/>
      <c r="G14" s="46"/>
      <c r="H14" s="46"/>
      <c r="I14" s="46"/>
      <c r="J14" s="46"/>
      <c r="K14" s="46"/>
      <c r="L14" s="46"/>
      <c r="M14" s="46"/>
    </row>
    <row r="15" spans="2:17" ht="15" x14ac:dyDescent="0.25">
      <c r="B15" s="46"/>
      <c r="C15" s="46"/>
      <c r="D15" s="46"/>
      <c r="E15" s="46"/>
      <c r="F15" s="46"/>
      <c r="G15" s="46"/>
      <c r="H15" s="46"/>
      <c r="I15" s="46"/>
      <c r="J15" s="46"/>
      <c r="K15" s="46"/>
      <c r="L15" s="46"/>
      <c r="M15" s="46"/>
    </row>
    <row r="16" spans="2:17" ht="15" x14ac:dyDescent="0.25">
      <c r="B16" s="46"/>
      <c r="C16" s="46"/>
      <c r="D16" s="46"/>
      <c r="E16" s="46"/>
      <c r="F16" s="46"/>
      <c r="G16" s="46"/>
      <c r="H16" s="46"/>
      <c r="I16" s="46"/>
      <c r="J16" s="46"/>
      <c r="K16" s="46"/>
      <c r="L16" s="46"/>
      <c r="M16" s="46"/>
    </row>
    <row r="17" spans="2:17" ht="15" x14ac:dyDescent="0.25"/>
    <row r="18" spans="2:17" ht="15" x14ac:dyDescent="0.25"/>
    <row r="19" spans="2:17" ht="15" x14ac:dyDescent="0.25"/>
    <row r="20" spans="2:17" ht="15.75" thickBot="1" x14ac:dyDescent="0.3"/>
    <row r="21" spans="2:17" ht="37.9" customHeight="1" thickBot="1" x14ac:dyDescent="0.3">
      <c r="B21" s="48" t="s">
        <v>1</v>
      </c>
      <c r="C21" s="49"/>
      <c r="D21" s="49"/>
      <c r="E21" s="49"/>
      <c r="F21" s="49"/>
      <c r="G21" s="49"/>
      <c r="H21" s="49"/>
      <c r="I21" s="42" t="s">
        <v>23</v>
      </c>
      <c r="J21" s="43"/>
      <c r="K21" s="43"/>
      <c r="L21" s="43"/>
      <c r="M21" s="43"/>
      <c r="N21" s="43"/>
      <c r="O21" s="43"/>
      <c r="P21" s="44"/>
      <c r="Q21" s="40" t="s">
        <v>15</v>
      </c>
    </row>
    <row r="22" spans="2:17" ht="21.75" customHeight="1" x14ac:dyDescent="0.25">
      <c r="B22" s="66" t="s">
        <v>2</v>
      </c>
      <c r="C22" s="50" t="s">
        <v>540</v>
      </c>
      <c r="D22" s="50" t="s">
        <v>5</v>
      </c>
      <c r="E22" s="69" t="s">
        <v>4</v>
      </c>
      <c r="F22" s="71" t="s">
        <v>8</v>
      </c>
      <c r="G22" s="71" t="s">
        <v>6</v>
      </c>
      <c r="H22" s="50" t="s">
        <v>3</v>
      </c>
      <c r="I22" s="41" t="s">
        <v>9</v>
      </c>
      <c r="J22" s="41"/>
      <c r="K22" s="41" t="s">
        <v>10</v>
      </c>
      <c r="L22" s="41"/>
      <c r="M22" s="41" t="s">
        <v>11</v>
      </c>
      <c r="N22" s="41"/>
      <c r="O22" s="41" t="s">
        <v>12</v>
      </c>
      <c r="P22" s="41"/>
      <c r="Q22" s="40"/>
    </row>
    <row r="23" spans="2:17" ht="67.150000000000006" customHeight="1" thickBot="1" x14ac:dyDescent="0.3">
      <c r="B23" s="67"/>
      <c r="C23" s="51"/>
      <c r="D23" s="68"/>
      <c r="E23" s="70"/>
      <c r="F23" s="72"/>
      <c r="G23" s="72"/>
      <c r="H23" s="68"/>
      <c r="I23" s="32" t="s">
        <v>13</v>
      </c>
      <c r="J23" s="4" t="s">
        <v>14</v>
      </c>
      <c r="K23" s="3" t="s">
        <v>13</v>
      </c>
      <c r="L23" s="4" t="s">
        <v>14</v>
      </c>
      <c r="M23" s="3" t="s">
        <v>13</v>
      </c>
      <c r="N23" s="4" t="s">
        <v>14</v>
      </c>
      <c r="O23" s="3" t="s">
        <v>13</v>
      </c>
      <c r="P23" s="4" t="s">
        <v>14</v>
      </c>
      <c r="Q23" s="40"/>
    </row>
    <row r="24" spans="2:17" ht="15" x14ac:dyDescent="0.25">
      <c r="B24" s="19">
        <v>1</v>
      </c>
      <c r="C24" s="80" t="s">
        <v>34</v>
      </c>
      <c r="D24" s="20">
        <v>590435.78639999998</v>
      </c>
      <c r="E24" s="1">
        <f>+G24/D24</f>
        <v>0</v>
      </c>
      <c r="F24" s="6">
        <f>+D24*80%</f>
        <v>472348.62912</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2:17" ht="15" x14ac:dyDescent="0.25">
      <c r="B25" s="19">
        <v>2</v>
      </c>
      <c r="C25" s="81" t="s">
        <v>35</v>
      </c>
      <c r="D25" s="20">
        <v>19058.944799999997</v>
      </c>
      <c r="E25" s="1">
        <f>+G25/D25</f>
        <v>0</v>
      </c>
      <c r="F25" s="6">
        <f>+D25*80%</f>
        <v>15247.155839999999</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2:17" ht="15" x14ac:dyDescent="0.25">
      <c r="B26" s="19">
        <v>3</v>
      </c>
      <c r="C26" s="82" t="s">
        <v>36</v>
      </c>
      <c r="D26" s="20">
        <v>2477774.7391999997</v>
      </c>
      <c r="E26" s="1">
        <f>+G26/D26</f>
        <v>0</v>
      </c>
      <c r="F26" s="6">
        <f>+D26*80%</f>
        <v>1982219.7913599999</v>
      </c>
      <c r="G26" s="33"/>
      <c r="H26" s="2" t="str">
        <f>IF(G26&lt;F26," OFERTA CON PRECIO APARENTEMENTE BAJO","VALOR MINIMO ACEPTABLE")</f>
        <v xml:space="preserve"> OFERTA CON PRECIO APARENTEMENTE BAJO</v>
      </c>
      <c r="I26" s="29"/>
      <c r="J26" s="30">
        <f>+ROUND(G26*I26,0)</f>
        <v>0</v>
      </c>
      <c r="K26" s="29"/>
      <c r="L26" s="30">
        <f>+ROUND(G26*K26,0)</f>
        <v>0</v>
      </c>
      <c r="M26" s="29"/>
      <c r="N26" s="30">
        <f>+ROUND(G26*M26,0)</f>
        <v>0</v>
      </c>
      <c r="O26" s="29"/>
      <c r="P26" s="30">
        <f>+ROUND(G26*O26,0)</f>
        <v>0</v>
      </c>
      <c r="Q26" s="31">
        <f>ROUND(G26-J26-L26-N26-P26,0)</f>
        <v>0</v>
      </c>
    </row>
    <row r="27" spans="2:17" ht="15" x14ac:dyDescent="0.25">
      <c r="B27" s="19">
        <v>4</v>
      </c>
      <c r="C27" s="82" t="s">
        <v>37</v>
      </c>
      <c r="D27" s="20">
        <v>90457.175999999992</v>
      </c>
      <c r="E27" s="1">
        <f>+G27/D27</f>
        <v>0</v>
      </c>
      <c r="F27" s="6">
        <f>+D27*80%</f>
        <v>72365.7408</v>
      </c>
      <c r="G27" s="33"/>
      <c r="H27" s="2" t="str">
        <f>IF(G27&lt;F27," OFERTA CON PRECIO APARENTEMENTE BAJO","VALOR MINIMO ACEPTABLE")</f>
        <v xml:space="preserve"> OFERTA CON PRECIO APARENTEMENTE BAJO</v>
      </c>
      <c r="I27" s="29"/>
      <c r="J27" s="30">
        <f>+ROUND(G27*I27,0)</f>
        <v>0</v>
      </c>
      <c r="K27" s="29"/>
      <c r="L27" s="30">
        <f>+ROUND(G27*K27,0)</f>
        <v>0</v>
      </c>
      <c r="M27" s="29"/>
      <c r="N27" s="30">
        <f>+ROUND(G27*M27,0)</f>
        <v>0</v>
      </c>
      <c r="O27" s="29"/>
      <c r="P27" s="30">
        <f>+ROUND(G27*O27,0)</f>
        <v>0</v>
      </c>
      <c r="Q27" s="31">
        <f>ROUND(G27-J27-L27-N27-P27,0)</f>
        <v>0</v>
      </c>
    </row>
    <row r="28" spans="2:17" ht="15" x14ac:dyDescent="0.25">
      <c r="B28" s="19">
        <v>5</v>
      </c>
      <c r="C28" s="82" t="s">
        <v>38</v>
      </c>
      <c r="D28" s="20">
        <v>774259.98159999994</v>
      </c>
      <c r="E28" s="1">
        <f>+G28/D28</f>
        <v>0</v>
      </c>
      <c r="F28" s="6">
        <f>+D28*80%</f>
        <v>619407.98528000002</v>
      </c>
      <c r="G28" s="33"/>
      <c r="H28" s="2" t="str">
        <f>IF(G28&lt;F28," OFERTA CON PRECIO APARENTEMENTE BAJO","VALOR MINIMO ACEPTABLE")</f>
        <v xml:space="preserve"> OFERTA CON PRECIO APARENTEMENTE BAJO</v>
      </c>
      <c r="I28" s="29"/>
      <c r="J28" s="30">
        <f>+ROUND(G28*I28,0)</f>
        <v>0</v>
      </c>
      <c r="K28" s="29"/>
      <c r="L28" s="30">
        <f>+ROUND(G28*K28,0)</f>
        <v>0</v>
      </c>
      <c r="M28" s="29"/>
      <c r="N28" s="30">
        <f>+ROUND(G28*M28,0)</f>
        <v>0</v>
      </c>
      <c r="O28" s="29"/>
      <c r="P28" s="30">
        <f>+ROUND(G28*O28,0)</f>
        <v>0</v>
      </c>
      <c r="Q28" s="31">
        <f>ROUND(G28-J28-L28-N28-P28,0)</f>
        <v>0</v>
      </c>
    </row>
    <row r="29" spans="2:17" ht="15" x14ac:dyDescent="0.25">
      <c r="B29" s="19">
        <v>6</v>
      </c>
      <c r="C29" s="82" t="s">
        <v>39</v>
      </c>
      <c r="D29" s="20">
        <v>457210.28080000001</v>
      </c>
      <c r="E29" s="1">
        <f>+G29/D29</f>
        <v>0</v>
      </c>
      <c r="F29" s="6">
        <f>+D29*80%</f>
        <v>365768.22464000003</v>
      </c>
      <c r="G29" s="33"/>
      <c r="H29" s="2" t="str">
        <f>IF(G29&lt;F29," OFERTA CON PRECIO APARENTEMENTE BAJO","VALOR MINIMO ACEPTABLE")</f>
        <v xml:space="preserve"> OFERTA CON PRECIO APARENTEMENTE BAJO</v>
      </c>
      <c r="I29" s="29"/>
      <c r="J29" s="30">
        <f>+ROUND(G29*I29,0)</f>
        <v>0</v>
      </c>
      <c r="K29" s="29"/>
      <c r="L29" s="30">
        <f>+ROUND(G29*K29,0)</f>
        <v>0</v>
      </c>
      <c r="M29" s="29"/>
      <c r="N29" s="30">
        <f>+ROUND(G29*M29,0)</f>
        <v>0</v>
      </c>
      <c r="O29" s="29"/>
      <c r="P29" s="30">
        <f>+ROUND(G29*O29,0)</f>
        <v>0</v>
      </c>
      <c r="Q29" s="31">
        <f>ROUND(G29-J29-L29-N29-P29,0)</f>
        <v>0</v>
      </c>
    </row>
    <row r="30" spans="2:17" ht="15" x14ac:dyDescent="0.25">
      <c r="B30" s="19">
        <v>7</v>
      </c>
      <c r="C30" s="82" t="s">
        <v>40</v>
      </c>
      <c r="D30" s="20">
        <v>25139.995199999994</v>
      </c>
      <c r="E30" s="1">
        <f>+G30/D30</f>
        <v>0</v>
      </c>
      <c r="F30" s="6">
        <f>+D30*80%</f>
        <v>20111.996159999995</v>
      </c>
      <c r="G30" s="33"/>
      <c r="H30" s="2" t="str">
        <f>IF(G30&lt;F30," OFERTA CON PRECIO APARENTEMENTE BAJO","VALOR MINIMO ACEPTABLE")</f>
        <v xml:space="preserve"> OFERTA CON PRECIO APARENTEMENTE BAJO</v>
      </c>
      <c r="I30" s="29"/>
      <c r="J30" s="30">
        <f>+ROUND(G30*I30,0)</f>
        <v>0</v>
      </c>
      <c r="K30" s="29"/>
      <c r="L30" s="30">
        <f>+ROUND(G30*K30,0)</f>
        <v>0</v>
      </c>
      <c r="M30" s="29"/>
      <c r="N30" s="30">
        <f>+ROUND(G30*M30,0)</f>
        <v>0</v>
      </c>
      <c r="O30" s="29"/>
      <c r="P30" s="30">
        <f>+ROUND(G30*O30,0)</f>
        <v>0</v>
      </c>
      <c r="Q30" s="31">
        <f>ROUND(G30-J30-L30-N30-P30,0)</f>
        <v>0</v>
      </c>
    </row>
    <row r="31" spans="2:17" ht="15" x14ac:dyDescent="0.25">
      <c r="B31" s="19">
        <v>8</v>
      </c>
      <c r="C31" s="82" t="s">
        <v>41</v>
      </c>
      <c r="D31" s="20">
        <v>425219.89919999993</v>
      </c>
      <c r="E31" s="1">
        <f>+G31/D31</f>
        <v>0</v>
      </c>
      <c r="F31" s="6">
        <f>+D31*80%</f>
        <v>340175.91935999994</v>
      </c>
      <c r="G31" s="33"/>
      <c r="H31" s="2" t="str">
        <f>IF(G31&lt;F31," OFERTA CON PRECIO APARENTEMENTE BAJO","VALOR MINIMO ACEPTABLE")</f>
        <v xml:space="preserve"> OFERTA CON PRECIO APARENTEMENTE BAJO</v>
      </c>
      <c r="I31" s="29"/>
      <c r="J31" s="30">
        <f>+ROUND(G31*I31,0)</f>
        <v>0</v>
      </c>
      <c r="K31" s="29"/>
      <c r="L31" s="30">
        <f>+ROUND(G31*K31,0)</f>
        <v>0</v>
      </c>
      <c r="M31" s="29"/>
      <c r="N31" s="30">
        <f>+ROUND(G31*M31,0)</f>
        <v>0</v>
      </c>
      <c r="O31" s="29"/>
      <c r="P31" s="30">
        <f>+ROUND(G31*O31,0)</f>
        <v>0</v>
      </c>
      <c r="Q31" s="31">
        <f>ROUND(G31-J31-L31-N31-P31,0)</f>
        <v>0</v>
      </c>
    </row>
    <row r="32" spans="2:17" ht="15" x14ac:dyDescent="0.25">
      <c r="B32" s="19">
        <v>9</v>
      </c>
      <c r="C32" s="82" t="s">
        <v>42</v>
      </c>
      <c r="D32" s="20">
        <v>332859.60480000003</v>
      </c>
      <c r="E32" s="1">
        <f>+G32/D32</f>
        <v>0</v>
      </c>
      <c r="F32" s="6">
        <f>+D32*80%</f>
        <v>266287.68384000001</v>
      </c>
      <c r="G32" s="33"/>
      <c r="H32" s="2" t="str">
        <f>IF(G32&lt;F32," OFERTA CON PRECIO APARENTEMENTE BAJO","VALOR MINIMO ACEPTABLE")</f>
        <v xml:space="preserve"> OFERTA CON PRECIO APARENTEMENTE BAJO</v>
      </c>
      <c r="I32" s="29"/>
      <c r="J32" s="30">
        <f>+ROUND(G32*I32,0)</f>
        <v>0</v>
      </c>
      <c r="K32" s="29"/>
      <c r="L32" s="30">
        <f>+ROUND(G32*K32,0)</f>
        <v>0</v>
      </c>
      <c r="M32" s="29"/>
      <c r="N32" s="30">
        <f>+ROUND(G32*M32,0)</f>
        <v>0</v>
      </c>
      <c r="O32" s="29"/>
      <c r="P32" s="30">
        <f>+ROUND(G32*O32,0)</f>
        <v>0</v>
      </c>
      <c r="Q32" s="31">
        <f>ROUND(G32-J32-L32-N32-P32,0)</f>
        <v>0</v>
      </c>
    </row>
    <row r="33" spans="2:17" ht="15" x14ac:dyDescent="0.25">
      <c r="B33" s="19">
        <v>10</v>
      </c>
      <c r="C33" s="82" t="s">
        <v>43</v>
      </c>
      <c r="D33" s="20">
        <v>298679.66320000001</v>
      </c>
      <c r="E33" s="1">
        <f>+G33/D33</f>
        <v>0</v>
      </c>
      <c r="F33" s="6">
        <f>+D33*80%</f>
        <v>238943.73056000003</v>
      </c>
      <c r="G33" s="33"/>
      <c r="H33" s="2" t="str">
        <f>IF(G33&lt;F33," OFERTA CON PRECIO APARENTEMENTE BAJO","VALOR MINIMO ACEPTABLE")</f>
        <v xml:space="preserve"> OFERTA CON PRECIO APARENTEMENTE BAJO</v>
      </c>
      <c r="I33" s="29"/>
      <c r="J33" s="30">
        <f>+ROUND(G33*I33,0)</f>
        <v>0</v>
      </c>
      <c r="K33" s="29"/>
      <c r="L33" s="30">
        <f>+ROUND(G33*K33,0)</f>
        <v>0</v>
      </c>
      <c r="M33" s="29"/>
      <c r="N33" s="30">
        <f>+ROUND(G33*M33,0)</f>
        <v>0</v>
      </c>
      <c r="O33" s="29"/>
      <c r="P33" s="30">
        <f>+ROUND(G33*O33,0)</f>
        <v>0</v>
      </c>
      <c r="Q33" s="31">
        <f>ROUND(G33-J33-L33-N33-P33,0)</f>
        <v>0</v>
      </c>
    </row>
    <row r="34" spans="2:17" ht="15" x14ac:dyDescent="0.25">
      <c r="B34" s="19">
        <v>11</v>
      </c>
      <c r="C34" s="82" t="s">
        <v>44</v>
      </c>
      <c r="D34" s="20">
        <v>275810.63920000003</v>
      </c>
      <c r="E34" s="1">
        <f>+G34/D34</f>
        <v>0</v>
      </c>
      <c r="F34" s="6">
        <f>+D34*80%</f>
        <v>220648.51136000003</v>
      </c>
      <c r="G34" s="33"/>
      <c r="H34" s="2" t="str">
        <f>IF(G34&lt;F34," OFERTA CON PRECIO APARENTEMENTE BAJO","VALOR MINIMO ACEPTABLE")</f>
        <v xml:space="preserve"> OFERTA CON PRECIO APARENTEMENTE BAJO</v>
      </c>
      <c r="I34" s="29"/>
      <c r="J34" s="30">
        <f>+ROUND(G34*I34,0)</f>
        <v>0</v>
      </c>
      <c r="K34" s="29"/>
      <c r="L34" s="30">
        <f>+ROUND(G34*K34,0)</f>
        <v>0</v>
      </c>
      <c r="M34" s="29"/>
      <c r="N34" s="30">
        <f>+ROUND(G34*M34,0)</f>
        <v>0</v>
      </c>
      <c r="O34" s="29"/>
      <c r="P34" s="30">
        <f>+ROUND(G34*O34,0)</f>
        <v>0</v>
      </c>
      <c r="Q34" s="31">
        <f>ROUND(G34-J34-L34-N34-P34,0)</f>
        <v>0</v>
      </c>
    </row>
    <row r="35" spans="2:17" ht="15" x14ac:dyDescent="0.25">
      <c r="B35" s="19">
        <v>12</v>
      </c>
      <c r="C35" s="82" t="s">
        <v>45</v>
      </c>
      <c r="D35" s="20">
        <v>332826.72080000001</v>
      </c>
      <c r="E35" s="1">
        <f>+G35/D35</f>
        <v>0</v>
      </c>
      <c r="F35" s="6">
        <f>+D35*80%</f>
        <v>266261.37664000003</v>
      </c>
      <c r="G35" s="33"/>
      <c r="H35" s="2" t="str">
        <f>IF(G35&lt;F35," OFERTA CON PRECIO APARENTEMENTE BAJO","VALOR MINIMO ACEPTABLE")</f>
        <v xml:space="preserve"> OFERTA CON PRECIO APARENTEMENTE BAJO</v>
      </c>
      <c r="I35" s="29"/>
      <c r="J35" s="30">
        <f>+ROUND(G35*I35,0)</f>
        <v>0</v>
      </c>
      <c r="K35" s="29"/>
      <c r="L35" s="30">
        <f>+ROUND(G35*K35,0)</f>
        <v>0</v>
      </c>
      <c r="M35" s="29"/>
      <c r="N35" s="30">
        <f>+ROUND(G35*M35,0)</f>
        <v>0</v>
      </c>
      <c r="O35" s="29"/>
      <c r="P35" s="30">
        <f>+ROUND(G35*O35,0)</f>
        <v>0</v>
      </c>
      <c r="Q35" s="31">
        <f>ROUND(G35-J35-L35-N35-P35,0)</f>
        <v>0</v>
      </c>
    </row>
    <row r="36" spans="2:17" ht="15" x14ac:dyDescent="0.25">
      <c r="B36" s="19">
        <v>13</v>
      </c>
      <c r="C36" s="82" t="s">
        <v>46</v>
      </c>
      <c r="D36" s="20">
        <v>1678476.1504000002</v>
      </c>
      <c r="E36" s="1">
        <f>+G36/D36</f>
        <v>0</v>
      </c>
      <c r="F36" s="6">
        <f>+D36*80%</f>
        <v>1342780.9203200003</v>
      </c>
      <c r="G36" s="33"/>
      <c r="H36" s="2" t="str">
        <f>IF(G36&lt;F36," OFERTA CON PRECIO APARENTEMENTE BAJO","VALOR MINIMO ACEPTABLE")</f>
        <v xml:space="preserve"> OFERTA CON PRECIO APARENTEMENTE BAJO</v>
      </c>
      <c r="I36" s="29"/>
      <c r="J36" s="30">
        <f>+ROUND(G36*I36,0)</f>
        <v>0</v>
      </c>
      <c r="K36" s="29"/>
      <c r="L36" s="30">
        <f>+ROUND(G36*K36,0)</f>
        <v>0</v>
      </c>
      <c r="M36" s="29"/>
      <c r="N36" s="30">
        <f>+ROUND(G36*M36,0)</f>
        <v>0</v>
      </c>
      <c r="O36" s="29"/>
      <c r="P36" s="30">
        <f>+ROUND(G36*O36,0)</f>
        <v>0</v>
      </c>
      <c r="Q36" s="31">
        <f>ROUND(G36-J36-L36-N36-P36,0)</f>
        <v>0</v>
      </c>
    </row>
    <row r="37" spans="2:17" ht="15" x14ac:dyDescent="0.25">
      <c r="B37" s="19">
        <v>14</v>
      </c>
      <c r="C37" s="82" t="s">
        <v>47</v>
      </c>
      <c r="D37" s="20">
        <v>393187.61440000002</v>
      </c>
      <c r="E37" s="1">
        <f>+G37/D37</f>
        <v>0</v>
      </c>
      <c r="F37" s="6">
        <f>+D37*80%</f>
        <v>314550.09152000002</v>
      </c>
      <c r="G37" s="33"/>
      <c r="H37" s="2" t="str">
        <f>IF(G37&lt;F37," OFERTA CON PRECIO APARENTEMENTE BAJO","VALOR MINIMO ACEPTABLE")</f>
        <v xml:space="preserve"> OFERTA CON PRECIO APARENTEMENTE BAJO</v>
      </c>
      <c r="I37" s="29"/>
      <c r="J37" s="30">
        <f>+ROUND(G37*I37,0)</f>
        <v>0</v>
      </c>
      <c r="K37" s="29"/>
      <c r="L37" s="30">
        <f>+ROUND(G37*K37,0)</f>
        <v>0</v>
      </c>
      <c r="M37" s="29"/>
      <c r="N37" s="30">
        <f>+ROUND(G37*M37,0)</f>
        <v>0</v>
      </c>
      <c r="O37" s="29"/>
      <c r="P37" s="30">
        <f>+ROUND(G37*O37,0)</f>
        <v>0</v>
      </c>
      <c r="Q37" s="31">
        <f>ROUND(G37-J37-L37-N37-P37,0)</f>
        <v>0</v>
      </c>
    </row>
    <row r="38" spans="2:17" ht="15" x14ac:dyDescent="0.25">
      <c r="B38" s="19">
        <v>15</v>
      </c>
      <c r="C38" s="82" t="s">
        <v>48</v>
      </c>
      <c r="D38" s="20">
        <v>617643.31999999995</v>
      </c>
      <c r="E38" s="1">
        <f>+G38/D38</f>
        <v>0</v>
      </c>
      <c r="F38" s="6">
        <f>+D38*80%</f>
        <v>494114.65599999996</v>
      </c>
      <c r="G38" s="33"/>
      <c r="H38" s="2" t="str">
        <f>IF(G38&lt;F38," OFERTA CON PRECIO APARENTEMENTE BAJO","VALOR MINIMO ACEPTABLE")</f>
        <v xml:space="preserve"> OFERTA CON PRECIO APARENTEMENTE BAJO</v>
      </c>
      <c r="I38" s="29"/>
      <c r="J38" s="30">
        <f>+ROUND(G38*I38,0)</f>
        <v>0</v>
      </c>
      <c r="K38" s="29"/>
      <c r="L38" s="30">
        <f>+ROUND(G38*K38,0)</f>
        <v>0</v>
      </c>
      <c r="M38" s="29"/>
      <c r="N38" s="30">
        <f>+ROUND(G38*M38,0)</f>
        <v>0</v>
      </c>
      <c r="O38" s="29"/>
      <c r="P38" s="30">
        <f>+ROUND(G38*O38,0)</f>
        <v>0</v>
      </c>
      <c r="Q38" s="31">
        <f>ROUND(G38-J38-L38-N38-P38,0)</f>
        <v>0</v>
      </c>
    </row>
    <row r="39" spans="2:17" ht="15" x14ac:dyDescent="0.25">
      <c r="B39" s="19">
        <v>16</v>
      </c>
      <c r="C39" s="82" t="s">
        <v>49</v>
      </c>
      <c r="D39" s="20">
        <v>488559.2524</v>
      </c>
      <c r="E39" s="1">
        <f>+G39/D39</f>
        <v>0</v>
      </c>
      <c r="F39" s="6">
        <f>+D39*80%</f>
        <v>390847.40192000003</v>
      </c>
      <c r="G39" s="33"/>
      <c r="H39" s="2" t="str">
        <f>IF(G39&lt;F39," OFERTA CON PRECIO APARENTEMENTE BAJO","VALOR MINIMO ACEPTABLE")</f>
        <v xml:space="preserve"> OFERTA CON PRECIO APARENTEMENTE BAJO</v>
      </c>
      <c r="I39" s="29"/>
      <c r="J39" s="30">
        <f>+ROUND(G39*I39,0)</f>
        <v>0</v>
      </c>
      <c r="K39" s="29"/>
      <c r="L39" s="30">
        <f>+ROUND(G39*K39,0)</f>
        <v>0</v>
      </c>
      <c r="M39" s="29"/>
      <c r="N39" s="30">
        <f>+ROUND(G39*M39,0)</f>
        <v>0</v>
      </c>
      <c r="O39" s="29"/>
      <c r="P39" s="30">
        <f>+ROUND(G39*O39,0)</f>
        <v>0</v>
      </c>
      <c r="Q39" s="31">
        <f>ROUND(G39-J39-L39-N39-P39,0)</f>
        <v>0</v>
      </c>
    </row>
    <row r="40" spans="2:17" ht="15" x14ac:dyDescent="0.25">
      <c r="B40" s="19">
        <v>17</v>
      </c>
      <c r="C40" s="82" t="s">
        <v>50</v>
      </c>
      <c r="D40" s="20">
        <v>255938.78159999999</v>
      </c>
      <c r="E40" s="1">
        <f>+G40/D40</f>
        <v>0</v>
      </c>
      <c r="F40" s="6">
        <f>+D40*80%</f>
        <v>204751.02528</v>
      </c>
      <c r="G40" s="33"/>
      <c r="H40" s="2" t="str">
        <f>IF(G40&lt;F40," OFERTA CON PRECIO APARENTEMENTE BAJO","VALOR MINIMO ACEPTABLE")</f>
        <v xml:space="preserve"> OFERTA CON PRECIO APARENTEMENTE BAJO</v>
      </c>
      <c r="I40" s="29"/>
      <c r="J40" s="30">
        <f>+ROUND(G40*I40,0)</f>
        <v>0</v>
      </c>
      <c r="K40" s="29"/>
      <c r="L40" s="30">
        <f>+ROUND(G40*K40,0)</f>
        <v>0</v>
      </c>
      <c r="M40" s="29"/>
      <c r="N40" s="30">
        <f>+ROUND(G40*M40,0)</f>
        <v>0</v>
      </c>
      <c r="O40" s="29"/>
      <c r="P40" s="30">
        <f>+ROUND(G40*O40,0)</f>
        <v>0</v>
      </c>
      <c r="Q40" s="31">
        <f>ROUND(G40-J40-L40-N40-P40,0)</f>
        <v>0</v>
      </c>
    </row>
    <row r="41" spans="2:17" ht="15" x14ac:dyDescent="0.25">
      <c r="B41" s="19">
        <v>18</v>
      </c>
      <c r="C41" s="82" t="s">
        <v>51</v>
      </c>
      <c r="D41" s="20">
        <v>98750.396399999983</v>
      </c>
      <c r="E41" s="1">
        <f>+G41/D41</f>
        <v>0</v>
      </c>
      <c r="F41" s="6">
        <f>+D41*80%</f>
        <v>79000.317119999992</v>
      </c>
      <c r="G41" s="33"/>
      <c r="H41" s="2" t="str">
        <f>IF(G41&lt;F41," OFERTA CON PRECIO APARENTEMENTE BAJO","VALOR MINIMO ACEPTABLE")</f>
        <v xml:space="preserve"> OFERTA CON PRECIO APARENTEMENTE BAJO</v>
      </c>
      <c r="I41" s="29"/>
      <c r="J41" s="30">
        <f>+ROUND(G41*I41,0)</f>
        <v>0</v>
      </c>
      <c r="K41" s="29"/>
      <c r="L41" s="30">
        <f>+ROUND(G41*K41,0)</f>
        <v>0</v>
      </c>
      <c r="M41" s="29"/>
      <c r="N41" s="30">
        <f>+ROUND(G41*M41,0)</f>
        <v>0</v>
      </c>
      <c r="O41" s="29"/>
      <c r="P41" s="30">
        <f>+ROUND(G41*O41,0)</f>
        <v>0</v>
      </c>
      <c r="Q41" s="31">
        <f>ROUND(G41-J41-L41-N41-P41,0)</f>
        <v>0</v>
      </c>
    </row>
    <row r="42" spans="2:17" ht="15" x14ac:dyDescent="0.25">
      <c r="B42" s="19">
        <v>19</v>
      </c>
      <c r="C42" s="82" t="s">
        <v>52</v>
      </c>
      <c r="D42" s="20">
        <v>341667.61920000002</v>
      </c>
      <c r="E42" s="1">
        <f>+G42/D42</f>
        <v>0</v>
      </c>
      <c r="F42" s="6">
        <f>+D42*80%</f>
        <v>273334.09536000004</v>
      </c>
      <c r="G42" s="33"/>
      <c r="H42" s="2" t="str">
        <f>IF(G42&lt;F42," OFERTA CON PRECIO APARENTEMENTE BAJO","VALOR MINIMO ACEPTABLE")</f>
        <v xml:space="preserve"> OFERTA CON PRECIO APARENTEMENTE BAJO</v>
      </c>
      <c r="I42" s="29"/>
      <c r="J42" s="30">
        <f>+ROUND(G42*I42,0)</f>
        <v>0</v>
      </c>
      <c r="K42" s="29"/>
      <c r="L42" s="30">
        <f>+ROUND(G42*K42,0)</f>
        <v>0</v>
      </c>
      <c r="M42" s="29"/>
      <c r="N42" s="30">
        <f>+ROUND(G42*M42,0)</f>
        <v>0</v>
      </c>
      <c r="O42" s="29"/>
      <c r="P42" s="30">
        <f>+ROUND(G42*O42,0)</f>
        <v>0</v>
      </c>
      <c r="Q42" s="31">
        <f>ROUND(G42-J42-L42-N42-P42,0)</f>
        <v>0</v>
      </c>
    </row>
    <row r="43" spans="2:17" ht="15" x14ac:dyDescent="0.25">
      <c r="B43" s="19">
        <v>20</v>
      </c>
      <c r="C43" s="82" t="s">
        <v>53</v>
      </c>
      <c r="D43" s="20">
        <v>125732.30599999998</v>
      </c>
      <c r="E43" s="1">
        <f>+G43/D43</f>
        <v>0</v>
      </c>
      <c r="F43" s="6">
        <f>+D43*80%</f>
        <v>100585.84479999999</v>
      </c>
      <c r="G43" s="33"/>
      <c r="H43" s="2" t="str">
        <f>IF(G43&lt;F43," OFERTA CON PRECIO APARENTEMENTE BAJO","VALOR MINIMO ACEPTABLE")</f>
        <v xml:space="preserve"> OFERTA CON PRECIO APARENTEMENTE BAJO</v>
      </c>
      <c r="I43" s="29"/>
      <c r="J43" s="30">
        <f>+ROUND(G43*I43,0)</f>
        <v>0</v>
      </c>
      <c r="K43" s="29"/>
      <c r="L43" s="30">
        <f>+ROUND(G43*K43,0)</f>
        <v>0</v>
      </c>
      <c r="M43" s="29"/>
      <c r="N43" s="30">
        <f>+ROUND(G43*M43,0)</f>
        <v>0</v>
      </c>
      <c r="O43" s="29"/>
      <c r="P43" s="30">
        <f>+ROUND(G43*O43,0)</f>
        <v>0</v>
      </c>
      <c r="Q43" s="31">
        <f>ROUND(G43-J43-L43-N43-P43,0)</f>
        <v>0</v>
      </c>
    </row>
    <row r="44" spans="2:17" ht="15" x14ac:dyDescent="0.25">
      <c r="B44" s="19">
        <v>21</v>
      </c>
      <c r="C44" s="82" t="s">
        <v>54</v>
      </c>
      <c r="D44" s="20">
        <v>603894.53599999996</v>
      </c>
      <c r="E44" s="1">
        <f>+G44/D44</f>
        <v>0</v>
      </c>
      <c r="F44" s="6">
        <f>+D44*80%</f>
        <v>483115.62880000001</v>
      </c>
      <c r="G44" s="33"/>
      <c r="H44" s="2" t="str">
        <f>IF(G44&lt;F44," OFERTA CON PRECIO APARENTEMENTE BAJO","VALOR MINIMO ACEPTABLE")</f>
        <v xml:space="preserve"> OFERTA CON PRECIO APARENTEMENTE BAJO</v>
      </c>
      <c r="I44" s="29"/>
      <c r="J44" s="30">
        <f>+ROUND(G44*I44,0)</f>
        <v>0</v>
      </c>
      <c r="K44" s="29"/>
      <c r="L44" s="30">
        <f>+ROUND(G44*K44,0)</f>
        <v>0</v>
      </c>
      <c r="M44" s="29"/>
      <c r="N44" s="30">
        <f>+ROUND(G44*M44,0)</f>
        <v>0</v>
      </c>
      <c r="O44" s="29"/>
      <c r="P44" s="30">
        <f>+ROUND(G44*O44,0)</f>
        <v>0</v>
      </c>
      <c r="Q44" s="31">
        <f>ROUND(G44-J44-L44-N44-P44,0)</f>
        <v>0</v>
      </c>
    </row>
    <row r="45" spans="2:17" ht="15" x14ac:dyDescent="0.25">
      <c r="B45" s="19">
        <v>22</v>
      </c>
      <c r="C45" s="82" t="s">
        <v>55</v>
      </c>
      <c r="D45" s="20">
        <v>396970.86239999998</v>
      </c>
      <c r="E45" s="1">
        <f>+G45/D45</f>
        <v>0</v>
      </c>
      <c r="F45" s="6">
        <f>+D45*80%</f>
        <v>317576.68992000003</v>
      </c>
      <c r="G45" s="33"/>
      <c r="H45" s="2" t="str">
        <f>IF(G45&lt;F45," OFERTA CON PRECIO APARENTEMENTE BAJO","VALOR MINIMO ACEPTABLE")</f>
        <v xml:space="preserve"> OFERTA CON PRECIO APARENTEMENTE BAJO</v>
      </c>
      <c r="I45" s="29"/>
      <c r="J45" s="30">
        <f>+ROUND(G45*I45,0)</f>
        <v>0</v>
      </c>
      <c r="K45" s="29"/>
      <c r="L45" s="30">
        <f>+ROUND(G45*K45,0)</f>
        <v>0</v>
      </c>
      <c r="M45" s="29"/>
      <c r="N45" s="30">
        <f>+ROUND(G45*M45,0)</f>
        <v>0</v>
      </c>
      <c r="O45" s="29"/>
      <c r="P45" s="30">
        <f>+ROUND(G45*O45,0)</f>
        <v>0</v>
      </c>
      <c r="Q45" s="31">
        <f>ROUND(G45-J45-L45-N45-P45,0)</f>
        <v>0</v>
      </c>
    </row>
    <row r="46" spans="2:17" ht="15" x14ac:dyDescent="0.25">
      <c r="B46" s="19">
        <v>23</v>
      </c>
      <c r="C46" s="82" t="s">
        <v>56</v>
      </c>
      <c r="D46" s="20">
        <v>86468.501600000003</v>
      </c>
      <c r="E46" s="1">
        <f>+G46/D46</f>
        <v>0</v>
      </c>
      <c r="F46" s="6">
        <f>+D46*80%</f>
        <v>69174.80128</v>
      </c>
      <c r="G46" s="33"/>
      <c r="H46" s="2" t="str">
        <f>IF(G46&lt;F46," OFERTA CON PRECIO APARENTEMENTE BAJO","VALOR MINIMO ACEPTABLE")</f>
        <v xml:space="preserve"> OFERTA CON PRECIO APARENTEMENTE BAJO</v>
      </c>
      <c r="I46" s="29"/>
      <c r="J46" s="30">
        <f>+ROUND(G46*I46,0)</f>
        <v>0</v>
      </c>
      <c r="K46" s="29"/>
      <c r="L46" s="30">
        <f>+ROUND(G46*K46,0)</f>
        <v>0</v>
      </c>
      <c r="M46" s="29"/>
      <c r="N46" s="30">
        <f>+ROUND(G46*M46,0)</f>
        <v>0</v>
      </c>
      <c r="O46" s="29"/>
      <c r="P46" s="30">
        <f>+ROUND(G46*O46,0)</f>
        <v>0</v>
      </c>
      <c r="Q46" s="31">
        <f>ROUND(G46-J46-L46-N46-P46,0)</f>
        <v>0</v>
      </c>
    </row>
    <row r="47" spans="2:17" ht="15" x14ac:dyDescent="0.25">
      <c r="B47" s="19">
        <v>24</v>
      </c>
      <c r="C47" s="82" t="s">
        <v>57</v>
      </c>
      <c r="D47" s="20">
        <v>305158.59439999994</v>
      </c>
      <c r="E47" s="1">
        <f>+G47/D47</f>
        <v>0</v>
      </c>
      <c r="F47" s="6">
        <f>+D47*80%</f>
        <v>244126.87551999997</v>
      </c>
      <c r="G47" s="33"/>
      <c r="H47" s="2" t="str">
        <f>IF(G47&lt;F47," OFERTA CON PRECIO APARENTEMENTE BAJO","VALOR MINIMO ACEPTABLE")</f>
        <v xml:space="preserve"> OFERTA CON PRECIO APARENTEMENTE BAJO</v>
      </c>
      <c r="I47" s="29"/>
      <c r="J47" s="30">
        <f>+ROUND(G47*I47,0)</f>
        <v>0</v>
      </c>
      <c r="K47" s="29"/>
      <c r="L47" s="30">
        <f>+ROUND(G47*K47,0)</f>
        <v>0</v>
      </c>
      <c r="M47" s="29"/>
      <c r="N47" s="30">
        <f>+ROUND(G47*M47,0)</f>
        <v>0</v>
      </c>
      <c r="O47" s="29"/>
      <c r="P47" s="30">
        <f>+ROUND(G47*O47,0)</f>
        <v>0</v>
      </c>
      <c r="Q47" s="31">
        <f>ROUND(G47-J47-L47-N47-P47,0)</f>
        <v>0</v>
      </c>
    </row>
    <row r="48" spans="2:17" ht="15" x14ac:dyDescent="0.25">
      <c r="B48" s="19">
        <v>25</v>
      </c>
      <c r="C48" s="82" t="s">
        <v>58</v>
      </c>
      <c r="D48" s="20">
        <v>268942.66559999995</v>
      </c>
      <c r="E48" s="1">
        <f>+G48/D48</f>
        <v>0</v>
      </c>
      <c r="F48" s="6">
        <f>+D48*80%</f>
        <v>215154.13247999997</v>
      </c>
      <c r="G48" s="33"/>
      <c r="H48" s="2" t="str">
        <f>IF(G48&lt;F48," OFERTA CON PRECIO APARENTEMENTE BAJO","VALOR MINIMO ACEPTABLE")</f>
        <v xml:space="preserve"> OFERTA CON PRECIO APARENTEMENTE BAJO</v>
      </c>
      <c r="I48" s="29"/>
      <c r="J48" s="30">
        <f>+ROUND(G48*I48,0)</f>
        <v>0</v>
      </c>
      <c r="K48" s="29"/>
      <c r="L48" s="30">
        <f>+ROUND(G48*K48,0)</f>
        <v>0</v>
      </c>
      <c r="M48" s="29"/>
      <c r="N48" s="30">
        <f>+ROUND(G48*M48,0)</f>
        <v>0</v>
      </c>
      <c r="O48" s="29"/>
      <c r="P48" s="30">
        <f>+ROUND(G48*O48,0)</f>
        <v>0</v>
      </c>
      <c r="Q48" s="31">
        <f>ROUND(G48-J48-L48-N48-P48,0)</f>
        <v>0</v>
      </c>
    </row>
    <row r="49" spans="2:17" ht="15" x14ac:dyDescent="0.25">
      <c r="B49" s="19">
        <v>26</v>
      </c>
      <c r="C49" s="82" t="s">
        <v>59</v>
      </c>
      <c r="D49" s="20">
        <v>127763.398</v>
      </c>
      <c r="E49" s="1">
        <f>+G49/D49</f>
        <v>0</v>
      </c>
      <c r="F49" s="6">
        <f>+D49*80%</f>
        <v>102210.71840000001</v>
      </c>
      <c r="G49" s="33"/>
      <c r="H49" s="2" t="str">
        <f>IF(G49&lt;F49," OFERTA CON PRECIO APARENTEMENTE BAJO","VALOR MINIMO ACEPTABLE")</f>
        <v xml:space="preserve"> OFERTA CON PRECIO APARENTEMENTE BAJO</v>
      </c>
      <c r="I49" s="29"/>
      <c r="J49" s="30">
        <f>+ROUND(G49*I49,0)</f>
        <v>0</v>
      </c>
      <c r="K49" s="29"/>
      <c r="L49" s="30">
        <f>+ROUND(G49*K49,0)</f>
        <v>0</v>
      </c>
      <c r="M49" s="29"/>
      <c r="N49" s="30">
        <f>+ROUND(G49*M49,0)</f>
        <v>0</v>
      </c>
      <c r="O49" s="29"/>
      <c r="P49" s="30">
        <f>+ROUND(G49*O49,0)</f>
        <v>0</v>
      </c>
      <c r="Q49" s="31">
        <f>ROUND(G49-J49-L49-N49-P49,0)</f>
        <v>0</v>
      </c>
    </row>
    <row r="50" spans="2:17" ht="15" x14ac:dyDescent="0.25">
      <c r="B50" s="19">
        <v>27</v>
      </c>
      <c r="C50" s="82" t="s">
        <v>60</v>
      </c>
      <c r="D50" s="20">
        <v>24461.925599999995</v>
      </c>
      <c r="E50" s="1">
        <f>+G50/D50</f>
        <v>0</v>
      </c>
      <c r="F50" s="6">
        <f>+D50*80%</f>
        <v>19569.540479999996</v>
      </c>
      <c r="G50" s="33"/>
      <c r="H50" s="2" t="str">
        <f>IF(G50&lt;F50," OFERTA CON PRECIO APARENTEMENTE BAJO","VALOR MINIMO ACEPTABLE")</f>
        <v xml:space="preserve"> OFERTA CON PRECIO APARENTEMENTE BAJO</v>
      </c>
      <c r="I50" s="29"/>
      <c r="J50" s="30">
        <f>+ROUND(G50*I50,0)</f>
        <v>0</v>
      </c>
      <c r="K50" s="29"/>
      <c r="L50" s="30">
        <f>+ROUND(G50*K50,0)</f>
        <v>0</v>
      </c>
      <c r="M50" s="29"/>
      <c r="N50" s="30">
        <f>+ROUND(G50*M50,0)</f>
        <v>0</v>
      </c>
      <c r="O50" s="29"/>
      <c r="P50" s="30">
        <f>+ROUND(G50*O50,0)</f>
        <v>0</v>
      </c>
      <c r="Q50" s="31">
        <f>ROUND(G50-J50-L50-N50-P50,0)</f>
        <v>0</v>
      </c>
    </row>
    <row r="51" spans="2:17" ht="15" x14ac:dyDescent="0.25">
      <c r="B51" s="19">
        <v>28</v>
      </c>
      <c r="C51" s="82" t="s">
        <v>61</v>
      </c>
      <c r="D51" s="20">
        <v>476512.69199999998</v>
      </c>
      <c r="E51" s="1">
        <f>+G51/D51</f>
        <v>0</v>
      </c>
      <c r="F51" s="6">
        <f>+D51*80%</f>
        <v>381210.15360000002</v>
      </c>
      <c r="G51" s="33"/>
      <c r="H51" s="2" t="str">
        <f>IF(G51&lt;F51," OFERTA CON PRECIO APARENTEMENTE BAJO","VALOR MINIMO ACEPTABLE")</f>
        <v xml:space="preserve"> OFERTA CON PRECIO APARENTEMENTE BAJO</v>
      </c>
      <c r="I51" s="29"/>
      <c r="J51" s="30">
        <f>+ROUND(G51*I51,0)</f>
        <v>0</v>
      </c>
      <c r="K51" s="29"/>
      <c r="L51" s="30">
        <f>+ROUND(G51*K51,0)</f>
        <v>0</v>
      </c>
      <c r="M51" s="29"/>
      <c r="N51" s="30">
        <f>+ROUND(G51*M51,0)</f>
        <v>0</v>
      </c>
      <c r="O51" s="29"/>
      <c r="P51" s="30">
        <f>+ROUND(G51*O51,0)</f>
        <v>0</v>
      </c>
      <c r="Q51" s="31">
        <f>ROUND(G51-J51-L51-N51-P51,0)</f>
        <v>0</v>
      </c>
    </row>
    <row r="52" spans="2:17" ht="15" x14ac:dyDescent="0.25">
      <c r="B52" s="19">
        <v>29</v>
      </c>
      <c r="C52" s="83" t="str">
        <f xml:space="preserve"> UPPER("SERVICIO Alineacion de luces")</f>
        <v>SERVICIO ALINEACION DE LUCES</v>
      </c>
      <c r="D52" s="20">
        <v>82429.45120000001</v>
      </c>
      <c r="E52" s="1">
        <f>+G52/D52</f>
        <v>0</v>
      </c>
      <c r="F52" s="6">
        <f>+D52*80%</f>
        <v>65943.560960000017</v>
      </c>
      <c r="G52" s="33"/>
      <c r="H52" s="2" t="str">
        <f>IF(G52&lt;F52," OFERTA CON PRECIO APARENTEMENTE BAJO","VALOR MINIMO ACEPTABLE")</f>
        <v xml:space="preserve"> OFERTA CON PRECIO APARENTEMENTE BAJO</v>
      </c>
      <c r="I52" s="29"/>
      <c r="J52" s="30">
        <f>+ROUND(G52*I52,0)</f>
        <v>0</v>
      </c>
      <c r="K52" s="29"/>
      <c r="L52" s="30">
        <f>+ROUND(G52*K52,0)</f>
        <v>0</v>
      </c>
      <c r="M52" s="29"/>
      <c r="N52" s="30">
        <f>+ROUND(G52*M52,0)</f>
        <v>0</v>
      </c>
      <c r="O52" s="29"/>
      <c r="P52" s="30">
        <f>+ROUND(G52*O52,0)</f>
        <v>0</v>
      </c>
      <c r="Q52" s="31">
        <f>ROUND(G52-J52-L52-N52-P52,0)</f>
        <v>0</v>
      </c>
    </row>
    <row r="53" spans="2:17" ht="15" x14ac:dyDescent="0.25">
      <c r="B53" s="19">
        <v>30</v>
      </c>
      <c r="C53" s="83" t="str">
        <f>UPPER("SERVICIO Cambio de bombillo farolas")</f>
        <v>SERVICIO CAMBIO DE BOMBILLO FAROLAS</v>
      </c>
      <c r="D53" s="20">
        <v>50016.747200000005</v>
      </c>
      <c r="E53" s="1">
        <f>+G53/D53</f>
        <v>0</v>
      </c>
      <c r="F53" s="6">
        <f>+D53*80%</f>
        <v>40013.397760000007</v>
      </c>
      <c r="G53" s="33"/>
      <c r="H53" s="2" t="str">
        <f>IF(G53&lt;F53," OFERTA CON PRECIO APARENTEMENTE BAJO","VALOR MINIMO ACEPTABLE")</f>
        <v xml:space="preserve"> OFERTA CON PRECIO APARENTEMENTE BAJO</v>
      </c>
      <c r="I53" s="29"/>
      <c r="J53" s="30">
        <f>+ROUND(G53*I53,0)</f>
        <v>0</v>
      </c>
      <c r="K53" s="29"/>
      <c r="L53" s="30">
        <f>+ROUND(G53*K53,0)</f>
        <v>0</v>
      </c>
      <c r="M53" s="29"/>
      <c r="N53" s="30">
        <f>+ROUND(G53*M53,0)</f>
        <v>0</v>
      </c>
      <c r="O53" s="29"/>
      <c r="P53" s="30">
        <f>+ROUND(G53*O53,0)</f>
        <v>0</v>
      </c>
      <c r="Q53" s="31">
        <f>ROUND(G53-J53-L53-N53-P53,0)</f>
        <v>0</v>
      </c>
    </row>
    <row r="54" spans="2:17" ht="15" x14ac:dyDescent="0.25">
      <c r="B54" s="19">
        <v>31</v>
      </c>
      <c r="C54" s="83" t="str">
        <f>UPPER("SERVICIO Cambio de bombillos stops")</f>
        <v>SERVICIO CAMBIO DE BOMBILLOS STOPS</v>
      </c>
      <c r="D54" s="20">
        <v>18863.879999999997</v>
      </c>
      <c r="E54" s="1">
        <f>+G54/D54</f>
        <v>0</v>
      </c>
      <c r="F54" s="6">
        <f>+D54*80%</f>
        <v>15091.103999999999</v>
      </c>
      <c r="G54" s="33"/>
      <c r="H54" s="2" t="str">
        <f>IF(G54&lt;F54," OFERTA CON PRECIO APARENTEMENTE BAJO","VALOR MINIMO ACEPTABLE")</f>
        <v xml:space="preserve"> OFERTA CON PRECIO APARENTEMENTE BAJO</v>
      </c>
      <c r="I54" s="29"/>
      <c r="J54" s="30">
        <f>+ROUND(G54*I54,0)</f>
        <v>0</v>
      </c>
      <c r="K54" s="29"/>
      <c r="L54" s="30">
        <f>+ROUND(G54*K54,0)</f>
        <v>0</v>
      </c>
      <c r="M54" s="29"/>
      <c r="N54" s="30">
        <f>+ROUND(G54*M54,0)</f>
        <v>0</v>
      </c>
      <c r="O54" s="29"/>
      <c r="P54" s="30">
        <f>+ROUND(G54*O54,0)</f>
        <v>0</v>
      </c>
      <c r="Q54" s="31">
        <f>ROUND(G54-J54-L54-N54-P54,0)</f>
        <v>0</v>
      </c>
    </row>
    <row r="55" spans="2:17" ht="15" x14ac:dyDescent="0.25">
      <c r="B55" s="19">
        <v>32</v>
      </c>
      <c r="C55" s="83" t="str">
        <f>UPPER("SERVICIO mantenimiento y reparacion alarma de reversa")</f>
        <v>SERVICIO MANTENIMIENTO Y REPARACION ALARMA DE REVERSA</v>
      </c>
      <c r="D55" s="20">
        <v>238216.81039999999</v>
      </c>
      <c r="E55" s="1">
        <f>+G55/D55</f>
        <v>0</v>
      </c>
      <c r="F55" s="6">
        <f>+D55*80%</f>
        <v>190573.44832</v>
      </c>
      <c r="G55" s="33"/>
      <c r="H55" s="2" t="str">
        <f>IF(G55&lt;F55," OFERTA CON PRECIO APARENTEMENTE BAJO","VALOR MINIMO ACEPTABLE")</f>
        <v xml:space="preserve"> OFERTA CON PRECIO APARENTEMENTE BAJO</v>
      </c>
      <c r="I55" s="29"/>
      <c r="J55" s="30">
        <f>+ROUND(G55*I55,0)</f>
        <v>0</v>
      </c>
      <c r="K55" s="29"/>
      <c r="L55" s="30">
        <f>+ROUND(G55*K55,0)</f>
        <v>0</v>
      </c>
      <c r="M55" s="29"/>
      <c r="N55" s="30">
        <f>+ROUND(G55*M55,0)</f>
        <v>0</v>
      </c>
      <c r="O55" s="29"/>
      <c r="P55" s="30">
        <f>+ROUND(G55*O55,0)</f>
        <v>0</v>
      </c>
      <c r="Q55" s="31">
        <f>ROUND(G55-J55-L55-N55-P55,0)</f>
        <v>0</v>
      </c>
    </row>
    <row r="56" spans="2:17" ht="15" x14ac:dyDescent="0.25">
      <c r="B56" s="19">
        <v>33</v>
      </c>
      <c r="C56" s="83" t="str">
        <f>UPPER("SERVICIO cambio y suministro de la perilla de aviso de reversa")</f>
        <v>SERVICIO CAMBIO Y SUMINISTRO DE LA PERILLA DE AVISO DE REVERSA</v>
      </c>
      <c r="D56" s="20">
        <v>420620.8272</v>
      </c>
      <c r="E56" s="1">
        <f>+G56/D56</f>
        <v>0</v>
      </c>
      <c r="F56" s="6">
        <f>+D56*80%</f>
        <v>336496.66176000005</v>
      </c>
      <c r="G56" s="33"/>
      <c r="H56" s="2" t="str">
        <f>IF(G56&lt;F56," OFERTA CON PRECIO APARENTEMENTE BAJO","VALOR MINIMO ACEPTABLE")</f>
        <v xml:space="preserve"> OFERTA CON PRECIO APARENTEMENTE BAJO</v>
      </c>
      <c r="I56" s="29"/>
      <c r="J56" s="30">
        <f>+ROUND(G56*I56,0)</f>
        <v>0</v>
      </c>
      <c r="K56" s="29"/>
      <c r="L56" s="30">
        <f>+ROUND(G56*K56,0)</f>
        <v>0</v>
      </c>
      <c r="M56" s="29"/>
      <c r="N56" s="30">
        <f>+ROUND(G56*M56,0)</f>
        <v>0</v>
      </c>
      <c r="O56" s="29"/>
      <c r="P56" s="30">
        <f>+ROUND(G56*O56,0)</f>
        <v>0</v>
      </c>
      <c r="Q56" s="31">
        <f>ROUND(G56-J56-L56-N56-P56,0)</f>
        <v>0</v>
      </c>
    </row>
    <row r="57" spans="2:17" ht="15" x14ac:dyDescent="0.25">
      <c r="B57" s="19">
        <v>34</v>
      </c>
      <c r="C57" s="83" t="s">
        <v>62</v>
      </c>
      <c r="D57" s="20">
        <v>42735.660799999998</v>
      </c>
      <c r="E57" s="1">
        <f>+G57/D57</f>
        <v>0</v>
      </c>
      <c r="F57" s="6">
        <f>+D57*80%</f>
        <v>34188.528639999997</v>
      </c>
      <c r="G57" s="33"/>
      <c r="H57" s="2" t="str">
        <f>IF(G57&lt;F57," OFERTA CON PRECIO APARENTEMENTE BAJO","VALOR MINIMO ACEPTABLE")</f>
        <v xml:space="preserve"> OFERTA CON PRECIO APARENTEMENTE BAJO</v>
      </c>
      <c r="I57" s="29"/>
      <c r="J57" s="30">
        <f>+ROUND(G57*I57,0)</f>
        <v>0</v>
      </c>
      <c r="K57" s="29"/>
      <c r="L57" s="30">
        <f>+ROUND(G57*K57,0)</f>
        <v>0</v>
      </c>
      <c r="M57" s="29"/>
      <c r="N57" s="30">
        <f>+ROUND(G57*M57,0)</f>
        <v>0</v>
      </c>
      <c r="O57" s="29"/>
      <c r="P57" s="30">
        <f>+ROUND(G57*O57,0)</f>
        <v>0</v>
      </c>
      <c r="Q57" s="31">
        <f>ROUND(G57-J57-L57-N57-P57,0)</f>
        <v>0</v>
      </c>
    </row>
    <row r="58" spans="2:17" ht="15" x14ac:dyDescent="0.25">
      <c r="B58" s="19">
        <v>35</v>
      </c>
      <c r="C58" s="83" t="str">
        <f>UPPER("SERVICIO Arreglos electricos")</f>
        <v>SERVICIO ARREGLOS ELECTRICOS</v>
      </c>
      <c r="D58" s="20">
        <v>236302.05279999998</v>
      </c>
      <c r="E58" s="1">
        <f>+G58/D58</f>
        <v>0</v>
      </c>
      <c r="F58" s="6">
        <f>+D58*80%</f>
        <v>189041.64223999999</v>
      </c>
      <c r="G58" s="33"/>
      <c r="H58" s="2" t="str">
        <f>IF(G58&lt;F58," OFERTA CON PRECIO APARENTEMENTE BAJO","VALOR MINIMO ACEPTABLE")</f>
        <v xml:space="preserve"> OFERTA CON PRECIO APARENTEMENTE BAJO</v>
      </c>
      <c r="I58" s="29"/>
      <c r="J58" s="30">
        <f>+ROUND(G58*I58,0)</f>
        <v>0</v>
      </c>
      <c r="K58" s="29"/>
      <c r="L58" s="30">
        <f>+ROUND(G58*K58,0)</f>
        <v>0</v>
      </c>
      <c r="M58" s="29"/>
      <c r="N58" s="30">
        <f>+ROUND(G58*M58,0)</f>
        <v>0</v>
      </c>
      <c r="O58" s="29"/>
      <c r="P58" s="30">
        <f>+ROUND(G58*O58,0)</f>
        <v>0</v>
      </c>
      <c r="Q58" s="31">
        <f>ROUND(G58-J58-L58-N58-P58,0)</f>
        <v>0</v>
      </c>
    </row>
    <row r="59" spans="2:17" ht="15" x14ac:dyDescent="0.25">
      <c r="B59" s="19">
        <v>36</v>
      </c>
      <c r="C59" s="83" t="str">
        <f>UPPER("SERVICO Cambio de bateria")</f>
        <v>SERVICO CAMBIO DE BATERIA</v>
      </c>
      <c r="D59" s="20">
        <v>1940274.0636</v>
      </c>
      <c r="E59" s="1">
        <f>+G59/D59</f>
        <v>0</v>
      </c>
      <c r="F59" s="6">
        <f>+D59*80%</f>
        <v>1552219.2508800002</v>
      </c>
      <c r="G59" s="33"/>
      <c r="H59" s="2" t="str">
        <f>IF(G59&lt;F59," OFERTA CON PRECIO APARENTEMENTE BAJO","VALOR MINIMO ACEPTABLE")</f>
        <v xml:space="preserve"> OFERTA CON PRECIO APARENTEMENTE BAJO</v>
      </c>
      <c r="I59" s="29"/>
      <c r="J59" s="30">
        <f>+ROUND(G59*I59,0)</f>
        <v>0</v>
      </c>
      <c r="K59" s="29"/>
      <c r="L59" s="30">
        <f>+ROUND(G59*K59,0)</f>
        <v>0</v>
      </c>
      <c r="M59" s="29"/>
      <c r="N59" s="30">
        <f>+ROUND(G59*M59,0)</f>
        <v>0</v>
      </c>
      <c r="O59" s="29"/>
      <c r="P59" s="30">
        <f>+ROUND(G59*O59,0)</f>
        <v>0</v>
      </c>
      <c r="Q59" s="31">
        <f>ROUND(G59-J59-L59-N59-P59,0)</f>
        <v>0</v>
      </c>
    </row>
    <row r="60" spans="2:17" ht="15" x14ac:dyDescent="0.25">
      <c r="B60" s="19">
        <v>37</v>
      </c>
      <c r="C60" s="83" t="str">
        <f>UPPER("SERVICIO Cambio de terminales bateria")</f>
        <v>SERVICIO CAMBIO DE TERMINALES BATERIA</v>
      </c>
      <c r="D60" s="20">
        <v>52091.671199999997</v>
      </c>
      <c r="E60" s="1">
        <f>+G60/D60</f>
        <v>0</v>
      </c>
      <c r="F60" s="6">
        <f>+D60*80%</f>
        <v>41673.336960000001</v>
      </c>
      <c r="G60" s="33"/>
      <c r="H60" s="2" t="str">
        <f>IF(G60&lt;F60," OFERTA CON PRECIO APARENTEMENTE BAJO","VALOR MINIMO ACEPTABLE")</f>
        <v xml:space="preserve"> OFERTA CON PRECIO APARENTEMENTE BAJO</v>
      </c>
      <c r="I60" s="29"/>
      <c r="J60" s="30">
        <f>+ROUND(G60*I60,0)</f>
        <v>0</v>
      </c>
      <c r="K60" s="29"/>
      <c r="L60" s="30">
        <f>+ROUND(G60*K60,0)</f>
        <v>0</v>
      </c>
      <c r="M60" s="29"/>
      <c r="N60" s="30">
        <f>+ROUND(G60*M60,0)</f>
        <v>0</v>
      </c>
      <c r="O60" s="29"/>
      <c r="P60" s="30">
        <f>+ROUND(G60*O60,0)</f>
        <v>0</v>
      </c>
      <c r="Q60" s="31">
        <f>ROUND(G60-J60-L60-N60-P60,0)</f>
        <v>0</v>
      </c>
    </row>
    <row r="61" spans="2:17" ht="15" x14ac:dyDescent="0.25">
      <c r="B61" s="19">
        <v>38</v>
      </c>
      <c r="C61" s="83" t="str">
        <f>UPPER("SERVICIO Arreglo arranque")</f>
        <v>SERVICIO ARREGLO ARRANQUE</v>
      </c>
      <c r="D61" s="20">
        <v>653143.16959999991</v>
      </c>
      <c r="E61" s="1">
        <f>+G61/D61</f>
        <v>0</v>
      </c>
      <c r="F61" s="6">
        <f>+D61*80%</f>
        <v>522514.53567999997</v>
      </c>
      <c r="G61" s="33"/>
      <c r="H61" s="2" t="str">
        <f>IF(G61&lt;F61," OFERTA CON PRECIO APARENTEMENTE BAJO","VALOR MINIMO ACEPTABLE")</f>
        <v xml:space="preserve"> OFERTA CON PRECIO APARENTEMENTE BAJO</v>
      </c>
      <c r="I61" s="29"/>
      <c r="J61" s="30">
        <f>+ROUND(G61*I61,0)</f>
        <v>0</v>
      </c>
      <c r="K61" s="29"/>
      <c r="L61" s="30">
        <f>+ROUND(G61*K61,0)</f>
        <v>0</v>
      </c>
      <c r="M61" s="29"/>
      <c r="N61" s="30">
        <f>+ROUND(G61*M61,0)</f>
        <v>0</v>
      </c>
      <c r="O61" s="29"/>
      <c r="P61" s="30">
        <f>+ROUND(G61*O61,0)</f>
        <v>0</v>
      </c>
      <c r="Q61" s="31">
        <f>ROUND(G61-J61-L61-N61-P61,0)</f>
        <v>0</v>
      </c>
    </row>
    <row r="62" spans="2:17" ht="15" x14ac:dyDescent="0.25">
      <c r="B62" s="19">
        <v>39</v>
      </c>
      <c r="C62" s="82" t="s">
        <v>63</v>
      </c>
      <c r="D62" s="20">
        <v>54339.723999999995</v>
      </c>
      <c r="E62" s="1">
        <f>+G62/D62</f>
        <v>0</v>
      </c>
      <c r="F62" s="6">
        <f>+D62*80%</f>
        <v>43471.779199999997</v>
      </c>
      <c r="G62" s="33"/>
      <c r="H62" s="2" t="str">
        <f>IF(G62&lt;F62," OFERTA CON PRECIO APARENTEMENTE BAJO","VALOR MINIMO ACEPTABLE")</f>
        <v xml:space="preserve"> OFERTA CON PRECIO APARENTEMENTE BAJO</v>
      </c>
      <c r="I62" s="29"/>
      <c r="J62" s="30">
        <f>+ROUND(G62*I62,0)</f>
        <v>0</v>
      </c>
      <c r="K62" s="29"/>
      <c r="L62" s="30">
        <f>+ROUND(G62*K62,0)</f>
        <v>0</v>
      </c>
      <c r="M62" s="29"/>
      <c r="N62" s="30">
        <f>+ROUND(G62*M62,0)</f>
        <v>0</v>
      </c>
      <c r="O62" s="29"/>
      <c r="P62" s="30">
        <f>+ROUND(G62*O62,0)</f>
        <v>0</v>
      </c>
      <c r="Q62" s="31">
        <f>ROUND(G62-J62-L62-N62-P62,0)</f>
        <v>0</v>
      </c>
    </row>
    <row r="63" spans="2:17" ht="15" x14ac:dyDescent="0.25">
      <c r="B63" s="19">
        <v>40</v>
      </c>
      <c r="C63" s="82" t="s">
        <v>64</v>
      </c>
      <c r="D63" s="20">
        <v>436033.28639999998</v>
      </c>
      <c r="E63" s="1">
        <f>+G63/D63</f>
        <v>0</v>
      </c>
      <c r="F63" s="6">
        <f>+D63*80%</f>
        <v>348826.62912</v>
      </c>
      <c r="G63" s="33"/>
      <c r="H63" s="2" t="str">
        <f>IF(G63&lt;F63," OFERTA CON PRECIO APARENTEMENTE BAJO","VALOR MINIMO ACEPTABLE")</f>
        <v xml:space="preserve"> OFERTA CON PRECIO APARENTEMENTE BAJO</v>
      </c>
      <c r="I63" s="29"/>
      <c r="J63" s="30">
        <f>+ROUND(G63*I63,0)</f>
        <v>0</v>
      </c>
      <c r="K63" s="29"/>
      <c r="L63" s="30">
        <f>+ROUND(G63*K63,0)</f>
        <v>0</v>
      </c>
      <c r="M63" s="29"/>
      <c r="N63" s="30">
        <f>+ROUND(G63*M63,0)</f>
        <v>0</v>
      </c>
      <c r="O63" s="29"/>
      <c r="P63" s="30">
        <f>+ROUND(G63*O63,0)</f>
        <v>0</v>
      </c>
      <c r="Q63" s="31">
        <f>ROUND(G63-J63-L63-N63-P63,0)</f>
        <v>0</v>
      </c>
    </row>
    <row r="64" spans="2:17" ht="15" x14ac:dyDescent="0.25">
      <c r="B64" s="19">
        <v>41</v>
      </c>
      <c r="C64" s="82" t="s">
        <v>65</v>
      </c>
      <c r="D64" s="20">
        <v>1445085.5040000002</v>
      </c>
      <c r="E64" s="1">
        <f>+G64/D64</f>
        <v>0</v>
      </c>
      <c r="F64" s="6">
        <f>+D64*80%</f>
        <v>1156068.4032000003</v>
      </c>
      <c r="G64" s="33"/>
      <c r="H64" s="2" t="str">
        <f>IF(G64&lt;F64," OFERTA CON PRECIO APARENTEMENTE BAJO","VALOR MINIMO ACEPTABLE")</f>
        <v xml:space="preserve"> OFERTA CON PRECIO APARENTEMENTE BAJO</v>
      </c>
      <c r="I64" s="29"/>
      <c r="J64" s="30">
        <f>+ROUND(G64*I64,0)</f>
        <v>0</v>
      </c>
      <c r="K64" s="29"/>
      <c r="L64" s="30">
        <f>+ROUND(G64*K64,0)</f>
        <v>0</v>
      </c>
      <c r="M64" s="29"/>
      <c r="N64" s="30">
        <f>+ROUND(G64*M64,0)</f>
        <v>0</v>
      </c>
      <c r="O64" s="29"/>
      <c r="P64" s="30">
        <f>+ROUND(G64*O64,0)</f>
        <v>0</v>
      </c>
      <c r="Q64" s="31">
        <f>ROUND(G64-J64-L64-N64-P64,0)</f>
        <v>0</v>
      </c>
    </row>
    <row r="65" spans="2:17" ht="15" x14ac:dyDescent="0.25">
      <c r="B65" s="19">
        <v>42</v>
      </c>
      <c r="C65" s="84" t="s">
        <v>66</v>
      </c>
      <c r="D65" s="20">
        <v>327846.95160000003</v>
      </c>
      <c r="E65" s="1">
        <f>+G65/D65</f>
        <v>0</v>
      </c>
      <c r="F65" s="6">
        <f>+D65*80%</f>
        <v>262277.56128000002</v>
      </c>
      <c r="G65" s="33"/>
      <c r="H65" s="2" t="str">
        <f>IF(G65&lt;F65," OFERTA CON PRECIO APARENTEMENTE BAJO","VALOR MINIMO ACEPTABLE")</f>
        <v xml:space="preserve"> OFERTA CON PRECIO APARENTEMENTE BAJO</v>
      </c>
      <c r="I65" s="29"/>
      <c r="J65" s="30">
        <f>+ROUND(G65*I65,0)</f>
        <v>0</v>
      </c>
      <c r="K65" s="29"/>
      <c r="L65" s="30">
        <f>+ROUND(G65*K65,0)</f>
        <v>0</v>
      </c>
      <c r="M65" s="29"/>
      <c r="N65" s="30">
        <f>+ROUND(G65*M65,0)</f>
        <v>0</v>
      </c>
      <c r="O65" s="29"/>
      <c r="P65" s="30">
        <f>+ROUND(G65*O65,0)</f>
        <v>0</v>
      </c>
      <c r="Q65" s="31">
        <f>ROUND(G65-J65-L65-N65-P65,0)</f>
        <v>0</v>
      </c>
    </row>
    <row r="66" spans="2:17" ht="15" x14ac:dyDescent="0.25">
      <c r="B66" s="19">
        <v>43</v>
      </c>
      <c r="C66" s="84" t="s">
        <v>67</v>
      </c>
      <c r="D66" s="20">
        <v>597117.81919999991</v>
      </c>
      <c r="E66" s="1">
        <f>+G66/D66</f>
        <v>0</v>
      </c>
      <c r="F66" s="6">
        <f>+D66*80%</f>
        <v>477694.25535999995</v>
      </c>
      <c r="G66" s="33"/>
      <c r="H66" s="2" t="str">
        <f>IF(G66&lt;F66," OFERTA CON PRECIO APARENTEMENTE BAJO","VALOR MINIMO ACEPTABLE")</f>
        <v xml:space="preserve"> OFERTA CON PRECIO APARENTEMENTE BAJO</v>
      </c>
      <c r="I66" s="29"/>
      <c r="J66" s="30">
        <f>+ROUND(G66*I66,0)</f>
        <v>0</v>
      </c>
      <c r="K66" s="29"/>
      <c r="L66" s="30">
        <f>+ROUND(G66*K66,0)</f>
        <v>0</v>
      </c>
      <c r="M66" s="29"/>
      <c r="N66" s="30">
        <f>+ROUND(G66*M66,0)</f>
        <v>0</v>
      </c>
      <c r="O66" s="29"/>
      <c r="P66" s="30">
        <f>+ROUND(G66*O66,0)</f>
        <v>0</v>
      </c>
      <c r="Q66" s="31">
        <f>ROUND(G66-J66-L66-N66-P66,0)</f>
        <v>0</v>
      </c>
    </row>
    <row r="67" spans="2:17" ht="15" x14ac:dyDescent="0.25">
      <c r="B67" s="19">
        <v>44</v>
      </c>
      <c r="C67" s="84" t="s">
        <v>68</v>
      </c>
      <c r="D67" s="20">
        <v>127744.12</v>
      </c>
      <c r="E67" s="1">
        <f>+G67/D67</f>
        <v>0</v>
      </c>
      <c r="F67" s="6">
        <f>+D67*80%</f>
        <v>102195.296</v>
      </c>
      <c r="G67" s="33"/>
      <c r="H67" s="2" t="str">
        <f>IF(G67&lt;F67," OFERTA CON PRECIO APARENTEMENTE BAJO","VALOR MINIMO ACEPTABLE")</f>
        <v xml:space="preserve"> OFERTA CON PRECIO APARENTEMENTE BAJO</v>
      </c>
      <c r="I67" s="29"/>
      <c r="J67" s="30">
        <f>+ROUND(G67*I67,0)</f>
        <v>0</v>
      </c>
      <c r="K67" s="29"/>
      <c r="L67" s="30">
        <f>+ROUND(G67*K67,0)</f>
        <v>0</v>
      </c>
      <c r="M67" s="29"/>
      <c r="N67" s="30">
        <f>+ROUND(G67*M67,0)</f>
        <v>0</v>
      </c>
      <c r="O67" s="29"/>
      <c r="P67" s="30">
        <f>+ROUND(G67*O67,0)</f>
        <v>0</v>
      </c>
      <c r="Q67" s="31">
        <f>ROUND(G67-J67-L67-N67-P67,0)</f>
        <v>0</v>
      </c>
    </row>
    <row r="68" spans="2:17" ht="15" x14ac:dyDescent="0.25">
      <c r="B68" s="19">
        <v>45</v>
      </c>
      <c r="C68" s="84" t="s">
        <v>69</v>
      </c>
      <c r="D68" s="20">
        <v>163584.92079999999</v>
      </c>
      <c r="E68" s="1">
        <f>+G68/D68</f>
        <v>0</v>
      </c>
      <c r="F68" s="6">
        <f>+D68*80%</f>
        <v>130867.93664</v>
      </c>
      <c r="G68" s="33"/>
      <c r="H68" s="2" t="str">
        <f>IF(G68&lt;F68," OFERTA CON PRECIO APARENTEMENTE BAJO","VALOR MINIMO ACEPTABLE")</f>
        <v xml:space="preserve"> OFERTA CON PRECIO APARENTEMENTE BAJO</v>
      </c>
      <c r="I68" s="29"/>
      <c r="J68" s="30">
        <f>+ROUND(G68*I68,0)</f>
        <v>0</v>
      </c>
      <c r="K68" s="29"/>
      <c r="L68" s="30">
        <f>+ROUND(G68*K68,0)</f>
        <v>0</v>
      </c>
      <c r="M68" s="29"/>
      <c r="N68" s="30">
        <f>+ROUND(G68*M68,0)</f>
        <v>0</v>
      </c>
      <c r="O68" s="29"/>
      <c r="P68" s="30">
        <f>+ROUND(G68*O68,0)</f>
        <v>0</v>
      </c>
      <c r="Q68" s="31">
        <f>ROUND(G68-J68-L68-N68-P68,0)</f>
        <v>0</v>
      </c>
    </row>
    <row r="69" spans="2:17" ht="15" x14ac:dyDescent="0.25">
      <c r="B69" s="19">
        <v>46</v>
      </c>
      <c r="C69" s="84" t="s">
        <v>70</v>
      </c>
      <c r="D69" s="20">
        <v>219627.59760000001</v>
      </c>
      <c r="E69" s="1">
        <f>+G69/D69</f>
        <v>0</v>
      </c>
      <c r="F69" s="6">
        <f>+D69*80%</f>
        <v>175702.07808000001</v>
      </c>
      <c r="G69" s="33"/>
      <c r="H69" s="2" t="str">
        <f>IF(G69&lt;F69," OFERTA CON PRECIO APARENTEMENTE BAJO","VALOR MINIMO ACEPTABLE")</f>
        <v xml:space="preserve"> OFERTA CON PRECIO APARENTEMENTE BAJO</v>
      </c>
      <c r="I69" s="29"/>
      <c r="J69" s="30">
        <f>+ROUND(G69*I69,0)</f>
        <v>0</v>
      </c>
      <c r="K69" s="29"/>
      <c r="L69" s="30">
        <f>+ROUND(G69*K69,0)</f>
        <v>0</v>
      </c>
      <c r="M69" s="29"/>
      <c r="N69" s="30">
        <f>+ROUND(G69*M69,0)</f>
        <v>0</v>
      </c>
      <c r="O69" s="29"/>
      <c r="P69" s="30">
        <f>+ROUND(G69*O69,0)</f>
        <v>0</v>
      </c>
      <c r="Q69" s="31">
        <f>ROUND(G69-J69-L69-N69-P69,0)</f>
        <v>0</v>
      </c>
    </row>
    <row r="70" spans="2:17" ht="15" x14ac:dyDescent="0.25">
      <c r="B70" s="19">
        <v>47</v>
      </c>
      <c r="C70" s="82" t="s">
        <v>71</v>
      </c>
      <c r="D70" s="20">
        <v>334451.39640000003</v>
      </c>
      <c r="E70" s="1">
        <f>+G70/D70</f>
        <v>0</v>
      </c>
      <c r="F70" s="6">
        <f>+D70*80%</f>
        <v>267561.11712000001</v>
      </c>
      <c r="G70" s="33"/>
      <c r="H70" s="2" t="str">
        <f>IF(G70&lt;F70," OFERTA CON PRECIO APARENTEMENTE BAJO","VALOR MINIMO ACEPTABLE")</f>
        <v xml:space="preserve"> OFERTA CON PRECIO APARENTEMENTE BAJO</v>
      </c>
      <c r="I70" s="29"/>
      <c r="J70" s="30">
        <f>+ROUND(G70*I70,0)</f>
        <v>0</v>
      </c>
      <c r="K70" s="29"/>
      <c r="L70" s="30">
        <f>+ROUND(G70*K70,0)</f>
        <v>0</v>
      </c>
      <c r="M70" s="29"/>
      <c r="N70" s="30">
        <f>+ROUND(G70*M70,0)</f>
        <v>0</v>
      </c>
      <c r="O70" s="29"/>
      <c r="P70" s="30">
        <f>+ROUND(G70*O70,0)</f>
        <v>0</v>
      </c>
      <c r="Q70" s="31">
        <f>ROUND(G70-J70-L70-N70-P70,0)</f>
        <v>0</v>
      </c>
    </row>
    <row r="71" spans="2:17" ht="15" x14ac:dyDescent="0.25">
      <c r="B71" s="19">
        <v>48</v>
      </c>
      <c r="C71" s="82" t="s">
        <v>72</v>
      </c>
      <c r="D71" s="20">
        <v>244530.33919999999</v>
      </c>
      <c r="E71" s="1">
        <f>+G71/D71</f>
        <v>0</v>
      </c>
      <c r="F71" s="6">
        <f>+D71*80%</f>
        <v>195624.27136000001</v>
      </c>
      <c r="G71" s="33"/>
      <c r="H71" s="2" t="str">
        <f>IF(G71&lt;F71," OFERTA CON PRECIO APARENTEMENTE BAJO","VALOR MINIMO ACEPTABLE")</f>
        <v xml:space="preserve"> OFERTA CON PRECIO APARENTEMENTE BAJO</v>
      </c>
      <c r="I71" s="29"/>
      <c r="J71" s="30">
        <f>+ROUND(G71*I71,0)</f>
        <v>0</v>
      </c>
      <c r="K71" s="29"/>
      <c r="L71" s="30">
        <f>+ROUND(G71*K71,0)</f>
        <v>0</v>
      </c>
      <c r="M71" s="29"/>
      <c r="N71" s="30">
        <f>+ROUND(G71*M71,0)</f>
        <v>0</v>
      </c>
      <c r="O71" s="29"/>
      <c r="P71" s="30">
        <f>+ROUND(G71*O71,0)</f>
        <v>0</v>
      </c>
      <c r="Q71" s="31">
        <f>ROUND(G71-J71-L71-N71-P71,0)</f>
        <v>0</v>
      </c>
    </row>
    <row r="72" spans="2:17" ht="15" x14ac:dyDescent="0.25">
      <c r="B72" s="19">
        <v>49</v>
      </c>
      <c r="C72" s="82" t="s">
        <v>73</v>
      </c>
      <c r="D72" s="20">
        <v>834344.6523999999</v>
      </c>
      <c r="E72" s="1">
        <f>+G72/D72</f>
        <v>0</v>
      </c>
      <c r="F72" s="6">
        <f>+D72*80%</f>
        <v>667475.72191999992</v>
      </c>
      <c r="G72" s="33"/>
      <c r="H72" s="2" t="str">
        <f>IF(G72&lt;F72," OFERTA CON PRECIO APARENTEMENTE BAJO","VALOR MINIMO ACEPTABLE")</f>
        <v xml:space="preserve"> OFERTA CON PRECIO APARENTEMENTE BAJO</v>
      </c>
      <c r="I72" s="29"/>
      <c r="J72" s="30">
        <f>+ROUND(G72*I72,0)</f>
        <v>0</v>
      </c>
      <c r="K72" s="29"/>
      <c r="L72" s="30">
        <f>+ROUND(G72*K72,0)</f>
        <v>0</v>
      </c>
      <c r="M72" s="29"/>
      <c r="N72" s="30">
        <f>+ROUND(G72*M72,0)</f>
        <v>0</v>
      </c>
      <c r="O72" s="29"/>
      <c r="P72" s="30">
        <f>+ROUND(G72*O72,0)</f>
        <v>0</v>
      </c>
      <c r="Q72" s="31">
        <f>ROUND(G72-J72-L72-N72-P72,0)</f>
        <v>0</v>
      </c>
    </row>
    <row r="73" spans="2:17" ht="15" x14ac:dyDescent="0.25">
      <c r="B73" s="19">
        <v>50</v>
      </c>
      <c r="C73" s="82" t="s">
        <v>74</v>
      </c>
      <c r="D73" s="20">
        <v>444822.65879999998</v>
      </c>
      <c r="E73" s="1">
        <f>+G73/D73</f>
        <v>0</v>
      </c>
      <c r="F73" s="6">
        <f>+D73*80%</f>
        <v>355858.12703999999</v>
      </c>
      <c r="G73" s="33"/>
      <c r="H73" s="2" t="str">
        <f>IF(G73&lt;F73," OFERTA CON PRECIO APARENTEMENTE BAJO","VALOR MINIMO ACEPTABLE")</f>
        <v xml:space="preserve"> OFERTA CON PRECIO APARENTEMENTE BAJO</v>
      </c>
      <c r="I73" s="29"/>
      <c r="J73" s="30">
        <f>+ROUND(G73*I73,0)</f>
        <v>0</v>
      </c>
      <c r="K73" s="29"/>
      <c r="L73" s="30">
        <f>+ROUND(G73*K73,0)</f>
        <v>0</v>
      </c>
      <c r="M73" s="29"/>
      <c r="N73" s="30">
        <f>+ROUND(G73*M73,0)</f>
        <v>0</v>
      </c>
      <c r="O73" s="29"/>
      <c r="P73" s="30">
        <f>+ROUND(G73*O73,0)</f>
        <v>0</v>
      </c>
      <c r="Q73" s="31">
        <f>ROUND(G73-J73-L73-N73-P73,0)</f>
        <v>0</v>
      </c>
    </row>
    <row r="74" spans="2:17" ht="15" x14ac:dyDescent="0.25">
      <c r="B74" s="19">
        <v>51</v>
      </c>
      <c r="C74" s="82" t="s">
        <v>75</v>
      </c>
      <c r="D74" s="20">
        <v>547636.10360000003</v>
      </c>
      <c r="E74" s="1">
        <f>+G74/D74</f>
        <v>0</v>
      </c>
      <c r="F74" s="6">
        <f>+D74*80%</f>
        <v>438108.88288000005</v>
      </c>
      <c r="G74" s="33"/>
      <c r="H74" s="2" t="str">
        <f>IF(G74&lt;F74," OFERTA CON PRECIO APARENTEMENTE BAJO","VALOR MINIMO ACEPTABLE")</f>
        <v xml:space="preserve"> OFERTA CON PRECIO APARENTEMENTE BAJO</v>
      </c>
      <c r="I74" s="29"/>
      <c r="J74" s="30">
        <f>+ROUND(G74*I74,0)</f>
        <v>0</v>
      </c>
      <c r="K74" s="29"/>
      <c r="L74" s="30">
        <f>+ROUND(G74*K74,0)</f>
        <v>0</v>
      </c>
      <c r="M74" s="29"/>
      <c r="N74" s="30">
        <f>+ROUND(G74*M74,0)</f>
        <v>0</v>
      </c>
      <c r="O74" s="29"/>
      <c r="P74" s="30">
        <f>+ROUND(G74*O74,0)</f>
        <v>0</v>
      </c>
      <c r="Q74" s="31">
        <f>ROUND(G74-J74-L74-N74-P74,0)</f>
        <v>0</v>
      </c>
    </row>
    <row r="75" spans="2:17" ht="15" x14ac:dyDescent="0.25">
      <c r="B75" s="19">
        <v>52</v>
      </c>
      <c r="C75" s="82" t="s">
        <v>76</v>
      </c>
      <c r="D75" s="20">
        <v>12117.769999999999</v>
      </c>
      <c r="E75" s="1">
        <f>+G75/D75</f>
        <v>0</v>
      </c>
      <c r="F75" s="6">
        <f>+D75*80%</f>
        <v>9694.2159999999985</v>
      </c>
      <c r="G75" s="33"/>
      <c r="H75" s="2" t="str">
        <f>IF(G75&lt;F75," OFERTA CON PRECIO APARENTEMENTE BAJO","VALOR MINIMO ACEPTABLE")</f>
        <v xml:space="preserve"> OFERTA CON PRECIO APARENTEMENTE BAJO</v>
      </c>
      <c r="I75" s="29"/>
      <c r="J75" s="30">
        <f>+ROUND(G75*I75,0)</f>
        <v>0</v>
      </c>
      <c r="K75" s="29"/>
      <c r="L75" s="30">
        <f>+ROUND(G75*K75,0)</f>
        <v>0</v>
      </c>
      <c r="M75" s="29"/>
      <c r="N75" s="30">
        <f>+ROUND(G75*M75,0)</f>
        <v>0</v>
      </c>
      <c r="O75" s="29"/>
      <c r="P75" s="30">
        <f>+ROUND(G75*O75,0)</f>
        <v>0</v>
      </c>
      <c r="Q75" s="31">
        <f>ROUND(G75-J75-L75-N75-P75,0)</f>
        <v>0</v>
      </c>
    </row>
    <row r="76" spans="2:17" ht="15" x14ac:dyDescent="0.25">
      <c r="B76" s="19">
        <v>53</v>
      </c>
      <c r="C76" s="82" t="s">
        <v>77</v>
      </c>
      <c r="D76" s="20">
        <v>10980.574600000002</v>
      </c>
      <c r="E76" s="1">
        <f>+G76/D76</f>
        <v>0</v>
      </c>
      <c r="F76" s="6">
        <f>+D76*80%</f>
        <v>8784.4596800000018</v>
      </c>
      <c r="G76" s="33"/>
      <c r="H76" s="2" t="str">
        <f>IF(G76&lt;F76," OFERTA CON PRECIO APARENTEMENTE BAJO","VALOR MINIMO ACEPTABLE")</f>
        <v xml:space="preserve"> OFERTA CON PRECIO APARENTEMENTE BAJO</v>
      </c>
      <c r="I76" s="29"/>
      <c r="J76" s="30">
        <f>+ROUND(G76*I76,0)</f>
        <v>0</v>
      </c>
      <c r="K76" s="29"/>
      <c r="L76" s="30">
        <f>+ROUND(G76*K76,0)</f>
        <v>0</v>
      </c>
      <c r="M76" s="29"/>
      <c r="N76" s="30">
        <f>+ROUND(G76*M76,0)</f>
        <v>0</v>
      </c>
      <c r="O76" s="29"/>
      <c r="P76" s="30">
        <f>+ROUND(G76*O76,0)</f>
        <v>0</v>
      </c>
      <c r="Q76" s="31">
        <f>ROUND(G76-J76-L76-N76-P76,0)</f>
        <v>0</v>
      </c>
    </row>
    <row r="77" spans="2:17" ht="15" x14ac:dyDescent="0.25">
      <c r="B77" s="19">
        <v>54</v>
      </c>
      <c r="C77" s="82" t="s">
        <v>78</v>
      </c>
      <c r="D77" s="20">
        <v>9764.1003999999975</v>
      </c>
      <c r="E77" s="1">
        <f>+G77/D77</f>
        <v>0</v>
      </c>
      <c r="F77" s="6">
        <f>+D77*80%</f>
        <v>7811.280319999998</v>
      </c>
      <c r="G77" s="33"/>
      <c r="H77" s="2" t="str">
        <f>IF(G77&lt;F77," OFERTA CON PRECIO APARENTEMENTE BAJO","VALOR MINIMO ACEPTABLE")</f>
        <v xml:space="preserve"> OFERTA CON PRECIO APARENTEMENTE BAJO</v>
      </c>
      <c r="I77" s="29"/>
      <c r="J77" s="30">
        <f>+ROUND(G77*I77,0)</f>
        <v>0</v>
      </c>
      <c r="K77" s="29"/>
      <c r="L77" s="30">
        <f>+ROUND(G77*K77,0)</f>
        <v>0</v>
      </c>
      <c r="M77" s="29"/>
      <c r="N77" s="30">
        <f>+ROUND(G77*M77,0)</f>
        <v>0</v>
      </c>
      <c r="O77" s="29"/>
      <c r="P77" s="30">
        <f>+ROUND(G77*O77,0)</f>
        <v>0</v>
      </c>
      <c r="Q77" s="31">
        <f>ROUND(G77-J77-L77-N77-P77,0)</f>
        <v>0</v>
      </c>
    </row>
    <row r="78" spans="2:17" ht="15" x14ac:dyDescent="0.25">
      <c r="B78" s="19">
        <v>55</v>
      </c>
      <c r="C78" s="82" t="s">
        <v>79</v>
      </c>
      <c r="D78" s="20">
        <v>110934.2752</v>
      </c>
      <c r="E78" s="1">
        <f>+G78/D78</f>
        <v>0</v>
      </c>
      <c r="F78" s="6">
        <f>+D78*80%</f>
        <v>88747.420160000009</v>
      </c>
      <c r="G78" s="33"/>
      <c r="H78" s="2" t="str">
        <f>IF(G78&lt;F78," OFERTA CON PRECIO APARENTEMENTE BAJO","VALOR MINIMO ACEPTABLE")</f>
        <v xml:space="preserve"> OFERTA CON PRECIO APARENTEMENTE BAJO</v>
      </c>
      <c r="I78" s="29"/>
      <c r="J78" s="30">
        <f>+ROUND(G78*I78,0)</f>
        <v>0</v>
      </c>
      <c r="K78" s="29"/>
      <c r="L78" s="30">
        <f>+ROUND(G78*K78,0)</f>
        <v>0</v>
      </c>
      <c r="M78" s="29"/>
      <c r="N78" s="30">
        <f>+ROUND(G78*M78,0)</f>
        <v>0</v>
      </c>
      <c r="O78" s="29"/>
      <c r="P78" s="30">
        <f>+ROUND(G78*O78,0)</f>
        <v>0</v>
      </c>
      <c r="Q78" s="31">
        <f>ROUND(G78-J78-L78-N78-P78,0)</f>
        <v>0</v>
      </c>
    </row>
    <row r="79" spans="2:17" ht="15" x14ac:dyDescent="0.25">
      <c r="B79" s="19">
        <v>56</v>
      </c>
      <c r="C79" s="82" t="s">
        <v>80</v>
      </c>
      <c r="D79" s="20">
        <v>304077.13760000002</v>
      </c>
      <c r="E79" s="1">
        <f>+G79/D79</f>
        <v>0</v>
      </c>
      <c r="F79" s="6">
        <f>+D79*80%</f>
        <v>243261.71008000002</v>
      </c>
      <c r="G79" s="33"/>
      <c r="H79" s="2" t="str">
        <f>IF(G79&lt;F79," OFERTA CON PRECIO APARENTEMENTE BAJO","VALOR MINIMO ACEPTABLE")</f>
        <v xml:space="preserve"> OFERTA CON PRECIO APARENTEMENTE BAJO</v>
      </c>
      <c r="I79" s="29"/>
      <c r="J79" s="30">
        <f>+ROUND(G79*I79,0)</f>
        <v>0</v>
      </c>
      <c r="K79" s="29"/>
      <c r="L79" s="30">
        <f>+ROUND(G79*K79,0)</f>
        <v>0</v>
      </c>
      <c r="M79" s="29"/>
      <c r="N79" s="30">
        <f>+ROUND(G79*M79,0)</f>
        <v>0</v>
      </c>
      <c r="O79" s="29"/>
      <c r="P79" s="30">
        <f>+ROUND(G79*O79,0)</f>
        <v>0</v>
      </c>
      <c r="Q79" s="31">
        <f>ROUND(G79-J79-L79-N79-P79,0)</f>
        <v>0</v>
      </c>
    </row>
    <row r="80" spans="2:17" ht="15" x14ac:dyDescent="0.25">
      <c r="B80" s="19">
        <v>57</v>
      </c>
      <c r="C80" s="82" t="s">
        <v>81</v>
      </c>
      <c r="D80" s="20">
        <v>183042.3328</v>
      </c>
      <c r="E80" s="1">
        <f>+G80/D80</f>
        <v>0</v>
      </c>
      <c r="F80" s="6">
        <f>+D80*80%</f>
        <v>146433.86624</v>
      </c>
      <c r="G80" s="33"/>
      <c r="H80" s="2" t="str">
        <f>IF(G80&lt;F80," OFERTA CON PRECIO APARENTEMENTE BAJO","VALOR MINIMO ACEPTABLE")</f>
        <v xml:space="preserve"> OFERTA CON PRECIO APARENTEMENTE BAJO</v>
      </c>
      <c r="I80" s="29"/>
      <c r="J80" s="30">
        <f>+ROUND(G80*I80,0)</f>
        <v>0</v>
      </c>
      <c r="K80" s="29"/>
      <c r="L80" s="30">
        <f>+ROUND(G80*K80,0)</f>
        <v>0</v>
      </c>
      <c r="M80" s="29"/>
      <c r="N80" s="30">
        <f>+ROUND(G80*M80,0)</f>
        <v>0</v>
      </c>
      <c r="O80" s="29"/>
      <c r="P80" s="30">
        <f>+ROUND(G80*O80,0)</f>
        <v>0</v>
      </c>
      <c r="Q80" s="31">
        <f>ROUND(G80-J80-L80-N80-P80,0)</f>
        <v>0</v>
      </c>
    </row>
    <row r="81" spans="2:17" ht="15" x14ac:dyDescent="0.25">
      <c r="B81" s="19">
        <v>58</v>
      </c>
      <c r="C81" s="82" t="s">
        <v>82</v>
      </c>
      <c r="D81" s="20">
        <v>344832.48799999995</v>
      </c>
      <c r="E81" s="1">
        <f>+G81/D81</f>
        <v>0</v>
      </c>
      <c r="F81" s="6">
        <f>+D81*80%</f>
        <v>275865.99039999995</v>
      </c>
      <c r="G81" s="33"/>
      <c r="H81" s="2" t="str">
        <f>IF(G81&lt;F81," OFERTA CON PRECIO APARENTEMENTE BAJO","VALOR MINIMO ACEPTABLE")</f>
        <v xml:space="preserve"> OFERTA CON PRECIO APARENTEMENTE BAJO</v>
      </c>
      <c r="I81" s="29"/>
      <c r="J81" s="30">
        <f>+ROUND(G81*I81,0)</f>
        <v>0</v>
      </c>
      <c r="K81" s="29"/>
      <c r="L81" s="30">
        <f>+ROUND(G81*K81,0)</f>
        <v>0</v>
      </c>
      <c r="M81" s="29"/>
      <c r="N81" s="30">
        <f>+ROUND(G81*M81,0)</f>
        <v>0</v>
      </c>
      <c r="O81" s="29"/>
      <c r="P81" s="30">
        <f>+ROUND(G81*O81,0)</f>
        <v>0</v>
      </c>
      <c r="Q81" s="31">
        <f>ROUND(G81-J81-L81-N81-P81,0)</f>
        <v>0</v>
      </c>
    </row>
    <row r="82" spans="2:17" ht="15" x14ac:dyDescent="0.25">
      <c r="B82" s="19">
        <v>59</v>
      </c>
      <c r="C82" s="82" t="s">
        <v>83</v>
      </c>
      <c r="D82" s="20">
        <v>349650.31439999997</v>
      </c>
      <c r="E82" s="1">
        <f>+G82/D82</f>
        <v>0</v>
      </c>
      <c r="F82" s="6">
        <f>+D82*80%</f>
        <v>279720.25151999999</v>
      </c>
      <c r="G82" s="33"/>
      <c r="H82" s="2" t="str">
        <f>IF(G82&lt;F82," OFERTA CON PRECIO APARENTEMENTE BAJO","VALOR MINIMO ACEPTABLE")</f>
        <v xml:space="preserve"> OFERTA CON PRECIO APARENTEMENTE BAJO</v>
      </c>
      <c r="I82" s="29"/>
      <c r="J82" s="30">
        <f>+ROUND(G82*I82,0)</f>
        <v>0</v>
      </c>
      <c r="K82" s="29"/>
      <c r="L82" s="30">
        <f>+ROUND(G82*K82,0)</f>
        <v>0</v>
      </c>
      <c r="M82" s="29"/>
      <c r="N82" s="30">
        <f>+ROUND(G82*M82,0)</f>
        <v>0</v>
      </c>
      <c r="O82" s="29"/>
      <c r="P82" s="30">
        <f>+ROUND(G82*O82,0)</f>
        <v>0</v>
      </c>
      <c r="Q82" s="31">
        <f>ROUND(G82-J82-L82-N82-P82,0)</f>
        <v>0</v>
      </c>
    </row>
    <row r="83" spans="2:17" ht="15" x14ac:dyDescent="0.25">
      <c r="B83" s="19">
        <v>60</v>
      </c>
      <c r="C83" s="82" t="s">
        <v>84</v>
      </c>
      <c r="D83" s="20">
        <v>407107.90880000003</v>
      </c>
      <c r="E83" s="1">
        <f>+G83/D83</f>
        <v>0</v>
      </c>
      <c r="F83" s="6">
        <f>+D83*80%</f>
        <v>325686.32704000006</v>
      </c>
      <c r="G83" s="33"/>
      <c r="H83" s="2" t="str">
        <f>IF(G83&lt;F83," OFERTA CON PRECIO APARENTEMENTE BAJO","VALOR MINIMO ACEPTABLE")</f>
        <v xml:space="preserve"> OFERTA CON PRECIO APARENTEMENTE BAJO</v>
      </c>
      <c r="I83" s="29"/>
      <c r="J83" s="30">
        <f>+ROUND(G83*I83,0)</f>
        <v>0</v>
      </c>
      <c r="K83" s="29"/>
      <c r="L83" s="30">
        <f>+ROUND(G83*K83,0)</f>
        <v>0</v>
      </c>
      <c r="M83" s="29"/>
      <c r="N83" s="30">
        <f>+ROUND(G83*M83,0)</f>
        <v>0</v>
      </c>
      <c r="O83" s="29"/>
      <c r="P83" s="30">
        <f>+ROUND(G83*O83,0)</f>
        <v>0</v>
      </c>
      <c r="Q83" s="31">
        <f>ROUND(G83-J83-L83-N83-P83,0)</f>
        <v>0</v>
      </c>
    </row>
    <row r="84" spans="2:17" ht="15" x14ac:dyDescent="0.25">
      <c r="B84" s="19">
        <v>61</v>
      </c>
      <c r="C84" s="82" t="s">
        <v>85</v>
      </c>
      <c r="D84" s="20">
        <v>659035.81160000002</v>
      </c>
      <c r="E84" s="1">
        <f>+G84/D84</f>
        <v>0</v>
      </c>
      <c r="F84" s="6">
        <f>+D84*80%</f>
        <v>527228.64928000001</v>
      </c>
      <c r="G84" s="33"/>
      <c r="H84" s="2" t="str">
        <f>IF(G84&lt;F84," OFERTA CON PRECIO APARENTEMENTE BAJO","VALOR MINIMO ACEPTABLE")</f>
        <v xml:space="preserve"> OFERTA CON PRECIO APARENTEMENTE BAJO</v>
      </c>
      <c r="I84" s="29"/>
      <c r="J84" s="30">
        <f>+ROUND(G84*I84,0)</f>
        <v>0</v>
      </c>
      <c r="K84" s="29"/>
      <c r="L84" s="30">
        <f>+ROUND(G84*K84,0)</f>
        <v>0</v>
      </c>
      <c r="M84" s="29"/>
      <c r="N84" s="30">
        <f>+ROUND(G84*M84,0)</f>
        <v>0</v>
      </c>
      <c r="O84" s="29"/>
      <c r="P84" s="30">
        <f>+ROUND(G84*O84,0)</f>
        <v>0</v>
      </c>
      <c r="Q84" s="31">
        <f>ROUND(G84-J84-L84-N84-P84,0)</f>
        <v>0</v>
      </c>
    </row>
    <row r="85" spans="2:17" ht="15" x14ac:dyDescent="0.25">
      <c r="B85" s="19">
        <v>62</v>
      </c>
      <c r="C85" s="82" t="s">
        <v>86</v>
      </c>
      <c r="D85" s="20">
        <v>199417.58959999998</v>
      </c>
      <c r="E85" s="1">
        <f>+G85/D85</f>
        <v>0</v>
      </c>
      <c r="F85" s="6">
        <f>+D85*80%</f>
        <v>159534.07167999999</v>
      </c>
      <c r="G85" s="33"/>
      <c r="H85" s="2" t="str">
        <f>IF(G85&lt;F85," OFERTA CON PRECIO APARENTEMENTE BAJO","VALOR MINIMO ACEPTABLE")</f>
        <v xml:space="preserve"> OFERTA CON PRECIO APARENTEMENTE BAJO</v>
      </c>
      <c r="I85" s="29"/>
      <c r="J85" s="30">
        <f>+ROUND(G85*I85,0)</f>
        <v>0</v>
      </c>
      <c r="K85" s="29"/>
      <c r="L85" s="30">
        <f>+ROUND(G85*K85,0)</f>
        <v>0</v>
      </c>
      <c r="M85" s="29"/>
      <c r="N85" s="30">
        <f>+ROUND(G85*M85,0)</f>
        <v>0</v>
      </c>
      <c r="O85" s="29"/>
      <c r="P85" s="30">
        <f>+ROUND(G85*O85,0)</f>
        <v>0</v>
      </c>
      <c r="Q85" s="31">
        <f>ROUND(G85-J85-L85-N85-P85,0)</f>
        <v>0</v>
      </c>
    </row>
    <row r="86" spans="2:17" ht="15" x14ac:dyDescent="0.25">
      <c r="B86" s="19">
        <v>63</v>
      </c>
      <c r="C86" s="82" t="s">
        <v>87</v>
      </c>
      <c r="D86" s="20">
        <v>262536.69760000001</v>
      </c>
      <c r="E86" s="1">
        <f>+G86/D86</f>
        <v>0</v>
      </c>
      <c r="F86" s="6">
        <f>+D86*80%</f>
        <v>210029.35808000003</v>
      </c>
      <c r="G86" s="33"/>
      <c r="H86" s="2" t="str">
        <f>IF(G86&lt;F86," OFERTA CON PRECIO APARENTEMENTE BAJO","VALOR MINIMO ACEPTABLE")</f>
        <v xml:space="preserve"> OFERTA CON PRECIO APARENTEMENTE BAJO</v>
      </c>
      <c r="I86" s="29"/>
      <c r="J86" s="30">
        <f>+ROUND(G86*I86,0)</f>
        <v>0</v>
      </c>
      <c r="K86" s="29"/>
      <c r="L86" s="30">
        <f>+ROUND(G86*K86,0)</f>
        <v>0</v>
      </c>
      <c r="M86" s="29"/>
      <c r="N86" s="30">
        <f>+ROUND(G86*M86,0)</f>
        <v>0</v>
      </c>
      <c r="O86" s="29"/>
      <c r="P86" s="30">
        <f>+ROUND(G86*O86,0)</f>
        <v>0</v>
      </c>
      <c r="Q86" s="31">
        <f>ROUND(G86-J86-L86-N86-P86,0)</f>
        <v>0</v>
      </c>
    </row>
    <row r="87" spans="2:17" ht="15" x14ac:dyDescent="0.25">
      <c r="B87" s="19">
        <v>64</v>
      </c>
      <c r="C87" s="82" t="s">
        <v>88</v>
      </c>
      <c r="D87" s="20">
        <v>292551.98759999999</v>
      </c>
      <c r="E87" s="1">
        <f>+G87/D87</f>
        <v>0</v>
      </c>
      <c r="F87" s="6">
        <f>+D87*80%</f>
        <v>234041.59007999999</v>
      </c>
      <c r="G87" s="33"/>
      <c r="H87" s="2" t="str">
        <f>IF(G87&lt;F87," OFERTA CON PRECIO APARENTEMENTE BAJO","VALOR MINIMO ACEPTABLE")</f>
        <v xml:space="preserve"> OFERTA CON PRECIO APARENTEMENTE BAJO</v>
      </c>
      <c r="I87" s="29"/>
      <c r="J87" s="30">
        <f>+ROUND(G87*I87,0)</f>
        <v>0</v>
      </c>
      <c r="K87" s="29"/>
      <c r="L87" s="30">
        <f>+ROUND(G87*K87,0)</f>
        <v>0</v>
      </c>
      <c r="M87" s="29"/>
      <c r="N87" s="30">
        <f>+ROUND(G87*M87,0)</f>
        <v>0</v>
      </c>
      <c r="O87" s="29"/>
      <c r="P87" s="30">
        <f>+ROUND(G87*O87,0)</f>
        <v>0</v>
      </c>
      <c r="Q87" s="31">
        <f>ROUND(G87-J87-L87-N87-P87,0)</f>
        <v>0</v>
      </c>
    </row>
    <row r="88" spans="2:17" ht="15" x14ac:dyDescent="0.25">
      <c r="B88" s="19">
        <v>65</v>
      </c>
      <c r="C88" s="82" t="s">
        <v>89</v>
      </c>
      <c r="D88" s="20">
        <v>712975.74320000003</v>
      </c>
      <c r="E88" s="1">
        <f>+G88/D88</f>
        <v>0</v>
      </c>
      <c r="F88" s="6">
        <f>+D88*80%</f>
        <v>570380.59456</v>
      </c>
      <c r="G88" s="33"/>
      <c r="H88" s="2" t="str">
        <f>IF(G88&lt;F88," OFERTA CON PRECIO APARENTEMENTE BAJO","VALOR MINIMO ACEPTABLE")</f>
        <v xml:space="preserve"> OFERTA CON PRECIO APARENTEMENTE BAJO</v>
      </c>
      <c r="I88" s="29"/>
      <c r="J88" s="30">
        <f>+ROUND(G88*I88,0)</f>
        <v>0</v>
      </c>
      <c r="K88" s="29"/>
      <c r="L88" s="30">
        <f>+ROUND(G88*K88,0)</f>
        <v>0</v>
      </c>
      <c r="M88" s="29"/>
      <c r="N88" s="30">
        <f>+ROUND(G88*M88,0)</f>
        <v>0</v>
      </c>
      <c r="O88" s="29"/>
      <c r="P88" s="30">
        <f>+ROUND(G88*O88,0)</f>
        <v>0</v>
      </c>
      <c r="Q88" s="31">
        <f>ROUND(G88-J88-L88-N88-P88,0)</f>
        <v>0</v>
      </c>
    </row>
    <row r="89" spans="2:17" ht="15" x14ac:dyDescent="0.25">
      <c r="B89" s="19">
        <v>66</v>
      </c>
      <c r="C89" s="82" t="s">
        <v>90</v>
      </c>
      <c r="D89" s="20">
        <v>446586.38159999996</v>
      </c>
      <c r="E89" s="1">
        <f>+G89/D89</f>
        <v>0</v>
      </c>
      <c r="F89" s="6">
        <f>+D89*80%</f>
        <v>357269.10528000002</v>
      </c>
      <c r="G89" s="33"/>
      <c r="H89" s="2" t="str">
        <f>IF(G89&lt;F89," OFERTA CON PRECIO APARENTEMENTE BAJO","VALOR MINIMO ACEPTABLE")</f>
        <v xml:space="preserve"> OFERTA CON PRECIO APARENTEMENTE BAJO</v>
      </c>
      <c r="I89" s="29"/>
      <c r="J89" s="30">
        <f>+ROUND(G89*I89,0)</f>
        <v>0</v>
      </c>
      <c r="K89" s="29"/>
      <c r="L89" s="30">
        <f>+ROUND(G89*K89,0)</f>
        <v>0</v>
      </c>
      <c r="M89" s="29"/>
      <c r="N89" s="30">
        <f>+ROUND(G89*M89,0)</f>
        <v>0</v>
      </c>
      <c r="O89" s="29"/>
      <c r="P89" s="30">
        <f>+ROUND(G89*O89,0)</f>
        <v>0</v>
      </c>
      <c r="Q89" s="31">
        <f>ROUND(G89-J89-L89-N89-P89,0)</f>
        <v>0</v>
      </c>
    </row>
    <row r="90" spans="2:17" ht="15" x14ac:dyDescent="0.25">
      <c r="B90" s="19">
        <v>67</v>
      </c>
      <c r="C90" s="82" t="s">
        <v>91</v>
      </c>
      <c r="D90" s="20">
        <v>546115.79200000002</v>
      </c>
      <c r="E90" s="1">
        <f>+G90/D90</f>
        <v>0</v>
      </c>
      <c r="F90" s="6">
        <f>+D90*80%</f>
        <v>436892.63360000006</v>
      </c>
      <c r="G90" s="33"/>
      <c r="H90" s="2" t="str">
        <f>IF(G90&lt;F90," OFERTA CON PRECIO APARENTEMENTE BAJO","VALOR MINIMO ACEPTABLE")</f>
        <v xml:space="preserve"> OFERTA CON PRECIO APARENTEMENTE BAJO</v>
      </c>
      <c r="I90" s="29"/>
      <c r="J90" s="30">
        <f>+ROUND(G90*I90,0)</f>
        <v>0</v>
      </c>
      <c r="K90" s="29"/>
      <c r="L90" s="30">
        <f>+ROUND(G90*K90,0)</f>
        <v>0</v>
      </c>
      <c r="M90" s="29"/>
      <c r="N90" s="30">
        <f>+ROUND(G90*M90,0)</f>
        <v>0</v>
      </c>
      <c r="O90" s="29"/>
      <c r="P90" s="30">
        <f>+ROUND(G90*O90,0)</f>
        <v>0</v>
      </c>
      <c r="Q90" s="31">
        <f>ROUND(G90-J90-L90-N90-P90,0)</f>
        <v>0</v>
      </c>
    </row>
    <row r="91" spans="2:17" ht="15" x14ac:dyDescent="0.25">
      <c r="B91" s="19">
        <v>68</v>
      </c>
      <c r="C91" s="82" t="s">
        <v>92</v>
      </c>
      <c r="D91" s="20">
        <v>183014.90760000001</v>
      </c>
      <c r="E91" s="1">
        <f>+G91/D91</f>
        <v>0</v>
      </c>
      <c r="F91" s="6">
        <f>+D91*80%</f>
        <v>146411.92608</v>
      </c>
      <c r="G91" s="33"/>
      <c r="H91" s="2" t="str">
        <f>IF(G91&lt;F91," OFERTA CON PRECIO APARENTEMENTE BAJO","VALOR MINIMO ACEPTABLE")</f>
        <v xml:space="preserve"> OFERTA CON PRECIO APARENTEMENTE BAJO</v>
      </c>
      <c r="I91" s="29"/>
      <c r="J91" s="30">
        <f>+ROUND(G91*I91,0)</f>
        <v>0</v>
      </c>
      <c r="K91" s="29"/>
      <c r="L91" s="30">
        <f>+ROUND(G91*K91,0)</f>
        <v>0</v>
      </c>
      <c r="M91" s="29"/>
      <c r="N91" s="30">
        <f>+ROUND(G91*M91,0)</f>
        <v>0</v>
      </c>
      <c r="O91" s="29"/>
      <c r="P91" s="30">
        <f>+ROUND(G91*O91,0)</f>
        <v>0</v>
      </c>
      <c r="Q91" s="31">
        <f>ROUND(G91-J91-L91-N91-P91,0)</f>
        <v>0</v>
      </c>
    </row>
    <row r="92" spans="2:17" ht="15" x14ac:dyDescent="0.25">
      <c r="B92" s="19">
        <v>69</v>
      </c>
      <c r="C92" s="82" t="s">
        <v>93</v>
      </c>
      <c r="D92" s="20">
        <v>95245.545599999983</v>
      </c>
      <c r="E92" s="1">
        <f>+G92/D92</f>
        <v>0</v>
      </c>
      <c r="F92" s="6">
        <f>+D92*80%</f>
        <v>76196.436479999989</v>
      </c>
      <c r="G92" s="33"/>
      <c r="H92" s="2" t="str">
        <f>IF(G92&lt;F92," OFERTA CON PRECIO APARENTEMENTE BAJO","VALOR MINIMO ACEPTABLE")</f>
        <v xml:space="preserve"> OFERTA CON PRECIO APARENTEMENTE BAJO</v>
      </c>
      <c r="I92" s="29"/>
      <c r="J92" s="30">
        <f>+ROUND(G92*I92,0)</f>
        <v>0</v>
      </c>
      <c r="K92" s="29"/>
      <c r="L92" s="30">
        <f>+ROUND(G92*K92,0)</f>
        <v>0</v>
      </c>
      <c r="M92" s="29"/>
      <c r="N92" s="30">
        <f>+ROUND(G92*M92,0)</f>
        <v>0</v>
      </c>
      <c r="O92" s="29"/>
      <c r="P92" s="30">
        <f>+ROUND(G92*O92,0)</f>
        <v>0</v>
      </c>
      <c r="Q92" s="31">
        <f>ROUND(G92-J92-L92-N92-P92,0)</f>
        <v>0</v>
      </c>
    </row>
    <row r="93" spans="2:17" ht="15" x14ac:dyDescent="0.25">
      <c r="B93" s="19">
        <v>70</v>
      </c>
      <c r="C93" s="82" t="s">
        <v>94</v>
      </c>
      <c r="D93" s="20">
        <v>25138.123599999999</v>
      </c>
      <c r="E93" s="1">
        <f>+G93/D93</f>
        <v>0</v>
      </c>
      <c r="F93" s="6">
        <f>+D93*80%</f>
        <v>20110.498879999999</v>
      </c>
      <c r="G93" s="33"/>
      <c r="H93" s="2" t="str">
        <f>IF(G93&lt;F93," OFERTA CON PRECIO APARENTEMENTE BAJO","VALOR MINIMO ACEPTABLE")</f>
        <v xml:space="preserve"> OFERTA CON PRECIO APARENTEMENTE BAJO</v>
      </c>
      <c r="I93" s="29"/>
      <c r="J93" s="30">
        <f>+ROUND(G93*I93,0)</f>
        <v>0</v>
      </c>
      <c r="K93" s="29"/>
      <c r="L93" s="30">
        <f>+ROUND(G93*K93,0)</f>
        <v>0</v>
      </c>
      <c r="M93" s="29"/>
      <c r="N93" s="30">
        <f>+ROUND(G93*M93,0)</f>
        <v>0</v>
      </c>
      <c r="O93" s="29"/>
      <c r="P93" s="30">
        <f>+ROUND(G93*O93,0)</f>
        <v>0</v>
      </c>
      <c r="Q93" s="31">
        <f>ROUND(G93-J93-L93-N93-P93,0)</f>
        <v>0</v>
      </c>
    </row>
    <row r="94" spans="2:17" ht="15" x14ac:dyDescent="0.25">
      <c r="B94" s="19">
        <v>71</v>
      </c>
      <c r="C94" s="82" t="s">
        <v>95</v>
      </c>
      <c r="D94" s="20">
        <v>21514.137600000002</v>
      </c>
      <c r="E94" s="1">
        <f>+G94/D94</f>
        <v>0</v>
      </c>
      <c r="F94" s="6">
        <f>+D94*80%</f>
        <v>17211.310080000003</v>
      </c>
      <c r="G94" s="33"/>
      <c r="H94" s="2" t="str">
        <f>IF(G94&lt;F94," OFERTA CON PRECIO APARENTEMENTE BAJO","VALOR MINIMO ACEPTABLE")</f>
        <v xml:space="preserve"> OFERTA CON PRECIO APARENTEMENTE BAJO</v>
      </c>
      <c r="I94" s="29"/>
      <c r="J94" s="30">
        <f>+ROUND(G94*I94,0)</f>
        <v>0</v>
      </c>
      <c r="K94" s="29"/>
      <c r="L94" s="30">
        <f>+ROUND(G94*K94,0)</f>
        <v>0</v>
      </c>
      <c r="M94" s="29"/>
      <c r="N94" s="30">
        <f>+ROUND(G94*M94,0)</f>
        <v>0</v>
      </c>
      <c r="O94" s="29"/>
      <c r="P94" s="30">
        <f>+ROUND(G94*O94,0)</f>
        <v>0</v>
      </c>
      <c r="Q94" s="31">
        <f>ROUND(G94-J94-L94-N94-P94,0)</f>
        <v>0</v>
      </c>
    </row>
    <row r="95" spans="2:17" ht="15" x14ac:dyDescent="0.25">
      <c r="B95" s="19">
        <v>72</v>
      </c>
      <c r="C95" s="82" t="s">
        <v>96</v>
      </c>
      <c r="D95" s="20">
        <v>19436.824999999997</v>
      </c>
      <c r="E95" s="1">
        <f>+G95/D95</f>
        <v>0</v>
      </c>
      <c r="F95" s="6">
        <f>+D95*80%</f>
        <v>15549.46</v>
      </c>
      <c r="G95" s="33"/>
      <c r="H95" s="2" t="str">
        <f>IF(G95&lt;F95," OFERTA CON PRECIO APARENTEMENTE BAJO","VALOR MINIMO ACEPTABLE")</f>
        <v xml:space="preserve"> OFERTA CON PRECIO APARENTEMENTE BAJO</v>
      </c>
      <c r="I95" s="29"/>
      <c r="J95" s="30">
        <f>+ROUND(G95*I95,0)</f>
        <v>0</v>
      </c>
      <c r="K95" s="29"/>
      <c r="L95" s="30">
        <f>+ROUND(G95*K95,0)</f>
        <v>0</v>
      </c>
      <c r="M95" s="29"/>
      <c r="N95" s="30">
        <f>+ROUND(G95*M95,0)</f>
        <v>0</v>
      </c>
      <c r="O95" s="29"/>
      <c r="P95" s="30">
        <f>+ROUND(G95*O95,0)</f>
        <v>0</v>
      </c>
      <c r="Q95" s="31">
        <f>ROUND(G95-J95-L95-N95-P95,0)</f>
        <v>0</v>
      </c>
    </row>
    <row r="96" spans="2:17" ht="15" x14ac:dyDescent="0.25">
      <c r="B96" s="19">
        <v>73</v>
      </c>
      <c r="C96" s="82" t="s">
        <v>97</v>
      </c>
      <c r="D96" s="20">
        <v>18665.792600000001</v>
      </c>
      <c r="E96" s="1">
        <f>+G96/D96</f>
        <v>0</v>
      </c>
      <c r="F96" s="6">
        <f>+D96*80%</f>
        <v>14932.634080000002</v>
      </c>
      <c r="G96" s="33"/>
      <c r="H96" s="2" t="str">
        <f>IF(G96&lt;F96," OFERTA CON PRECIO APARENTEMENTE BAJO","VALOR MINIMO ACEPTABLE")</f>
        <v xml:space="preserve"> OFERTA CON PRECIO APARENTEMENTE BAJO</v>
      </c>
      <c r="I96" s="29"/>
      <c r="J96" s="30">
        <f>+ROUND(G96*I96,0)</f>
        <v>0</v>
      </c>
      <c r="K96" s="29"/>
      <c r="L96" s="30">
        <f>+ROUND(G96*K96,0)</f>
        <v>0</v>
      </c>
      <c r="M96" s="29"/>
      <c r="N96" s="30">
        <f>+ROUND(G96*M96,0)</f>
        <v>0</v>
      </c>
      <c r="O96" s="29"/>
      <c r="P96" s="30">
        <f>+ROUND(G96*O96,0)</f>
        <v>0</v>
      </c>
      <c r="Q96" s="31">
        <f>ROUND(G96-J96-L96-N96-P96,0)</f>
        <v>0</v>
      </c>
    </row>
    <row r="97" spans="2:17" ht="15" x14ac:dyDescent="0.25">
      <c r="B97" s="19">
        <v>74</v>
      </c>
      <c r="C97" s="82" t="s">
        <v>98</v>
      </c>
      <c r="D97" s="20">
        <v>17589.548999999999</v>
      </c>
      <c r="E97" s="1">
        <f>+G97/D97</f>
        <v>0</v>
      </c>
      <c r="F97" s="6">
        <f>+D97*80%</f>
        <v>14071.6392</v>
      </c>
      <c r="G97" s="33"/>
      <c r="H97" s="2" t="str">
        <f>IF(G97&lt;F97," OFERTA CON PRECIO APARENTEMENTE BAJO","VALOR MINIMO ACEPTABLE")</f>
        <v xml:space="preserve"> OFERTA CON PRECIO APARENTEMENTE BAJO</v>
      </c>
      <c r="I97" s="29"/>
      <c r="J97" s="30">
        <f>+ROUND(G97*I97,0)</f>
        <v>0</v>
      </c>
      <c r="K97" s="29"/>
      <c r="L97" s="30">
        <f>+ROUND(G97*K97,0)</f>
        <v>0</v>
      </c>
      <c r="M97" s="29"/>
      <c r="N97" s="30">
        <f>+ROUND(G97*M97,0)</f>
        <v>0</v>
      </c>
      <c r="O97" s="29"/>
      <c r="P97" s="30">
        <f>+ROUND(G97*O97,0)</f>
        <v>0</v>
      </c>
      <c r="Q97" s="31">
        <f>ROUND(G97-J97-L97-N97-P97,0)</f>
        <v>0</v>
      </c>
    </row>
    <row r="98" spans="2:17" ht="15" x14ac:dyDescent="0.25">
      <c r="B98" s="19">
        <v>75</v>
      </c>
      <c r="C98" s="82" t="s">
        <v>99</v>
      </c>
      <c r="D98" s="20">
        <v>45608.376000000004</v>
      </c>
      <c r="E98" s="1">
        <f>+G98/D98</f>
        <v>0</v>
      </c>
      <c r="F98" s="6">
        <f>+D98*80%</f>
        <v>36486.700800000006</v>
      </c>
      <c r="G98" s="33"/>
      <c r="H98" s="2" t="str">
        <f>IF(G98&lt;F98," OFERTA CON PRECIO APARENTEMENTE BAJO","VALOR MINIMO ACEPTABLE")</f>
        <v xml:space="preserve"> OFERTA CON PRECIO APARENTEMENTE BAJO</v>
      </c>
      <c r="I98" s="29"/>
      <c r="J98" s="30">
        <f>+ROUND(G98*I98,0)</f>
        <v>0</v>
      </c>
      <c r="K98" s="29"/>
      <c r="L98" s="30">
        <f>+ROUND(G98*K98,0)</f>
        <v>0</v>
      </c>
      <c r="M98" s="29"/>
      <c r="N98" s="30">
        <f>+ROUND(G98*M98,0)</f>
        <v>0</v>
      </c>
      <c r="O98" s="29"/>
      <c r="P98" s="30">
        <f>+ROUND(G98*O98,0)</f>
        <v>0</v>
      </c>
      <c r="Q98" s="31">
        <f>ROUND(G98-J98-L98-N98-P98,0)</f>
        <v>0</v>
      </c>
    </row>
    <row r="99" spans="2:17" ht="15" x14ac:dyDescent="0.25">
      <c r="B99" s="19">
        <v>76</v>
      </c>
      <c r="C99" s="82" t="s">
        <v>100</v>
      </c>
      <c r="D99" s="20">
        <v>10350.58</v>
      </c>
      <c r="E99" s="1">
        <f>+G99/D99</f>
        <v>0</v>
      </c>
      <c r="F99" s="6">
        <f>+D99*80%</f>
        <v>8280.4639999999999</v>
      </c>
      <c r="G99" s="33"/>
      <c r="H99" s="2" t="str">
        <f>IF(G99&lt;F99," OFERTA CON PRECIO APARENTEMENTE BAJO","VALOR MINIMO ACEPTABLE")</f>
        <v xml:space="preserve"> OFERTA CON PRECIO APARENTEMENTE BAJO</v>
      </c>
      <c r="I99" s="29"/>
      <c r="J99" s="30">
        <f>+ROUND(G99*I99,0)</f>
        <v>0</v>
      </c>
      <c r="K99" s="29"/>
      <c r="L99" s="30">
        <f>+ROUND(G99*K99,0)</f>
        <v>0</v>
      </c>
      <c r="M99" s="29"/>
      <c r="N99" s="30">
        <f>+ROUND(G99*M99,0)</f>
        <v>0</v>
      </c>
      <c r="O99" s="29"/>
      <c r="P99" s="30">
        <f>+ROUND(G99*O99,0)</f>
        <v>0</v>
      </c>
      <c r="Q99" s="31">
        <f>ROUND(G99-J99-L99-N99-P99,0)</f>
        <v>0</v>
      </c>
    </row>
    <row r="100" spans="2:17" ht="15" x14ac:dyDescent="0.25">
      <c r="B100" s="19">
        <v>77</v>
      </c>
      <c r="C100" s="82" t="s">
        <v>101</v>
      </c>
      <c r="D100" s="20">
        <v>44907.513599999998</v>
      </c>
      <c r="E100" s="1">
        <f>+G100/D100</f>
        <v>0</v>
      </c>
      <c r="F100" s="6">
        <f>+D100*80%</f>
        <v>35926.010880000002</v>
      </c>
      <c r="G100" s="33"/>
      <c r="H100" s="2" t="str">
        <f>IF(G100&lt;F100," OFERTA CON PRECIO APARENTEMENTE BAJO","VALOR MINIMO ACEPTABLE")</f>
        <v xml:space="preserve"> OFERTA CON PRECIO APARENTEMENTE BAJO</v>
      </c>
      <c r="I100" s="29"/>
      <c r="J100" s="30">
        <f>+ROUND(G100*I100,0)</f>
        <v>0</v>
      </c>
      <c r="K100" s="29"/>
      <c r="L100" s="30">
        <f>+ROUND(G100*K100,0)</f>
        <v>0</v>
      </c>
      <c r="M100" s="29"/>
      <c r="N100" s="30">
        <f>+ROUND(G100*M100,0)</f>
        <v>0</v>
      </c>
      <c r="O100" s="29"/>
      <c r="P100" s="30">
        <f>+ROUND(G100*O100,0)</f>
        <v>0</v>
      </c>
      <c r="Q100" s="31">
        <f>ROUND(G100-J100-L100-N100-P100,0)</f>
        <v>0</v>
      </c>
    </row>
    <row r="101" spans="2:17" ht="15" x14ac:dyDescent="0.25">
      <c r="B101" s="19">
        <v>78</v>
      </c>
      <c r="C101" s="82" t="s">
        <v>102</v>
      </c>
      <c r="D101" s="20">
        <v>6591.7984000000006</v>
      </c>
      <c r="E101" s="1">
        <f>+G101/D101</f>
        <v>0</v>
      </c>
      <c r="F101" s="6">
        <f>+D101*80%</f>
        <v>5273.438720000001</v>
      </c>
      <c r="G101" s="33"/>
      <c r="H101" s="2" t="str">
        <f>IF(G101&lt;F101," OFERTA CON PRECIO APARENTEMENTE BAJO","VALOR MINIMO ACEPTABLE")</f>
        <v xml:space="preserve"> OFERTA CON PRECIO APARENTEMENTE BAJO</v>
      </c>
      <c r="I101" s="29"/>
      <c r="J101" s="30">
        <f>+ROUND(G101*I101,0)</f>
        <v>0</v>
      </c>
      <c r="K101" s="29"/>
      <c r="L101" s="30">
        <f>+ROUND(G101*K101,0)</f>
        <v>0</v>
      </c>
      <c r="M101" s="29"/>
      <c r="N101" s="30">
        <f>+ROUND(G101*M101,0)</f>
        <v>0</v>
      </c>
      <c r="O101" s="29"/>
      <c r="P101" s="30">
        <f>+ROUND(G101*O101,0)</f>
        <v>0</v>
      </c>
      <c r="Q101" s="31">
        <f>ROUND(G101-J101-L101-N101-P101,0)</f>
        <v>0</v>
      </c>
    </row>
    <row r="102" spans="2:17" ht="15" x14ac:dyDescent="0.25">
      <c r="B102" s="19">
        <v>79</v>
      </c>
      <c r="C102" s="82" t="s">
        <v>103</v>
      </c>
      <c r="D102" s="20">
        <v>6493.3464000000004</v>
      </c>
      <c r="E102" s="1">
        <f>+G102/D102</f>
        <v>0</v>
      </c>
      <c r="F102" s="6">
        <f>+D102*80%</f>
        <v>5194.6771200000003</v>
      </c>
      <c r="G102" s="33"/>
      <c r="H102" s="2" t="str">
        <f>IF(G102&lt;F102," OFERTA CON PRECIO APARENTEMENTE BAJO","VALOR MINIMO ACEPTABLE")</f>
        <v xml:space="preserve"> OFERTA CON PRECIO APARENTEMENTE BAJO</v>
      </c>
      <c r="I102" s="29"/>
      <c r="J102" s="30">
        <f>+ROUND(G102*I102,0)</f>
        <v>0</v>
      </c>
      <c r="K102" s="29"/>
      <c r="L102" s="30">
        <f>+ROUND(G102*K102,0)</f>
        <v>0</v>
      </c>
      <c r="M102" s="29"/>
      <c r="N102" s="30">
        <f>+ROUND(G102*M102,0)</f>
        <v>0</v>
      </c>
      <c r="O102" s="29"/>
      <c r="P102" s="30">
        <f>+ROUND(G102*O102,0)</f>
        <v>0</v>
      </c>
      <c r="Q102" s="31">
        <f>ROUND(G102-J102-L102-N102-P102,0)</f>
        <v>0</v>
      </c>
    </row>
    <row r="103" spans="2:17" ht="15" x14ac:dyDescent="0.25">
      <c r="B103" s="19">
        <v>80</v>
      </c>
      <c r="C103" s="82" t="s">
        <v>104</v>
      </c>
      <c r="D103" s="20">
        <v>6202.4866000000002</v>
      </c>
      <c r="E103" s="1">
        <f>+G103/D103</f>
        <v>0</v>
      </c>
      <c r="F103" s="6">
        <f>+D103*80%</f>
        <v>4961.9892800000007</v>
      </c>
      <c r="G103" s="33"/>
      <c r="H103" s="2" t="str">
        <f>IF(G103&lt;F103," OFERTA CON PRECIO APARENTEMENTE BAJO","VALOR MINIMO ACEPTABLE")</f>
        <v xml:space="preserve"> OFERTA CON PRECIO APARENTEMENTE BAJO</v>
      </c>
      <c r="I103" s="29"/>
      <c r="J103" s="30">
        <f>+ROUND(G103*I103,0)</f>
        <v>0</v>
      </c>
      <c r="K103" s="29"/>
      <c r="L103" s="30">
        <f>+ROUND(G103*K103,0)</f>
        <v>0</v>
      </c>
      <c r="M103" s="29"/>
      <c r="N103" s="30">
        <f>+ROUND(G103*M103,0)</f>
        <v>0</v>
      </c>
      <c r="O103" s="29"/>
      <c r="P103" s="30">
        <f>+ROUND(G103*O103,0)</f>
        <v>0</v>
      </c>
      <c r="Q103" s="31">
        <f>ROUND(G103-J103-L103-N103-P103,0)</f>
        <v>0</v>
      </c>
    </row>
    <row r="104" spans="2:17" ht="15" x14ac:dyDescent="0.25">
      <c r="B104" s="19">
        <v>81</v>
      </c>
      <c r="C104" s="82" t="s">
        <v>105</v>
      </c>
      <c r="D104" s="20">
        <v>5737.3869999999997</v>
      </c>
      <c r="E104" s="1">
        <f>+G104/D104</f>
        <v>0</v>
      </c>
      <c r="F104" s="6">
        <f>+D104*80%</f>
        <v>4589.9096</v>
      </c>
      <c r="G104" s="33"/>
      <c r="H104" s="2" t="str">
        <f>IF(G104&lt;F104," OFERTA CON PRECIO APARENTEMENTE BAJO","VALOR MINIMO ACEPTABLE")</f>
        <v xml:space="preserve"> OFERTA CON PRECIO APARENTEMENTE BAJO</v>
      </c>
      <c r="I104" s="29"/>
      <c r="J104" s="30">
        <f>+ROUND(G104*I104,0)</f>
        <v>0</v>
      </c>
      <c r="K104" s="29"/>
      <c r="L104" s="30">
        <f>+ROUND(G104*K104,0)</f>
        <v>0</v>
      </c>
      <c r="M104" s="29"/>
      <c r="N104" s="30">
        <f>+ROUND(G104*M104,0)</f>
        <v>0</v>
      </c>
      <c r="O104" s="29"/>
      <c r="P104" s="30">
        <f>+ROUND(G104*O104,0)</f>
        <v>0</v>
      </c>
      <c r="Q104" s="31">
        <f>ROUND(G104-J104-L104-N104-P104,0)</f>
        <v>0</v>
      </c>
    </row>
    <row r="105" spans="2:17" ht="15" x14ac:dyDescent="0.25">
      <c r="B105" s="19">
        <v>82</v>
      </c>
      <c r="C105" s="82" t="s">
        <v>106</v>
      </c>
      <c r="D105" s="20">
        <v>5661.0041999999985</v>
      </c>
      <c r="E105" s="1">
        <f>+G105/D105</f>
        <v>0</v>
      </c>
      <c r="F105" s="6">
        <f>+D105*80%</f>
        <v>4528.803359999999</v>
      </c>
      <c r="G105" s="33"/>
      <c r="H105" s="2" t="str">
        <f>IF(G105&lt;F105," OFERTA CON PRECIO APARENTEMENTE BAJO","VALOR MINIMO ACEPTABLE")</f>
        <v xml:space="preserve"> OFERTA CON PRECIO APARENTEMENTE BAJO</v>
      </c>
      <c r="I105" s="29"/>
      <c r="J105" s="30">
        <f>+ROUND(G105*I105,0)</f>
        <v>0</v>
      </c>
      <c r="K105" s="29"/>
      <c r="L105" s="30">
        <f>+ROUND(G105*K105,0)</f>
        <v>0</v>
      </c>
      <c r="M105" s="29"/>
      <c r="N105" s="30">
        <f>+ROUND(G105*M105,0)</f>
        <v>0</v>
      </c>
      <c r="O105" s="29"/>
      <c r="P105" s="30">
        <f>+ROUND(G105*O105,0)</f>
        <v>0</v>
      </c>
      <c r="Q105" s="31">
        <f>ROUND(G105-J105-L105-N105-P105,0)</f>
        <v>0</v>
      </c>
    </row>
    <row r="106" spans="2:17" ht="15" x14ac:dyDescent="0.25">
      <c r="B106" s="19">
        <v>83</v>
      </c>
      <c r="C106" s="82" t="s">
        <v>107</v>
      </c>
      <c r="D106" s="20">
        <v>302460.11040000001</v>
      </c>
      <c r="E106" s="1">
        <f>+G106/D106</f>
        <v>0</v>
      </c>
      <c r="F106" s="6">
        <f>+D106*80%</f>
        <v>241968.08832000001</v>
      </c>
      <c r="G106" s="33"/>
      <c r="H106" s="2" t="str">
        <f>IF(G106&lt;F106," OFERTA CON PRECIO APARENTEMENTE BAJO","VALOR MINIMO ACEPTABLE")</f>
        <v xml:space="preserve"> OFERTA CON PRECIO APARENTEMENTE BAJO</v>
      </c>
      <c r="I106" s="29"/>
      <c r="J106" s="30">
        <f>+ROUND(G106*I106,0)</f>
        <v>0</v>
      </c>
      <c r="K106" s="29"/>
      <c r="L106" s="30">
        <f>+ROUND(G106*K106,0)</f>
        <v>0</v>
      </c>
      <c r="M106" s="29"/>
      <c r="N106" s="30">
        <f>+ROUND(G106*M106,0)</f>
        <v>0</v>
      </c>
      <c r="O106" s="29"/>
      <c r="P106" s="30">
        <f>+ROUND(G106*O106,0)</f>
        <v>0</v>
      </c>
      <c r="Q106" s="31">
        <f>ROUND(G106-J106-L106-N106-P106,0)</f>
        <v>0</v>
      </c>
    </row>
    <row r="107" spans="2:17" ht="15" x14ac:dyDescent="0.25">
      <c r="B107" s="19">
        <v>84</v>
      </c>
      <c r="C107" s="82" t="s">
        <v>108</v>
      </c>
      <c r="D107" s="20">
        <v>561808.18679999991</v>
      </c>
      <c r="E107" s="1">
        <f>+G107/D107</f>
        <v>0</v>
      </c>
      <c r="F107" s="6">
        <f>+D107*80%</f>
        <v>449446.54943999997</v>
      </c>
      <c r="G107" s="33"/>
      <c r="H107" s="2" t="str">
        <f>IF(G107&lt;F107," OFERTA CON PRECIO APARENTEMENTE BAJO","VALOR MINIMO ACEPTABLE")</f>
        <v xml:space="preserve"> OFERTA CON PRECIO APARENTEMENTE BAJO</v>
      </c>
      <c r="I107" s="29"/>
      <c r="J107" s="30">
        <f>+ROUND(G107*I107,0)</f>
        <v>0</v>
      </c>
      <c r="K107" s="29"/>
      <c r="L107" s="30">
        <f>+ROUND(G107*K107,0)</f>
        <v>0</v>
      </c>
      <c r="M107" s="29"/>
      <c r="N107" s="30">
        <f>+ROUND(G107*M107,0)</f>
        <v>0</v>
      </c>
      <c r="O107" s="29"/>
      <c r="P107" s="30">
        <f>+ROUND(G107*O107,0)</f>
        <v>0</v>
      </c>
      <c r="Q107" s="31">
        <f>ROUND(G107-J107-L107-N107-P107,0)</f>
        <v>0</v>
      </c>
    </row>
    <row r="108" spans="2:17" ht="15" x14ac:dyDescent="0.25">
      <c r="B108" s="19">
        <v>85</v>
      </c>
      <c r="C108" s="82" t="s">
        <v>109</v>
      </c>
      <c r="D108" s="20">
        <v>490730.35119999998</v>
      </c>
      <c r="E108" s="1">
        <f>+G108/D108</f>
        <v>0</v>
      </c>
      <c r="F108" s="6">
        <f>+D108*80%</f>
        <v>392584.28096</v>
      </c>
      <c r="G108" s="33"/>
      <c r="H108" s="2" t="str">
        <f>IF(G108&lt;F108," OFERTA CON PRECIO APARENTEMENTE BAJO","VALOR MINIMO ACEPTABLE")</f>
        <v xml:space="preserve"> OFERTA CON PRECIO APARENTEMENTE BAJO</v>
      </c>
      <c r="I108" s="29"/>
      <c r="J108" s="30">
        <f>+ROUND(G108*I108,0)</f>
        <v>0</v>
      </c>
      <c r="K108" s="29"/>
      <c r="L108" s="30">
        <f>+ROUND(G108*K108,0)</f>
        <v>0</v>
      </c>
      <c r="M108" s="29"/>
      <c r="N108" s="30">
        <f>+ROUND(G108*M108,0)</f>
        <v>0</v>
      </c>
      <c r="O108" s="29"/>
      <c r="P108" s="30">
        <f>+ROUND(G108*O108,0)</f>
        <v>0</v>
      </c>
      <c r="Q108" s="31">
        <f>ROUND(G108-J108-L108-N108-P108,0)</f>
        <v>0</v>
      </c>
    </row>
    <row r="109" spans="2:17" ht="15" x14ac:dyDescent="0.25">
      <c r="B109" s="19">
        <v>86</v>
      </c>
      <c r="C109" s="82" t="s">
        <v>110</v>
      </c>
      <c r="D109" s="20">
        <v>3773420.4024000005</v>
      </c>
      <c r="E109" s="1">
        <f>+G109/D109</f>
        <v>0</v>
      </c>
      <c r="F109" s="6">
        <f>+D109*80%</f>
        <v>3018736.3219200005</v>
      </c>
      <c r="G109" s="33"/>
      <c r="H109" s="2" t="str">
        <f>IF(G109&lt;F109," OFERTA CON PRECIO APARENTEMENTE BAJO","VALOR MINIMO ACEPTABLE")</f>
        <v xml:space="preserve"> OFERTA CON PRECIO APARENTEMENTE BAJO</v>
      </c>
      <c r="I109" s="29"/>
      <c r="J109" s="30">
        <f>+ROUND(G109*I109,0)</f>
        <v>0</v>
      </c>
      <c r="K109" s="29"/>
      <c r="L109" s="30">
        <f>+ROUND(G109*K109,0)</f>
        <v>0</v>
      </c>
      <c r="M109" s="29"/>
      <c r="N109" s="30">
        <f>+ROUND(G109*M109,0)</f>
        <v>0</v>
      </c>
      <c r="O109" s="29"/>
      <c r="P109" s="30">
        <f>+ROUND(G109*O109,0)</f>
        <v>0</v>
      </c>
      <c r="Q109" s="31">
        <f>ROUND(G109-J109-L109-N109-P109,0)</f>
        <v>0</v>
      </c>
    </row>
    <row r="110" spans="2:17" ht="15" x14ac:dyDescent="0.25">
      <c r="B110" s="19">
        <v>87</v>
      </c>
      <c r="C110" s="83" t="str">
        <f>UPPER("SERVICIO Cambio de liquido de frenos")</f>
        <v>SERVICIO CAMBIO DE LIQUIDO DE FRENOS</v>
      </c>
      <c r="D110" s="20">
        <v>175097.55199999997</v>
      </c>
      <c r="E110" s="1">
        <f>+G110/D110</f>
        <v>0</v>
      </c>
      <c r="F110" s="6">
        <f>+D110*80%</f>
        <v>140078.04159999997</v>
      </c>
      <c r="G110" s="33"/>
      <c r="H110" s="2" t="str">
        <f>IF(G110&lt;F110," OFERTA CON PRECIO APARENTEMENTE BAJO","VALOR MINIMO ACEPTABLE")</f>
        <v xml:space="preserve"> OFERTA CON PRECIO APARENTEMENTE BAJO</v>
      </c>
      <c r="I110" s="29"/>
      <c r="J110" s="30">
        <f>+ROUND(G110*I110,0)</f>
        <v>0</v>
      </c>
      <c r="K110" s="29"/>
      <c r="L110" s="30">
        <f>+ROUND(G110*K110,0)</f>
        <v>0</v>
      </c>
      <c r="M110" s="29"/>
      <c r="N110" s="30">
        <f>+ROUND(G110*M110,0)</f>
        <v>0</v>
      </c>
      <c r="O110" s="29"/>
      <c r="P110" s="30">
        <f>+ROUND(G110*O110,0)</f>
        <v>0</v>
      </c>
      <c r="Q110" s="31">
        <f>ROUND(G110-J110-L110-N110-P110,0)</f>
        <v>0</v>
      </c>
    </row>
    <row r="111" spans="2:17" ht="15" x14ac:dyDescent="0.25">
      <c r="B111" s="19">
        <v>88</v>
      </c>
      <c r="C111" s="83" t="s">
        <v>111</v>
      </c>
      <c r="D111" s="20">
        <v>166993.78719999999</v>
      </c>
      <c r="E111" s="1">
        <f>+G111/D111</f>
        <v>0</v>
      </c>
      <c r="F111" s="6">
        <f>+D111*80%</f>
        <v>133595.02976</v>
      </c>
      <c r="G111" s="33"/>
      <c r="H111" s="2" t="str">
        <f>IF(G111&lt;F111," OFERTA CON PRECIO APARENTEMENTE BAJO","VALOR MINIMO ACEPTABLE")</f>
        <v xml:space="preserve"> OFERTA CON PRECIO APARENTEMENTE BAJO</v>
      </c>
      <c r="I111" s="29"/>
      <c r="J111" s="30">
        <f>+ROUND(G111*I111,0)</f>
        <v>0</v>
      </c>
      <c r="K111" s="29"/>
      <c r="L111" s="30">
        <f>+ROUND(G111*K111,0)</f>
        <v>0</v>
      </c>
      <c r="M111" s="29"/>
      <c r="N111" s="30">
        <f>+ROUND(G111*M111,0)</f>
        <v>0</v>
      </c>
      <c r="O111" s="29"/>
      <c r="P111" s="30">
        <f>+ROUND(G111*O111,0)</f>
        <v>0</v>
      </c>
      <c r="Q111" s="31">
        <f>ROUND(G111-J111-L111-N111-P111,0)</f>
        <v>0</v>
      </c>
    </row>
    <row r="112" spans="2:17" ht="15" x14ac:dyDescent="0.25">
      <c r="B112" s="19">
        <v>89</v>
      </c>
      <c r="C112" s="83" t="str">
        <f>UPPER("SERVICIO Mantenimiento de mordazas")</f>
        <v>SERVICIO MANTENIMIENTO DE MORDAZAS</v>
      </c>
      <c r="D112" s="20">
        <v>551950.64760000003</v>
      </c>
      <c r="E112" s="1">
        <f>+G112/D112</f>
        <v>0</v>
      </c>
      <c r="F112" s="6">
        <f>+D112*80%</f>
        <v>441560.51808000007</v>
      </c>
      <c r="G112" s="33"/>
      <c r="H112" s="2" t="str">
        <f>IF(G112&lt;F112," OFERTA CON PRECIO APARENTEMENTE BAJO","VALOR MINIMO ACEPTABLE")</f>
        <v xml:space="preserve"> OFERTA CON PRECIO APARENTEMENTE BAJO</v>
      </c>
      <c r="I112" s="29"/>
      <c r="J112" s="30">
        <f>+ROUND(G112*I112,0)</f>
        <v>0</v>
      </c>
      <c r="K112" s="29"/>
      <c r="L112" s="30">
        <f>+ROUND(G112*K112,0)</f>
        <v>0</v>
      </c>
      <c r="M112" s="29"/>
      <c r="N112" s="30">
        <f>+ROUND(G112*M112,0)</f>
        <v>0</v>
      </c>
      <c r="O112" s="29"/>
      <c r="P112" s="30">
        <f>+ROUND(G112*O112,0)</f>
        <v>0</v>
      </c>
      <c r="Q112" s="31">
        <f>ROUND(G112-J112-L112-N112-P112,0)</f>
        <v>0</v>
      </c>
    </row>
    <row r="113" spans="2:17" ht="15" x14ac:dyDescent="0.25">
      <c r="B113" s="19">
        <v>90</v>
      </c>
      <c r="C113" s="83" t="s">
        <v>112</v>
      </c>
      <c r="D113" s="20">
        <v>86097.111199999999</v>
      </c>
      <c r="E113" s="1">
        <f>+G113/D113</f>
        <v>0</v>
      </c>
      <c r="F113" s="6">
        <f>+D113*80%</f>
        <v>68877.688959999999</v>
      </c>
      <c r="G113" s="33"/>
      <c r="H113" s="2" t="str">
        <f>IF(G113&lt;F113," OFERTA CON PRECIO APARENTEMENTE BAJO","VALOR MINIMO ACEPTABLE")</f>
        <v xml:space="preserve"> OFERTA CON PRECIO APARENTEMENTE BAJO</v>
      </c>
      <c r="I113" s="29"/>
      <c r="J113" s="30">
        <f>+ROUND(G113*I113,0)</f>
        <v>0</v>
      </c>
      <c r="K113" s="29"/>
      <c r="L113" s="30">
        <f>+ROUND(G113*K113,0)</f>
        <v>0</v>
      </c>
      <c r="M113" s="29"/>
      <c r="N113" s="30">
        <f>+ROUND(G113*M113,0)</f>
        <v>0</v>
      </c>
      <c r="O113" s="29"/>
      <c r="P113" s="30">
        <f>+ROUND(G113*O113,0)</f>
        <v>0</v>
      </c>
      <c r="Q113" s="31">
        <f>ROUND(G113-J113-L113-N113-P113,0)</f>
        <v>0</v>
      </c>
    </row>
    <row r="114" spans="2:17" ht="15" x14ac:dyDescent="0.25">
      <c r="B114" s="19">
        <v>91</v>
      </c>
      <c r="C114" s="83" t="s">
        <v>113</v>
      </c>
      <c r="D114" s="20">
        <v>451837.39079999994</v>
      </c>
      <c r="E114" s="1">
        <f>+G114/D114</f>
        <v>0</v>
      </c>
      <c r="F114" s="6">
        <f>+D114*80%</f>
        <v>361469.91264</v>
      </c>
      <c r="G114" s="33"/>
      <c r="H114" s="2" t="str">
        <f>IF(G114&lt;F114," OFERTA CON PRECIO APARENTEMENTE BAJO","VALOR MINIMO ACEPTABLE")</f>
        <v xml:space="preserve"> OFERTA CON PRECIO APARENTEMENTE BAJO</v>
      </c>
      <c r="I114" s="29"/>
      <c r="J114" s="30">
        <f>+ROUND(G114*I114,0)</f>
        <v>0</v>
      </c>
      <c r="K114" s="29"/>
      <c r="L114" s="30">
        <f>+ROUND(G114*K114,0)</f>
        <v>0</v>
      </c>
      <c r="M114" s="29"/>
      <c r="N114" s="30">
        <f>+ROUND(G114*M114,0)</f>
        <v>0</v>
      </c>
      <c r="O114" s="29"/>
      <c r="P114" s="30">
        <f>+ROUND(G114*O114,0)</f>
        <v>0</v>
      </c>
      <c r="Q114" s="31">
        <f>ROUND(G114-J114-L114-N114-P114,0)</f>
        <v>0</v>
      </c>
    </row>
    <row r="115" spans="2:17" ht="15" x14ac:dyDescent="0.25">
      <c r="B115" s="19">
        <v>92</v>
      </c>
      <c r="C115" s="83" t="str">
        <f>UPPER("SERVICIO Cambio de bandas de frenos")</f>
        <v>SERVICIO CAMBIO DE BANDAS DE FRENOS</v>
      </c>
      <c r="D115" s="20">
        <v>499501.50799999997</v>
      </c>
      <c r="E115" s="1">
        <f>+G115/D115</f>
        <v>0</v>
      </c>
      <c r="F115" s="6">
        <f>+D115*80%</f>
        <v>399601.20640000002</v>
      </c>
      <c r="G115" s="33"/>
      <c r="H115" s="2" t="str">
        <f>IF(G115&lt;F115," OFERTA CON PRECIO APARENTEMENTE BAJO","VALOR MINIMO ACEPTABLE")</f>
        <v xml:space="preserve"> OFERTA CON PRECIO APARENTEMENTE BAJO</v>
      </c>
      <c r="I115" s="29"/>
      <c r="J115" s="30">
        <f>+ROUND(G115*I115,0)</f>
        <v>0</v>
      </c>
      <c r="K115" s="29"/>
      <c r="L115" s="30">
        <f>+ROUND(G115*K115,0)</f>
        <v>0</v>
      </c>
      <c r="M115" s="29"/>
      <c r="N115" s="30">
        <f>+ROUND(G115*M115,0)</f>
        <v>0</v>
      </c>
      <c r="O115" s="29"/>
      <c r="P115" s="30">
        <f>+ROUND(G115*O115,0)</f>
        <v>0</v>
      </c>
      <c r="Q115" s="31">
        <f>ROUND(G115-J115-L115-N115-P115,0)</f>
        <v>0</v>
      </c>
    </row>
    <row r="116" spans="2:17" ht="15" x14ac:dyDescent="0.25">
      <c r="B116" s="19">
        <v>93</v>
      </c>
      <c r="C116" s="83" t="str">
        <f>UPPER("SERVICIO Cambio y rectificacion de tambores TRASEROS")</f>
        <v>SERVICIO CAMBIO Y RECTIFICACION DE TAMBORES TRASEROS</v>
      </c>
      <c r="D116" s="20">
        <v>66620.531600000002</v>
      </c>
      <c r="E116" s="1">
        <f>+G116/D116</f>
        <v>0</v>
      </c>
      <c r="F116" s="6">
        <f>+D116*80%</f>
        <v>53296.425280000003</v>
      </c>
      <c r="G116" s="33"/>
      <c r="H116" s="2" t="str">
        <f>IF(G116&lt;F116," OFERTA CON PRECIO APARENTEMENTE BAJO","VALOR MINIMO ACEPTABLE")</f>
        <v xml:space="preserve"> OFERTA CON PRECIO APARENTEMENTE BAJO</v>
      </c>
      <c r="I116" s="29"/>
      <c r="J116" s="30">
        <f>+ROUND(G116*I116,0)</f>
        <v>0</v>
      </c>
      <c r="K116" s="29"/>
      <c r="L116" s="30">
        <f>+ROUND(G116*K116,0)</f>
        <v>0</v>
      </c>
      <c r="M116" s="29"/>
      <c r="N116" s="30">
        <f>+ROUND(G116*M116,0)</f>
        <v>0</v>
      </c>
      <c r="O116" s="29"/>
      <c r="P116" s="30">
        <f>+ROUND(G116*O116,0)</f>
        <v>0</v>
      </c>
      <c r="Q116" s="31">
        <f>ROUND(G116-J116-L116-N116-P116,0)</f>
        <v>0</v>
      </c>
    </row>
    <row r="117" spans="2:17" ht="15" x14ac:dyDescent="0.25">
      <c r="B117" s="19">
        <v>94</v>
      </c>
      <c r="C117" s="82" t="s">
        <v>114</v>
      </c>
      <c r="D117" s="20">
        <v>1806376.6439999999</v>
      </c>
      <c r="E117" s="1">
        <f>+G117/D117</f>
        <v>0</v>
      </c>
      <c r="F117" s="6">
        <f>+D117*80%</f>
        <v>1445101.3152000001</v>
      </c>
      <c r="G117" s="33"/>
      <c r="H117" s="2" t="str">
        <f>IF(G117&lt;F117," OFERTA CON PRECIO APARENTEMENTE BAJO","VALOR MINIMO ACEPTABLE")</f>
        <v xml:space="preserve"> OFERTA CON PRECIO APARENTEMENTE BAJO</v>
      </c>
      <c r="I117" s="29"/>
      <c r="J117" s="30">
        <f>+ROUND(G117*I117,0)</f>
        <v>0</v>
      </c>
      <c r="K117" s="29"/>
      <c r="L117" s="30">
        <f>+ROUND(G117*K117,0)</f>
        <v>0</v>
      </c>
      <c r="M117" s="29"/>
      <c r="N117" s="30">
        <f>+ROUND(G117*M117,0)</f>
        <v>0</v>
      </c>
      <c r="O117" s="29"/>
      <c r="P117" s="30">
        <f>+ROUND(G117*O117,0)</f>
        <v>0</v>
      </c>
      <c r="Q117" s="31">
        <f>ROUND(G117-J117-L117-N117-P117,0)</f>
        <v>0</v>
      </c>
    </row>
    <row r="118" spans="2:17" ht="15" x14ac:dyDescent="0.25">
      <c r="B118" s="19">
        <v>95</v>
      </c>
      <c r="C118" s="82" t="s">
        <v>115</v>
      </c>
      <c r="D118" s="20">
        <v>1344122.7624000001</v>
      </c>
      <c r="E118" s="1">
        <f>+G118/D118</f>
        <v>0</v>
      </c>
      <c r="F118" s="6">
        <f>+D118*80%</f>
        <v>1075298.2099200001</v>
      </c>
      <c r="G118" s="33"/>
      <c r="H118" s="2" t="str">
        <f>IF(G118&lt;F118," OFERTA CON PRECIO APARENTEMENTE BAJO","VALOR MINIMO ACEPTABLE")</f>
        <v xml:space="preserve"> OFERTA CON PRECIO APARENTEMENTE BAJO</v>
      </c>
      <c r="I118" s="29"/>
      <c r="J118" s="30">
        <f>+ROUND(G118*I118,0)</f>
        <v>0</v>
      </c>
      <c r="K118" s="29"/>
      <c r="L118" s="30">
        <f>+ROUND(G118*K118,0)</f>
        <v>0</v>
      </c>
      <c r="M118" s="29"/>
      <c r="N118" s="30">
        <f>+ROUND(G118*M118,0)</f>
        <v>0</v>
      </c>
      <c r="O118" s="29"/>
      <c r="P118" s="30">
        <f>+ROUND(G118*O118,0)</f>
        <v>0</v>
      </c>
      <c r="Q118" s="31">
        <f>ROUND(G118-J118-L118-N118-P118,0)</f>
        <v>0</v>
      </c>
    </row>
    <row r="119" spans="2:17" ht="15" x14ac:dyDescent="0.25">
      <c r="B119" s="19">
        <v>96</v>
      </c>
      <c r="C119" s="82" t="s">
        <v>116</v>
      </c>
      <c r="D119" s="20">
        <v>674082.35439999995</v>
      </c>
      <c r="E119" s="1">
        <f>+G119/D119</f>
        <v>0</v>
      </c>
      <c r="F119" s="6">
        <f>+D119*80%</f>
        <v>539265.88352000003</v>
      </c>
      <c r="G119" s="33"/>
      <c r="H119" s="2" t="str">
        <f>IF(G119&lt;F119," OFERTA CON PRECIO APARENTEMENTE BAJO","VALOR MINIMO ACEPTABLE")</f>
        <v xml:space="preserve"> OFERTA CON PRECIO APARENTEMENTE BAJO</v>
      </c>
      <c r="I119" s="29"/>
      <c r="J119" s="30">
        <f>+ROUND(G119*I119,0)</f>
        <v>0</v>
      </c>
      <c r="K119" s="29"/>
      <c r="L119" s="30">
        <f>+ROUND(G119*K119,0)</f>
        <v>0</v>
      </c>
      <c r="M119" s="29"/>
      <c r="N119" s="30">
        <f>+ROUND(G119*M119,0)</f>
        <v>0</v>
      </c>
      <c r="O119" s="29"/>
      <c r="P119" s="30">
        <f>+ROUND(G119*O119,0)</f>
        <v>0</v>
      </c>
      <c r="Q119" s="31">
        <f>ROUND(G119-J119-L119-N119-P119,0)</f>
        <v>0</v>
      </c>
    </row>
    <row r="120" spans="2:17" ht="15" x14ac:dyDescent="0.25">
      <c r="B120" s="19">
        <v>97</v>
      </c>
      <c r="C120" s="82" t="s">
        <v>117</v>
      </c>
      <c r="D120" s="20">
        <v>490767.08319999999</v>
      </c>
      <c r="E120" s="1">
        <f>+G120/D120</f>
        <v>0</v>
      </c>
      <c r="F120" s="6">
        <f>+D120*80%</f>
        <v>392613.66656000004</v>
      </c>
      <c r="G120" s="33"/>
      <c r="H120" s="2" t="str">
        <f>IF(G120&lt;F120," OFERTA CON PRECIO APARENTEMENTE BAJO","VALOR MINIMO ACEPTABLE")</f>
        <v xml:space="preserve"> OFERTA CON PRECIO APARENTEMENTE BAJO</v>
      </c>
      <c r="I120" s="29"/>
      <c r="J120" s="30">
        <f>+ROUND(G120*I120,0)</f>
        <v>0</v>
      </c>
      <c r="K120" s="29"/>
      <c r="L120" s="30">
        <f>+ROUND(G120*K120,0)</f>
        <v>0</v>
      </c>
      <c r="M120" s="29"/>
      <c r="N120" s="30">
        <f>+ROUND(G120*M120,0)</f>
        <v>0</v>
      </c>
      <c r="O120" s="29"/>
      <c r="P120" s="30">
        <f>+ROUND(G120*O120,0)</f>
        <v>0</v>
      </c>
      <c r="Q120" s="31">
        <f>ROUND(G120-J120-L120-N120-P120,0)</f>
        <v>0</v>
      </c>
    </row>
    <row r="121" spans="2:17" ht="15" x14ac:dyDescent="0.25">
      <c r="B121" s="19">
        <v>98</v>
      </c>
      <c r="C121" s="82" t="s">
        <v>118</v>
      </c>
      <c r="D121" s="20">
        <v>289468.58720000001</v>
      </c>
      <c r="E121" s="1">
        <f>+G121/D121</f>
        <v>0</v>
      </c>
      <c r="F121" s="6">
        <f>+D121*80%</f>
        <v>231574.86976000003</v>
      </c>
      <c r="G121" s="33"/>
      <c r="H121" s="2" t="str">
        <f>IF(G121&lt;F121," OFERTA CON PRECIO APARENTEMENTE BAJO","VALOR MINIMO ACEPTABLE")</f>
        <v xml:space="preserve"> OFERTA CON PRECIO APARENTEMENTE BAJO</v>
      </c>
      <c r="I121" s="29"/>
      <c r="J121" s="30">
        <f>+ROUND(G121*I121,0)</f>
        <v>0</v>
      </c>
      <c r="K121" s="29"/>
      <c r="L121" s="30">
        <f>+ROUND(G121*K121,0)</f>
        <v>0</v>
      </c>
      <c r="M121" s="29"/>
      <c r="N121" s="30">
        <f>+ROUND(G121*M121,0)</f>
        <v>0</v>
      </c>
      <c r="O121" s="29"/>
      <c r="P121" s="30">
        <f>+ROUND(G121*O121,0)</f>
        <v>0</v>
      </c>
      <c r="Q121" s="31">
        <f>ROUND(G121-J121-L121-N121-P121,0)</f>
        <v>0</v>
      </c>
    </row>
    <row r="122" spans="2:17" ht="15" x14ac:dyDescent="0.25">
      <c r="B122" s="19">
        <v>99</v>
      </c>
      <c r="C122" s="82" t="s">
        <v>119</v>
      </c>
      <c r="D122" s="20">
        <v>314113.5024</v>
      </c>
      <c r="E122" s="1">
        <f>+G122/D122</f>
        <v>0</v>
      </c>
      <c r="F122" s="6">
        <f>+D122*80%</f>
        <v>251290.80192</v>
      </c>
      <c r="G122" s="33"/>
      <c r="H122" s="2" t="str">
        <f>IF(G122&lt;F122," OFERTA CON PRECIO APARENTEMENTE BAJO","VALOR MINIMO ACEPTABLE")</f>
        <v xml:space="preserve"> OFERTA CON PRECIO APARENTEMENTE BAJO</v>
      </c>
      <c r="I122" s="29"/>
      <c r="J122" s="30">
        <f>+ROUND(G122*I122,0)</f>
        <v>0</v>
      </c>
      <c r="K122" s="29"/>
      <c r="L122" s="30">
        <f>+ROUND(G122*K122,0)</f>
        <v>0</v>
      </c>
      <c r="M122" s="29"/>
      <c r="N122" s="30">
        <f>+ROUND(G122*M122,0)</f>
        <v>0</v>
      </c>
      <c r="O122" s="29"/>
      <c r="P122" s="30">
        <f>+ROUND(G122*O122,0)</f>
        <v>0</v>
      </c>
      <c r="Q122" s="31">
        <f>ROUND(G122-J122-L122-N122-P122,0)</f>
        <v>0</v>
      </c>
    </row>
    <row r="123" spans="2:17" ht="15" x14ac:dyDescent="0.25">
      <c r="B123" s="19">
        <v>100</v>
      </c>
      <c r="C123" s="82" t="s">
        <v>120</v>
      </c>
      <c r="D123" s="20">
        <v>438147.29</v>
      </c>
      <c r="E123" s="1">
        <f>+G123/D123</f>
        <v>0</v>
      </c>
      <c r="F123" s="6">
        <f>+D123*80%</f>
        <v>350517.83199999999</v>
      </c>
      <c r="G123" s="33"/>
      <c r="H123" s="2" t="str">
        <f>IF(G123&lt;F123," OFERTA CON PRECIO APARENTEMENTE BAJO","VALOR MINIMO ACEPTABLE")</f>
        <v xml:space="preserve"> OFERTA CON PRECIO APARENTEMENTE BAJO</v>
      </c>
      <c r="I123" s="29"/>
      <c r="J123" s="30">
        <f>+ROUND(G123*I123,0)</f>
        <v>0</v>
      </c>
      <c r="K123" s="29"/>
      <c r="L123" s="30">
        <f>+ROUND(G123*K123,0)</f>
        <v>0</v>
      </c>
      <c r="M123" s="29"/>
      <c r="N123" s="30">
        <f>+ROUND(G123*M123,0)</f>
        <v>0</v>
      </c>
      <c r="O123" s="29"/>
      <c r="P123" s="30">
        <f>+ROUND(G123*O123,0)</f>
        <v>0</v>
      </c>
      <c r="Q123" s="31">
        <f>ROUND(G123-J123-L123-N123-P123,0)</f>
        <v>0</v>
      </c>
    </row>
    <row r="124" spans="2:17" ht="15" x14ac:dyDescent="0.25">
      <c r="B124" s="19">
        <v>101</v>
      </c>
      <c r="C124" s="82" t="s">
        <v>121</v>
      </c>
      <c r="D124" s="20">
        <v>327127.96120000002</v>
      </c>
      <c r="E124" s="1">
        <f>+G124/D124</f>
        <v>0</v>
      </c>
      <c r="F124" s="6">
        <f>+D124*80%</f>
        <v>261702.36896000002</v>
      </c>
      <c r="G124" s="33"/>
      <c r="H124" s="2" t="str">
        <f>IF(G124&lt;F124," OFERTA CON PRECIO APARENTEMENTE BAJO","VALOR MINIMO ACEPTABLE")</f>
        <v xml:space="preserve"> OFERTA CON PRECIO APARENTEMENTE BAJO</v>
      </c>
      <c r="I124" s="29"/>
      <c r="J124" s="30">
        <f>+ROUND(G124*I124,0)</f>
        <v>0</v>
      </c>
      <c r="K124" s="29"/>
      <c r="L124" s="30">
        <f>+ROUND(G124*K124,0)</f>
        <v>0</v>
      </c>
      <c r="M124" s="29"/>
      <c r="N124" s="30">
        <f>+ROUND(G124*M124,0)</f>
        <v>0</v>
      </c>
      <c r="O124" s="29"/>
      <c r="P124" s="30">
        <f>+ROUND(G124*O124,0)</f>
        <v>0</v>
      </c>
      <c r="Q124" s="31">
        <f>ROUND(G124-J124-L124-N124-P124,0)</f>
        <v>0</v>
      </c>
    </row>
    <row r="125" spans="2:17" ht="15" x14ac:dyDescent="0.25">
      <c r="B125" s="19">
        <v>102</v>
      </c>
      <c r="C125" s="82" t="s">
        <v>122</v>
      </c>
      <c r="D125" s="20">
        <v>201380.23280000003</v>
      </c>
      <c r="E125" s="1">
        <f>+G125/D125</f>
        <v>0</v>
      </c>
      <c r="F125" s="6">
        <f>+D125*80%</f>
        <v>161104.18624000004</v>
      </c>
      <c r="G125" s="33"/>
      <c r="H125" s="2" t="str">
        <f>IF(G125&lt;F125," OFERTA CON PRECIO APARENTEMENTE BAJO","VALOR MINIMO ACEPTABLE")</f>
        <v xml:space="preserve"> OFERTA CON PRECIO APARENTEMENTE BAJO</v>
      </c>
      <c r="I125" s="29"/>
      <c r="J125" s="30">
        <f>+ROUND(G125*I125,0)</f>
        <v>0</v>
      </c>
      <c r="K125" s="29"/>
      <c r="L125" s="30">
        <f>+ROUND(G125*K125,0)</f>
        <v>0</v>
      </c>
      <c r="M125" s="29"/>
      <c r="N125" s="30">
        <f>+ROUND(G125*M125,0)</f>
        <v>0</v>
      </c>
      <c r="O125" s="29"/>
      <c r="P125" s="30">
        <f>+ROUND(G125*O125,0)</f>
        <v>0</v>
      </c>
      <c r="Q125" s="31">
        <f>ROUND(G125-J125-L125-N125-P125,0)</f>
        <v>0</v>
      </c>
    </row>
    <row r="126" spans="2:17" ht="15" x14ac:dyDescent="0.25">
      <c r="B126" s="19">
        <v>103</v>
      </c>
      <c r="C126" s="82" t="s">
        <v>123</v>
      </c>
      <c r="D126" s="20">
        <v>33458.2304</v>
      </c>
      <c r="E126" s="1">
        <f>+G126/D126</f>
        <v>0</v>
      </c>
      <c r="F126" s="6">
        <f>+D126*80%</f>
        <v>26766.584320000002</v>
      </c>
      <c r="G126" s="33"/>
      <c r="H126" s="2" t="str">
        <f>IF(G126&lt;F126," OFERTA CON PRECIO APARENTEMENTE BAJO","VALOR MINIMO ACEPTABLE")</f>
        <v xml:space="preserve"> OFERTA CON PRECIO APARENTEMENTE BAJO</v>
      </c>
      <c r="I126" s="29"/>
      <c r="J126" s="30">
        <f>+ROUND(G126*I126,0)</f>
        <v>0</v>
      </c>
      <c r="K126" s="29"/>
      <c r="L126" s="30">
        <f>+ROUND(G126*K126,0)</f>
        <v>0</v>
      </c>
      <c r="M126" s="29"/>
      <c r="N126" s="30">
        <f>+ROUND(G126*M126,0)</f>
        <v>0</v>
      </c>
      <c r="O126" s="29"/>
      <c r="P126" s="30">
        <f>+ROUND(G126*O126,0)</f>
        <v>0</v>
      </c>
      <c r="Q126" s="31">
        <f>ROUND(G126-J126-L126-N126-P126,0)</f>
        <v>0</v>
      </c>
    </row>
    <row r="127" spans="2:17" ht="15" x14ac:dyDescent="0.25">
      <c r="B127" s="19">
        <v>104</v>
      </c>
      <c r="C127" s="82" t="s">
        <v>124</v>
      </c>
      <c r="D127" s="20">
        <v>114038.17599999999</v>
      </c>
      <c r="E127" s="1">
        <f>+G127/D127</f>
        <v>0</v>
      </c>
      <c r="F127" s="6">
        <f>+D127*80%</f>
        <v>91230.540800000002</v>
      </c>
      <c r="G127" s="33"/>
      <c r="H127" s="2" t="str">
        <f>IF(G127&lt;F127," OFERTA CON PRECIO APARENTEMENTE BAJO","VALOR MINIMO ACEPTABLE")</f>
        <v xml:space="preserve"> OFERTA CON PRECIO APARENTEMENTE BAJO</v>
      </c>
      <c r="I127" s="29"/>
      <c r="J127" s="30">
        <f>+ROUND(G127*I127,0)</f>
        <v>0</v>
      </c>
      <c r="K127" s="29"/>
      <c r="L127" s="30">
        <f>+ROUND(G127*K127,0)</f>
        <v>0</v>
      </c>
      <c r="M127" s="29"/>
      <c r="N127" s="30">
        <f>+ROUND(G127*M127,0)</f>
        <v>0</v>
      </c>
      <c r="O127" s="29"/>
      <c r="P127" s="30">
        <f>+ROUND(G127*O127,0)</f>
        <v>0</v>
      </c>
      <c r="Q127" s="31">
        <f>ROUND(G127-J127-L127-N127-P127,0)</f>
        <v>0</v>
      </c>
    </row>
    <row r="128" spans="2:17" ht="15" x14ac:dyDescent="0.25">
      <c r="B128" s="19">
        <v>105</v>
      </c>
      <c r="C128" s="82" t="s">
        <v>125</v>
      </c>
      <c r="D128" s="20">
        <v>117179.77599999998</v>
      </c>
      <c r="E128" s="1">
        <f>+G128/D128</f>
        <v>0</v>
      </c>
      <c r="F128" s="6">
        <f>+D128*80%</f>
        <v>93743.820799999987</v>
      </c>
      <c r="G128" s="33"/>
      <c r="H128" s="2" t="str">
        <f>IF(G128&lt;F128," OFERTA CON PRECIO APARENTEMENTE BAJO","VALOR MINIMO ACEPTABLE")</f>
        <v xml:space="preserve"> OFERTA CON PRECIO APARENTEMENTE BAJO</v>
      </c>
      <c r="I128" s="29"/>
      <c r="J128" s="30">
        <f>+ROUND(G128*I128,0)</f>
        <v>0</v>
      </c>
      <c r="K128" s="29"/>
      <c r="L128" s="30">
        <f>+ROUND(G128*K128,0)</f>
        <v>0</v>
      </c>
      <c r="M128" s="29"/>
      <c r="N128" s="30">
        <f>+ROUND(G128*M128,0)</f>
        <v>0</v>
      </c>
      <c r="O128" s="29"/>
      <c r="P128" s="30">
        <f>+ROUND(G128*O128,0)</f>
        <v>0</v>
      </c>
      <c r="Q128" s="31">
        <f>ROUND(G128-J128-L128-N128-P128,0)</f>
        <v>0</v>
      </c>
    </row>
    <row r="129" spans="2:17" ht="15" x14ac:dyDescent="0.25">
      <c r="B129" s="19">
        <v>106</v>
      </c>
      <c r="C129" s="82" t="s">
        <v>126</v>
      </c>
      <c r="D129" s="20">
        <v>227642.6208</v>
      </c>
      <c r="E129" s="1">
        <f>+G129/D129</f>
        <v>0</v>
      </c>
      <c r="F129" s="6">
        <f>+D129*80%</f>
        <v>182114.09664</v>
      </c>
      <c r="G129" s="33"/>
      <c r="H129" s="2" t="str">
        <f>IF(G129&lt;F129," OFERTA CON PRECIO APARENTEMENTE BAJO","VALOR MINIMO ACEPTABLE")</f>
        <v xml:space="preserve"> OFERTA CON PRECIO APARENTEMENTE BAJO</v>
      </c>
      <c r="I129" s="29"/>
      <c r="J129" s="30">
        <f>+ROUND(G129*I129,0)</f>
        <v>0</v>
      </c>
      <c r="K129" s="29"/>
      <c r="L129" s="30">
        <f>+ROUND(G129*K129,0)</f>
        <v>0</v>
      </c>
      <c r="M129" s="29"/>
      <c r="N129" s="30">
        <f>+ROUND(G129*M129,0)</f>
        <v>0</v>
      </c>
      <c r="O129" s="29"/>
      <c r="P129" s="30">
        <f>+ROUND(G129*O129,0)</f>
        <v>0</v>
      </c>
      <c r="Q129" s="31">
        <f>ROUND(G129-J129-L129-N129-P129,0)</f>
        <v>0</v>
      </c>
    </row>
    <row r="130" spans="2:17" ht="15" x14ac:dyDescent="0.25">
      <c r="B130" s="19">
        <v>107</v>
      </c>
      <c r="C130" s="82" t="s">
        <v>127</v>
      </c>
      <c r="D130" s="20">
        <v>441357.23599999998</v>
      </c>
      <c r="E130" s="1">
        <f>+G130/D130</f>
        <v>0</v>
      </c>
      <c r="F130" s="6">
        <f>+D130*80%</f>
        <v>353085.78879999998</v>
      </c>
      <c r="G130" s="33"/>
      <c r="H130" s="2" t="str">
        <f>IF(G130&lt;F130," OFERTA CON PRECIO APARENTEMENTE BAJO","VALOR MINIMO ACEPTABLE")</f>
        <v xml:space="preserve"> OFERTA CON PRECIO APARENTEMENTE BAJO</v>
      </c>
      <c r="I130" s="29"/>
      <c r="J130" s="30">
        <f>+ROUND(G130*I130,0)</f>
        <v>0</v>
      </c>
      <c r="K130" s="29"/>
      <c r="L130" s="30">
        <f>+ROUND(G130*K130,0)</f>
        <v>0</v>
      </c>
      <c r="M130" s="29"/>
      <c r="N130" s="30">
        <f>+ROUND(G130*M130,0)</f>
        <v>0</v>
      </c>
      <c r="O130" s="29"/>
      <c r="P130" s="30">
        <f>+ROUND(G130*O130,0)</f>
        <v>0</v>
      </c>
      <c r="Q130" s="31">
        <f>ROUND(G130-J130-L130-N130-P130,0)</f>
        <v>0</v>
      </c>
    </row>
    <row r="131" spans="2:17" ht="15" x14ac:dyDescent="0.25">
      <c r="B131" s="19">
        <v>108</v>
      </c>
      <c r="C131" s="82" t="s">
        <v>128</v>
      </c>
      <c r="D131" s="20">
        <v>679523.96259999997</v>
      </c>
      <c r="E131" s="1">
        <f>+G131/D131</f>
        <v>0</v>
      </c>
      <c r="F131" s="6">
        <f>+D131*80%</f>
        <v>543619.17007999995</v>
      </c>
      <c r="G131" s="33"/>
      <c r="H131" s="2" t="str">
        <f>IF(G131&lt;F131," OFERTA CON PRECIO APARENTEMENTE BAJO","VALOR MINIMO ACEPTABLE")</f>
        <v xml:space="preserve"> OFERTA CON PRECIO APARENTEMENTE BAJO</v>
      </c>
      <c r="I131" s="29"/>
      <c r="J131" s="30">
        <f>+ROUND(G131*I131,0)</f>
        <v>0</v>
      </c>
      <c r="K131" s="29"/>
      <c r="L131" s="30">
        <f>+ROUND(G131*K131,0)</f>
        <v>0</v>
      </c>
      <c r="M131" s="29"/>
      <c r="N131" s="30">
        <f>+ROUND(G131*M131,0)</f>
        <v>0</v>
      </c>
      <c r="O131" s="29"/>
      <c r="P131" s="30">
        <f>+ROUND(G131*O131,0)</f>
        <v>0</v>
      </c>
      <c r="Q131" s="31">
        <f>ROUND(G131-J131-L131-N131-P131,0)</f>
        <v>0</v>
      </c>
    </row>
    <row r="132" spans="2:17" ht="15" x14ac:dyDescent="0.25">
      <c r="B132" s="19">
        <v>109</v>
      </c>
      <c r="C132" s="82" t="s">
        <v>129</v>
      </c>
      <c r="D132" s="20">
        <v>126851.818</v>
      </c>
      <c r="E132" s="1">
        <f>+G132/D132</f>
        <v>0</v>
      </c>
      <c r="F132" s="6">
        <f>+D132*80%</f>
        <v>101481.4544</v>
      </c>
      <c r="G132" s="33"/>
      <c r="H132" s="2" t="str">
        <f>IF(G132&lt;F132," OFERTA CON PRECIO APARENTEMENTE BAJO","VALOR MINIMO ACEPTABLE")</f>
        <v xml:space="preserve"> OFERTA CON PRECIO APARENTEMENTE BAJO</v>
      </c>
      <c r="I132" s="29"/>
      <c r="J132" s="30">
        <f>+ROUND(G132*I132,0)</f>
        <v>0</v>
      </c>
      <c r="K132" s="29"/>
      <c r="L132" s="30">
        <f>+ROUND(G132*K132,0)</f>
        <v>0</v>
      </c>
      <c r="M132" s="29"/>
      <c r="N132" s="30">
        <f>+ROUND(G132*M132,0)</f>
        <v>0</v>
      </c>
      <c r="O132" s="29"/>
      <c r="P132" s="30">
        <f>+ROUND(G132*O132,0)</f>
        <v>0</v>
      </c>
      <c r="Q132" s="31">
        <f>ROUND(G132-J132-L132-N132-P132,0)</f>
        <v>0</v>
      </c>
    </row>
    <row r="133" spans="2:17" ht="15" x14ac:dyDescent="0.25">
      <c r="B133" s="19">
        <v>110</v>
      </c>
      <c r="C133" s="82" t="s">
        <v>130</v>
      </c>
      <c r="D133" s="20">
        <v>192696.3744</v>
      </c>
      <c r="E133" s="1">
        <f>+G133/D133</f>
        <v>0</v>
      </c>
      <c r="F133" s="6">
        <f>+D133*80%</f>
        <v>154157.09952000002</v>
      </c>
      <c r="G133" s="33"/>
      <c r="H133" s="2" t="str">
        <f>IF(G133&lt;F133," OFERTA CON PRECIO APARENTEMENTE BAJO","VALOR MINIMO ACEPTABLE")</f>
        <v xml:space="preserve"> OFERTA CON PRECIO APARENTEMENTE BAJO</v>
      </c>
      <c r="I133" s="29"/>
      <c r="J133" s="30">
        <f>+ROUND(G133*I133,0)</f>
        <v>0</v>
      </c>
      <c r="K133" s="29"/>
      <c r="L133" s="30">
        <f>+ROUND(G133*K133,0)</f>
        <v>0</v>
      </c>
      <c r="M133" s="29"/>
      <c r="N133" s="30">
        <f>+ROUND(G133*M133,0)</f>
        <v>0</v>
      </c>
      <c r="O133" s="29"/>
      <c r="P133" s="30">
        <f>+ROUND(G133*O133,0)</f>
        <v>0</v>
      </c>
      <c r="Q133" s="31">
        <f>ROUND(G133-J133-L133-N133-P133,0)</f>
        <v>0</v>
      </c>
    </row>
    <row r="134" spans="2:17" ht="15" x14ac:dyDescent="0.25">
      <c r="B134" s="19">
        <v>111</v>
      </c>
      <c r="C134" s="82" t="s">
        <v>131</v>
      </c>
      <c r="D134" s="20">
        <v>171841.37120000002</v>
      </c>
      <c r="E134" s="1">
        <f>+G134/D134</f>
        <v>0</v>
      </c>
      <c r="F134" s="6">
        <f>+D134*80%</f>
        <v>137473.09696000002</v>
      </c>
      <c r="G134" s="33"/>
      <c r="H134" s="2" t="str">
        <f>IF(G134&lt;F134," OFERTA CON PRECIO APARENTEMENTE BAJO","VALOR MINIMO ACEPTABLE")</f>
        <v xml:space="preserve"> OFERTA CON PRECIO APARENTEMENTE BAJO</v>
      </c>
      <c r="I134" s="29"/>
      <c r="J134" s="30">
        <f>+ROUND(G134*I134,0)</f>
        <v>0</v>
      </c>
      <c r="K134" s="29"/>
      <c r="L134" s="30">
        <f>+ROUND(G134*K134,0)</f>
        <v>0</v>
      </c>
      <c r="M134" s="29"/>
      <c r="N134" s="30">
        <f>+ROUND(G134*M134,0)</f>
        <v>0</v>
      </c>
      <c r="O134" s="29"/>
      <c r="P134" s="30">
        <f>+ROUND(G134*O134,0)</f>
        <v>0</v>
      </c>
      <c r="Q134" s="31">
        <f>ROUND(G134-J134-L134-N134-P134,0)</f>
        <v>0</v>
      </c>
    </row>
    <row r="135" spans="2:17" ht="15" x14ac:dyDescent="0.25">
      <c r="B135" s="19">
        <v>112</v>
      </c>
      <c r="C135" s="82" t="s">
        <v>132</v>
      </c>
      <c r="D135" s="20">
        <v>127141.54400000001</v>
      </c>
      <c r="E135" s="1">
        <f>+G135/D135</f>
        <v>0</v>
      </c>
      <c r="F135" s="6">
        <f>+D135*80%</f>
        <v>101713.23520000001</v>
      </c>
      <c r="G135" s="33"/>
      <c r="H135" s="2" t="str">
        <f>IF(G135&lt;F135," OFERTA CON PRECIO APARENTEMENTE BAJO","VALOR MINIMO ACEPTABLE")</f>
        <v xml:space="preserve"> OFERTA CON PRECIO APARENTEMENTE BAJO</v>
      </c>
      <c r="I135" s="29"/>
      <c r="J135" s="30">
        <f>+ROUND(G135*I135,0)</f>
        <v>0</v>
      </c>
      <c r="K135" s="29"/>
      <c r="L135" s="30">
        <f>+ROUND(G135*K135,0)</f>
        <v>0</v>
      </c>
      <c r="M135" s="29"/>
      <c r="N135" s="30">
        <f>+ROUND(G135*M135,0)</f>
        <v>0</v>
      </c>
      <c r="O135" s="29"/>
      <c r="P135" s="30">
        <f>+ROUND(G135*O135,0)</f>
        <v>0</v>
      </c>
      <c r="Q135" s="31">
        <f>ROUND(G135-J135-L135-N135-P135,0)</f>
        <v>0</v>
      </c>
    </row>
    <row r="136" spans="2:17" ht="15" x14ac:dyDescent="0.25">
      <c r="B136" s="19">
        <v>113</v>
      </c>
      <c r="C136" s="82" t="s">
        <v>133</v>
      </c>
      <c r="D136" s="20">
        <v>1077380.9704</v>
      </c>
      <c r="E136" s="1">
        <f>+G136/D136</f>
        <v>0</v>
      </c>
      <c r="F136" s="6">
        <f>+D136*80%</f>
        <v>861904.77632000006</v>
      </c>
      <c r="G136" s="33"/>
      <c r="H136" s="2" t="str">
        <f>IF(G136&lt;F136," OFERTA CON PRECIO APARENTEMENTE BAJO","VALOR MINIMO ACEPTABLE")</f>
        <v xml:space="preserve"> OFERTA CON PRECIO APARENTEMENTE BAJO</v>
      </c>
      <c r="I136" s="29"/>
      <c r="J136" s="30">
        <f>+ROUND(G136*I136,0)</f>
        <v>0</v>
      </c>
      <c r="K136" s="29"/>
      <c r="L136" s="30">
        <f>+ROUND(G136*K136,0)</f>
        <v>0</v>
      </c>
      <c r="M136" s="29"/>
      <c r="N136" s="30">
        <f>+ROUND(G136*M136,0)</f>
        <v>0</v>
      </c>
      <c r="O136" s="29"/>
      <c r="P136" s="30">
        <f>+ROUND(G136*O136,0)</f>
        <v>0</v>
      </c>
      <c r="Q136" s="31">
        <f>ROUND(G136-J136-L136-N136-P136,0)</f>
        <v>0</v>
      </c>
    </row>
    <row r="137" spans="2:17" ht="15" x14ac:dyDescent="0.25">
      <c r="B137" s="19">
        <v>114</v>
      </c>
      <c r="C137" s="82" t="s">
        <v>134</v>
      </c>
      <c r="D137" s="20">
        <v>262274.04839999997</v>
      </c>
      <c r="E137" s="1">
        <f>+G137/D137</f>
        <v>0</v>
      </c>
      <c r="F137" s="6">
        <f>+D137*80%</f>
        <v>209819.23871999999</v>
      </c>
      <c r="G137" s="33"/>
      <c r="H137" s="2" t="str">
        <f>IF(G137&lt;F137," OFERTA CON PRECIO APARENTEMENTE BAJO","VALOR MINIMO ACEPTABLE")</f>
        <v xml:space="preserve"> OFERTA CON PRECIO APARENTEMENTE BAJO</v>
      </c>
      <c r="I137" s="29"/>
      <c r="J137" s="30">
        <f>+ROUND(G137*I137,0)</f>
        <v>0</v>
      </c>
      <c r="K137" s="29"/>
      <c r="L137" s="30">
        <f>+ROUND(G137*K137,0)</f>
        <v>0</v>
      </c>
      <c r="M137" s="29"/>
      <c r="N137" s="30">
        <f>+ROUND(G137*M137,0)</f>
        <v>0</v>
      </c>
      <c r="O137" s="29"/>
      <c r="P137" s="30">
        <f>+ROUND(G137*O137,0)</f>
        <v>0</v>
      </c>
      <c r="Q137" s="31">
        <f>ROUND(G137-J137-L137-N137-P137,0)</f>
        <v>0</v>
      </c>
    </row>
    <row r="138" spans="2:17" ht="15" x14ac:dyDescent="0.25">
      <c r="B138" s="19">
        <v>115</v>
      </c>
      <c r="C138" s="82" t="s">
        <v>135</v>
      </c>
      <c r="D138" s="20">
        <v>117026.08319999999</v>
      </c>
      <c r="E138" s="1">
        <f>+G138/D138</f>
        <v>0</v>
      </c>
      <c r="F138" s="6">
        <f>+D138*80%</f>
        <v>93620.866559999995</v>
      </c>
      <c r="G138" s="33"/>
      <c r="H138" s="2" t="str">
        <f>IF(G138&lt;F138," OFERTA CON PRECIO APARENTEMENTE BAJO","VALOR MINIMO ACEPTABLE")</f>
        <v xml:space="preserve"> OFERTA CON PRECIO APARENTEMENTE BAJO</v>
      </c>
      <c r="I138" s="29"/>
      <c r="J138" s="30">
        <f>+ROUND(G138*I138,0)</f>
        <v>0</v>
      </c>
      <c r="K138" s="29"/>
      <c r="L138" s="30">
        <f>+ROUND(G138*K138,0)</f>
        <v>0</v>
      </c>
      <c r="M138" s="29"/>
      <c r="N138" s="30">
        <f>+ROUND(G138*M138,0)</f>
        <v>0</v>
      </c>
      <c r="O138" s="29"/>
      <c r="P138" s="30">
        <f>+ROUND(G138*O138,0)</f>
        <v>0</v>
      </c>
      <c r="Q138" s="31">
        <f>ROUND(G138-J138-L138-N138-P138,0)</f>
        <v>0</v>
      </c>
    </row>
    <row r="139" spans="2:17" ht="15" x14ac:dyDescent="0.25">
      <c r="B139" s="19">
        <v>116</v>
      </c>
      <c r="C139" s="82" t="s">
        <v>136</v>
      </c>
      <c r="D139" s="20">
        <v>82769.981599999985</v>
      </c>
      <c r="E139" s="1">
        <f>+G139/D139</f>
        <v>0</v>
      </c>
      <c r="F139" s="6">
        <f>+D139*80%</f>
        <v>66215.985279999994</v>
      </c>
      <c r="G139" s="33"/>
      <c r="H139" s="2" t="str">
        <f>IF(G139&lt;F139," OFERTA CON PRECIO APARENTEMENTE BAJO","VALOR MINIMO ACEPTABLE")</f>
        <v xml:space="preserve"> OFERTA CON PRECIO APARENTEMENTE BAJO</v>
      </c>
      <c r="I139" s="29"/>
      <c r="J139" s="30">
        <f>+ROUND(G139*I139,0)</f>
        <v>0</v>
      </c>
      <c r="K139" s="29"/>
      <c r="L139" s="30">
        <f>+ROUND(G139*K139,0)</f>
        <v>0</v>
      </c>
      <c r="M139" s="29"/>
      <c r="N139" s="30">
        <f>+ROUND(G139*M139,0)</f>
        <v>0</v>
      </c>
      <c r="O139" s="29"/>
      <c r="P139" s="30">
        <f>+ROUND(G139*O139,0)</f>
        <v>0</v>
      </c>
      <c r="Q139" s="31">
        <f>ROUND(G139-J139-L139-N139-P139,0)</f>
        <v>0</v>
      </c>
    </row>
    <row r="140" spans="2:17" ht="15" x14ac:dyDescent="0.25">
      <c r="B140" s="19">
        <v>117</v>
      </c>
      <c r="C140" s="82" t="s">
        <v>137</v>
      </c>
      <c r="D140" s="20">
        <v>2421488.676</v>
      </c>
      <c r="E140" s="1">
        <f>+G140/D140</f>
        <v>0</v>
      </c>
      <c r="F140" s="6">
        <f>+D140*80%</f>
        <v>1937190.9408</v>
      </c>
      <c r="G140" s="33"/>
      <c r="H140" s="2" t="str">
        <f>IF(G140&lt;F140," OFERTA CON PRECIO APARENTEMENTE BAJO","VALOR MINIMO ACEPTABLE")</f>
        <v xml:space="preserve"> OFERTA CON PRECIO APARENTEMENTE BAJO</v>
      </c>
      <c r="I140" s="29"/>
      <c r="J140" s="30">
        <f>+ROUND(G140*I140,0)</f>
        <v>0</v>
      </c>
      <c r="K140" s="29"/>
      <c r="L140" s="30">
        <f>+ROUND(G140*K140,0)</f>
        <v>0</v>
      </c>
      <c r="M140" s="29"/>
      <c r="N140" s="30">
        <f>+ROUND(G140*M140,0)</f>
        <v>0</v>
      </c>
      <c r="O140" s="29"/>
      <c r="P140" s="30">
        <f>+ROUND(G140*O140,0)</f>
        <v>0</v>
      </c>
      <c r="Q140" s="31">
        <f>ROUND(G140-J140-L140-N140-P140,0)</f>
        <v>0</v>
      </c>
    </row>
    <row r="141" spans="2:17" ht="15" x14ac:dyDescent="0.25">
      <c r="B141" s="19">
        <v>118</v>
      </c>
      <c r="C141" s="82" t="s">
        <v>138</v>
      </c>
      <c r="D141" s="20">
        <v>779675.86959999998</v>
      </c>
      <c r="E141" s="1">
        <f>+G141/D141</f>
        <v>0</v>
      </c>
      <c r="F141" s="6">
        <f>+D141*80%</f>
        <v>623740.69568</v>
      </c>
      <c r="G141" s="33"/>
      <c r="H141" s="2" t="str">
        <f>IF(G141&lt;F141," OFERTA CON PRECIO APARENTEMENTE BAJO","VALOR MINIMO ACEPTABLE")</f>
        <v xml:space="preserve"> OFERTA CON PRECIO APARENTEMENTE BAJO</v>
      </c>
      <c r="I141" s="29"/>
      <c r="J141" s="30">
        <f>+ROUND(G141*I141,0)</f>
        <v>0</v>
      </c>
      <c r="K141" s="29"/>
      <c r="L141" s="30">
        <f>+ROUND(G141*K141,0)</f>
        <v>0</v>
      </c>
      <c r="M141" s="29"/>
      <c r="N141" s="30">
        <f>+ROUND(G141*M141,0)</f>
        <v>0</v>
      </c>
      <c r="O141" s="29"/>
      <c r="P141" s="30">
        <f>+ROUND(G141*O141,0)</f>
        <v>0</v>
      </c>
      <c r="Q141" s="31">
        <f>ROUND(G141-J141-L141-N141-P141,0)</f>
        <v>0</v>
      </c>
    </row>
    <row r="142" spans="2:17" ht="15" x14ac:dyDescent="0.25">
      <c r="B142" s="19">
        <v>119</v>
      </c>
      <c r="C142" s="82" t="s">
        <v>139</v>
      </c>
      <c r="D142" s="20">
        <v>1259053.5504000001</v>
      </c>
      <c r="E142" s="1">
        <f>+G142/D142</f>
        <v>0</v>
      </c>
      <c r="F142" s="6">
        <f>+D142*80%</f>
        <v>1007242.8403200001</v>
      </c>
      <c r="G142" s="33"/>
      <c r="H142" s="2" t="str">
        <f>IF(G142&lt;F142," OFERTA CON PRECIO APARENTEMENTE BAJO","VALOR MINIMO ACEPTABLE")</f>
        <v xml:space="preserve"> OFERTA CON PRECIO APARENTEMENTE BAJO</v>
      </c>
      <c r="I142" s="29"/>
      <c r="J142" s="30">
        <f>+ROUND(G142*I142,0)</f>
        <v>0</v>
      </c>
      <c r="K142" s="29"/>
      <c r="L142" s="30">
        <f>+ROUND(G142*K142,0)</f>
        <v>0</v>
      </c>
      <c r="M142" s="29"/>
      <c r="N142" s="30">
        <f>+ROUND(G142*M142,0)</f>
        <v>0</v>
      </c>
      <c r="O142" s="29"/>
      <c r="P142" s="30">
        <f>+ROUND(G142*O142,0)</f>
        <v>0</v>
      </c>
      <c r="Q142" s="31">
        <f>ROUND(G142-J142-L142-N142-P142,0)</f>
        <v>0</v>
      </c>
    </row>
    <row r="143" spans="2:17" ht="15" x14ac:dyDescent="0.25">
      <c r="B143" s="19">
        <v>120</v>
      </c>
      <c r="C143" s="82" t="s">
        <v>140</v>
      </c>
      <c r="D143" s="20">
        <v>567347.58920000005</v>
      </c>
      <c r="E143" s="1">
        <f>+G143/D143</f>
        <v>0</v>
      </c>
      <c r="F143" s="6">
        <f>+D143*80%</f>
        <v>453878.07136000006</v>
      </c>
      <c r="G143" s="33"/>
      <c r="H143" s="2" t="str">
        <f>IF(G143&lt;F143," OFERTA CON PRECIO APARENTEMENTE BAJO","VALOR MINIMO ACEPTABLE")</f>
        <v xml:space="preserve"> OFERTA CON PRECIO APARENTEMENTE BAJO</v>
      </c>
      <c r="I143" s="29"/>
      <c r="J143" s="30">
        <f>+ROUND(G143*I143,0)</f>
        <v>0</v>
      </c>
      <c r="K143" s="29"/>
      <c r="L143" s="30">
        <f>+ROUND(G143*K143,0)</f>
        <v>0</v>
      </c>
      <c r="M143" s="29"/>
      <c r="N143" s="30">
        <f>+ROUND(G143*M143,0)</f>
        <v>0</v>
      </c>
      <c r="O143" s="29"/>
      <c r="P143" s="30">
        <f>+ROUND(G143*O143,0)</f>
        <v>0</v>
      </c>
      <c r="Q143" s="31">
        <f>ROUND(G143-J143-L143-N143-P143,0)</f>
        <v>0</v>
      </c>
    </row>
    <row r="144" spans="2:17" ht="15" x14ac:dyDescent="0.25">
      <c r="B144" s="19">
        <v>121</v>
      </c>
      <c r="C144" s="82" t="s">
        <v>141</v>
      </c>
      <c r="D144" s="20">
        <v>2039838.024</v>
      </c>
      <c r="E144" s="1">
        <f>+G144/D144</f>
        <v>0</v>
      </c>
      <c r="F144" s="6">
        <f>+D144*80%</f>
        <v>1631870.4192000001</v>
      </c>
      <c r="G144" s="33"/>
      <c r="H144" s="2" t="str">
        <f>IF(G144&lt;F144," OFERTA CON PRECIO APARENTEMENTE BAJO","VALOR MINIMO ACEPTABLE")</f>
        <v xml:space="preserve"> OFERTA CON PRECIO APARENTEMENTE BAJO</v>
      </c>
      <c r="I144" s="29"/>
      <c r="J144" s="30">
        <f>+ROUND(G144*I144,0)</f>
        <v>0</v>
      </c>
      <c r="K144" s="29"/>
      <c r="L144" s="30">
        <f>+ROUND(G144*K144,0)</f>
        <v>0</v>
      </c>
      <c r="M144" s="29"/>
      <c r="N144" s="30">
        <f>+ROUND(G144*M144,0)</f>
        <v>0</v>
      </c>
      <c r="O144" s="29"/>
      <c r="P144" s="30">
        <f>+ROUND(G144*O144,0)</f>
        <v>0</v>
      </c>
      <c r="Q144" s="31">
        <f>ROUND(G144-J144-L144-N144-P144,0)</f>
        <v>0</v>
      </c>
    </row>
    <row r="145" spans="2:17" ht="15" x14ac:dyDescent="0.25">
      <c r="B145" s="19">
        <v>122</v>
      </c>
      <c r="C145" s="82" t="s">
        <v>142</v>
      </c>
      <c r="D145" s="20">
        <v>592855.42959999992</v>
      </c>
      <c r="E145" s="1">
        <f>+G145/D145</f>
        <v>0</v>
      </c>
      <c r="F145" s="6">
        <f>+D145*80%</f>
        <v>474284.34367999993</v>
      </c>
      <c r="G145" s="33"/>
      <c r="H145" s="2" t="str">
        <f>IF(G145&lt;F145," OFERTA CON PRECIO APARENTEMENTE BAJO","VALOR MINIMO ACEPTABLE")</f>
        <v xml:space="preserve"> OFERTA CON PRECIO APARENTEMENTE BAJO</v>
      </c>
      <c r="I145" s="29"/>
      <c r="J145" s="30">
        <f>+ROUND(G145*I145,0)</f>
        <v>0</v>
      </c>
      <c r="K145" s="29"/>
      <c r="L145" s="30">
        <f>+ROUND(G145*K145,0)</f>
        <v>0</v>
      </c>
      <c r="M145" s="29"/>
      <c r="N145" s="30">
        <f>+ROUND(G145*M145,0)</f>
        <v>0</v>
      </c>
      <c r="O145" s="29"/>
      <c r="P145" s="30">
        <f>+ROUND(G145*O145,0)</f>
        <v>0</v>
      </c>
      <c r="Q145" s="31">
        <f>ROUND(G145-J145-L145-N145-P145,0)</f>
        <v>0</v>
      </c>
    </row>
    <row r="146" spans="2:17" ht="15" x14ac:dyDescent="0.25">
      <c r="B146" s="19">
        <v>123</v>
      </c>
      <c r="C146" s="82" t="s">
        <v>143</v>
      </c>
      <c r="D146" s="20">
        <v>1822850.3776</v>
      </c>
      <c r="E146" s="1">
        <f>+G146/D146</f>
        <v>0</v>
      </c>
      <c r="F146" s="6">
        <f>+D146*80%</f>
        <v>1458280.3020800001</v>
      </c>
      <c r="G146" s="33"/>
      <c r="H146" s="2" t="str">
        <f>IF(G146&lt;F146," OFERTA CON PRECIO APARENTEMENTE BAJO","VALOR MINIMO ACEPTABLE")</f>
        <v xml:space="preserve"> OFERTA CON PRECIO APARENTEMENTE BAJO</v>
      </c>
      <c r="I146" s="29"/>
      <c r="J146" s="30">
        <f>+ROUND(G146*I146,0)</f>
        <v>0</v>
      </c>
      <c r="K146" s="29"/>
      <c r="L146" s="30">
        <f>+ROUND(G146*K146,0)</f>
        <v>0</v>
      </c>
      <c r="M146" s="29"/>
      <c r="N146" s="30">
        <f>+ROUND(G146*M146,0)</f>
        <v>0</v>
      </c>
      <c r="O146" s="29"/>
      <c r="P146" s="30">
        <f>+ROUND(G146*O146,0)</f>
        <v>0</v>
      </c>
      <c r="Q146" s="31">
        <f>ROUND(G146-J146-L146-N146-P146,0)</f>
        <v>0</v>
      </c>
    </row>
    <row r="147" spans="2:17" ht="15" x14ac:dyDescent="0.25">
      <c r="B147" s="19">
        <v>124</v>
      </c>
      <c r="C147" s="82" t="s">
        <v>144</v>
      </c>
      <c r="D147" s="20">
        <v>11130515.4408</v>
      </c>
      <c r="E147" s="1">
        <f>+G147/D147</f>
        <v>0</v>
      </c>
      <c r="F147" s="6">
        <f>+D147*80%</f>
        <v>8904412.3526400011</v>
      </c>
      <c r="G147" s="33"/>
      <c r="H147" s="2" t="str">
        <f>IF(G147&lt;F147," OFERTA CON PRECIO APARENTEMENTE BAJO","VALOR MINIMO ACEPTABLE")</f>
        <v xml:space="preserve"> OFERTA CON PRECIO APARENTEMENTE BAJO</v>
      </c>
      <c r="I147" s="29"/>
      <c r="J147" s="30">
        <f>+ROUND(G147*I147,0)</f>
        <v>0</v>
      </c>
      <c r="K147" s="29"/>
      <c r="L147" s="30">
        <f>+ROUND(G147*K147,0)</f>
        <v>0</v>
      </c>
      <c r="M147" s="29"/>
      <c r="N147" s="30">
        <f>+ROUND(G147*M147,0)</f>
        <v>0</v>
      </c>
      <c r="O147" s="29"/>
      <c r="P147" s="30">
        <f>+ROUND(G147*O147,0)</f>
        <v>0</v>
      </c>
      <c r="Q147" s="31">
        <f>ROUND(G147-J147-L147-N147-P147,0)</f>
        <v>0</v>
      </c>
    </row>
    <row r="148" spans="2:17" ht="15" x14ac:dyDescent="0.25">
      <c r="B148" s="19">
        <v>125</v>
      </c>
      <c r="C148" s="82" t="s">
        <v>145</v>
      </c>
      <c r="D148" s="20">
        <v>1043276.8079999998</v>
      </c>
      <c r="E148" s="1">
        <f>+G148/D148</f>
        <v>0</v>
      </c>
      <c r="F148" s="6">
        <f>+D148*80%</f>
        <v>834621.4463999999</v>
      </c>
      <c r="G148" s="33"/>
      <c r="H148" s="2" t="str">
        <f>IF(G148&lt;F148," OFERTA CON PRECIO APARENTEMENTE BAJO","VALOR MINIMO ACEPTABLE")</f>
        <v xml:space="preserve"> OFERTA CON PRECIO APARENTEMENTE BAJO</v>
      </c>
      <c r="I148" s="29"/>
      <c r="J148" s="30">
        <f>+ROUND(G148*I148,0)</f>
        <v>0</v>
      </c>
      <c r="K148" s="29"/>
      <c r="L148" s="30">
        <f>+ROUND(G148*K148,0)</f>
        <v>0</v>
      </c>
      <c r="M148" s="29"/>
      <c r="N148" s="30">
        <f>+ROUND(G148*M148,0)</f>
        <v>0</v>
      </c>
      <c r="O148" s="29"/>
      <c r="P148" s="30">
        <f>+ROUND(G148*O148,0)</f>
        <v>0</v>
      </c>
      <c r="Q148" s="31">
        <f>ROUND(G148-J148-L148-N148-P148,0)</f>
        <v>0</v>
      </c>
    </row>
    <row r="149" spans="2:17" ht="15" x14ac:dyDescent="0.25">
      <c r="B149" s="19">
        <v>126</v>
      </c>
      <c r="C149" s="82" t="s">
        <v>146</v>
      </c>
      <c r="D149" s="20">
        <v>1438369.3192</v>
      </c>
      <c r="E149" s="1">
        <f>+G149/D149</f>
        <v>0</v>
      </c>
      <c r="F149" s="6">
        <f>+D149*80%</f>
        <v>1150695.45536</v>
      </c>
      <c r="G149" s="33"/>
      <c r="H149" s="2" t="str">
        <f>IF(G149&lt;F149," OFERTA CON PRECIO APARENTEMENTE BAJO","VALOR MINIMO ACEPTABLE")</f>
        <v xml:space="preserve"> OFERTA CON PRECIO APARENTEMENTE BAJO</v>
      </c>
      <c r="I149" s="29"/>
      <c r="J149" s="30">
        <f>+ROUND(G149*I149,0)</f>
        <v>0</v>
      </c>
      <c r="K149" s="29"/>
      <c r="L149" s="30">
        <f>+ROUND(G149*K149,0)</f>
        <v>0</v>
      </c>
      <c r="M149" s="29"/>
      <c r="N149" s="30">
        <f>+ROUND(G149*M149,0)</f>
        <v>0</v>
      </c>
      <c r="O149" s="29"/>
      <c r="P149" s="30">
        <f>+ROUND(G149*O149,0)</f>
        <v>0</v>
      </c>
      <c r="Q149" s="31">
        <f>ROUND(G149-J149-L149-N149-P149,0)</f>
        <v>0</v>
      </c>
    </row>
    <row r="150" spans="2:17" ht="15" x14ac:dyDescent="0.25">
      <c r="B150" s="19">
        <v>127</v>
      </c>
      <c r="C150" s="82" t="s">
        <v>147</v>
      </c>
      <c r="D150" s="20">
        <v>880222.34159999993</v>
      </c>
      <c r="E150" s="1">
        <f>+G150/D150</f>
        <v>0</v>
      </c>
      <c r="F150" s="6">
        <f>+D150*80%</f>
        <v>704177.87327999994</v>
      </c>
      <c r="G150" s="33"/>
      <c r="H150" s="2" t="str">
        <f>IF(G150&lt;F150," OFERTA CON PRECIO APARENTEMENTE BAJO","VALOR MINIMO ACEPTABLE")</f>
        <v xml:space="preserve"> OFERTA CON PRECIO APARENTEMENTE BAJO</v>
      </c>
      <c r="I150" s="29"/>
      <c r="J150" s="30">
        <f>+ROUND(G150*I150,0)</f>
        <v>0</v>
      </c>
      <c r="K150" s="29"/>
      <c r="L150" s="30">
        <f>+ROUND(G150*K150,0)</f>
        <v>0</v>
      </c>
      <c r="M150" s="29"/>
      <c r="N150" s="30">
        <f>+ROUND(G150*M150,0)</f>
        <v>0</v>
      </c>
      <c r="O150" s="29"/>
      <c r="P150" s="30">
        <f>+ROUND(G150*O150,0)</f>
        <v>0</v>
      </c>
      <c r="Q150" s="31">
        <f>ROUND(G150-J150-L150-N150-P150,0)</f>
        <v>0</v>
      </c>
    </row>
    <row r="151" spans="2:17" ht="15" x14ac:dyDescent="0.25">
      <c r="B151" s="19">
        <v>128</v>
      </c>
      <c r="C151" s="82" t="s">
        <v>148</v>
      </c>
      <c r="D151" s="20">
        <v>110785.787</v>
      </c>
      <c r="E151" s="1">
        <f>+G151/D151</f>
        <v>0</v>
      </c>
      <c r="F151" s="6">
        <f>+D151*80%</f>
        <v>88628.6296</v>
      </c>
      <c r="G151" s="33"/>
      <c r="H151" s="2" t="str">
        <f>IF(G151&lt;F151," OFERTA CON PRECIO APARENTEMENTE BAJO","VALOR MINIMO ACEPTABLE")</f>
        <v xml:space="preserve"> OFERTA CON PRECIO APARENTEMENTE BAJO</v>
      </c>
      <c r="I151" s="29"/>
      <c r="J151" s="30">
        <f>+ROUND(G151*I151,0)</f>
        <v>0</v>
      </c>
      <c r="K151" s="29"/>
      <c r="L151" s="30">
        <f>+ROUND(G151*K151,0)</f>
        <v>0</v>
      </c>
      <c r="M151" s="29"/>
      <c r="N151" s="30">
        <f>+ROUND(G151*M151,0)</f>
        <v>0</v>
      </c>
      <c r="O151" s="29"/>
      <c r="P151" s="30">
        <f>+ROUND(G151*O151,0)</f>
        <v>0</v>
      </c>
      <c r="Q151" s="31">
        <f>ROUND(G151-J151-L151-N151-P151,0)</f>
        <v>0</v>
      </c>
    </row>
    <row r="152" spans="2:17" ht="15" x14ac:dyDescent="0.25">
      <c r="B152" s="19">
        <v>129</v>
      </c>
      <c r="C152" s="82" t="s">
        <v>149</v>
      </c>
      <c r="D152" s="20">
        <v>435384.864</v>
      </c>
      <c r="E152" s="1">
        <f>+G152/D152</f>
        <v>0</v>
      </c>
      <c r="F152" s="6">
        <f>+D152*80%</f>
        <v>348307.89120000001</v>
      </c>
      <c r="G152" s="33"/>
      <c r="H152" s="2" t="str">
        <f>IF(G152&lt;F152," OFERTA CON PRECIO APARENTEMENTE BAJO","VALOR MINIMO ACEPTABLE")</f>
        <v xml:space="preserve"> OFERTA CON PRECIO APARENTEMENTE BAJO</v>
      </c>
      <c r="I152" s="29"/>
      <c r="J152" s="30">
        <f>+ROUND(G152*I152,0)</f>
        <v>0</v>
      </c>
      <c r="K152" s="29"/>
      <c r="L152" s="30">
        <f>+ROUND(G152*K152,0)</f>
        <v>0</v>
      </c>
      <c r="M152" s="29"/>
      <c r="N152" s="30">
        <f>+ROUND(G152*M152,0)</f>
        <v>0</v>
      </c>
      <c r="O152" s="29"/>
      <c r="P152" s="30">
        <f>+ROUND(G152*O152,0)</f>
        <v>0</v>
      </c>
      <c r="Q152" s="31">
        <f>ROUND(G152-J152-L152-N152-P152,0)</f>
        <v>0</v>
      </c>
    </row>
    <row r="153" spans="2:17" ht="15" x14ac:dyDescent="0.25">
      <c r="B153" s="19">
        <v>130</v>
      </c>
      <c r="C153" s="82" t="s">
        <v>150</v>
      </c>
      <c r="D153" s="20">
        <v>1008620.2</v>
      </c>
      <c r="E153" s="1">
        <f>+G153/D153</f>
        <v>0</v>
      </c>
      <c r="F153" s="6">
        <f>+D153*80%</f>
        <v>806896.16</v>
      </c>
      <c r="G153" s="33"/>
      <c r="H153" s="2" t="str">
        <f>IF(G153&lt;F153," OFERTA CON PRECIO APARENTEMENTE BAJO","VALOR MINIMO ACEPTABLE")</f>
        <v xml:space="preserve"> OFERTA CON PRECIO APARENTEMENTE BAJO</v>
      </c>
      <c r="I153" s="29"/>
      <c r="J153" s="30">
        <f>+ROUND(G153*I153,0)</f>
        <v>0</v>
      </c>
      <c r="K153" s="29"/>
      <c r="L153" s="30">
        <f>+ROUND(G153*K153,0)</f>
        <v>0</v>
      </c>
      <c r="M153" s="29"/>
      <c r="N153" s="30">
        <f>+ROUND(G153*M153,0)</f>
        <v>0</v>
      </c>
      <c r="O153" s="29"/>
      <c r="P153" s="30">
        <f>+ROUND(G153*O153,0)</f>
        <v>0</v>
      </c>
      <c r="Q153" s="31">
        <f>ROUND(G153-J153-L153-N153-P153,0)</f>
        <v>0</v>
      </c>
    </row>
    <row r="154" spans="2:17" ht="15" x14ac:dyDescent="0.25">
      <c r="B154" s="19">
        <v>131</v>
      </c>
      <c r="C154" s="82" t="s">
        <v>151</v>
      </c>
      <c r="D154" s="20">
        <v>531877.21160000004</v>
      </c>
      <c r="E154" s="1">
        <f>+G154/D154</f>
        <v>0</v>
      </c>
      <c r="F154" s="6">
        <f>+D154*80%</f>
        <v>425501.76928000007</v>
      </c>
      <c r="G154" s="33"/>
      <c r="H154" s="2" t="str">
        <f>IF(G154&lt;F154," OFERTA CON PRECIO APARENTEMENTE BAJO","VALOR MINIMO ACEPTABLE")</f>
        <v xml:space="preserve"> OFERTA CON PRECIO APARENTEMENTE BAJO</v>
      </c>
      <c r="I154" s="29"/>
      <c r="J154" s="30">
        <f>+ROUND(G154*I154,0)</f>
        <v>0</v>
      </c>
      <c r="K154" s="29"/>
      <c r="L154" s="30">
        <f>+ROUND(G154*K154,0)</f>
        <v>0</v>
      </c>
      <c r="M154" s="29"/>
      <c r="N154" s="30">
        <f>+ROUND(G154*M154,0)</f>
        <v>0</v>
      </c>
      <c r="O154" s="29"/>
      <c r="P154" s="30">
        <f>+ROUND(G154*O154,0)</f>
        <v>0</v>
      </c>
      <c r="Q154" s="31">
        <f>ROUND(G154-J154-L154-N154-P154,0)</f>
        <v>0</v>
      </c>
    </row>
    <row r="155" spans="2:17" ht="15" x14ac:dyDescent="0.25">
      <c r="B155" s="19">
        <v>132</v>
      </c>
      <c r="C155" s="82" t="s">
        <v>152</v>
      </c>
      <c r="D155" s="20">
        <v>240976.864</v>
      </c>
      <c r="E155" s="1">
        <f>+G155/D155</f>
        <v>0</v>
      </c>
      <c r="F155" s="6">
        <f>+D155*80%</f>
        <v>192781.49120000002</v>
      </c>
      <c r="G155" s="33"/>
      <c r="H155" s="2" t="str">
        <f>IF(G155&lt;F155," OFERTA CON PRECIO APARENTEMENTE BAJO","VALOR MINIMO ACEPTABLE")</f>
        <v xml:space="preserve"> OFERTA CON PRECIO APARENTEMENTE BAJO</v>
      </c>
      <c r="I155" s="29"/>
      <c r="J155" s="30">
        <f>+ROUND(G155*I155,0)</f>
        <v>0</v>
      </c>
      <c r="K155" s="29"/>
      <c r="L155" s="30">
        <f>+ROUND(G155*K155,0)</f>
        <v>0</v>
      </c>
      <c r="M155" s="29"/>
      <c r="N155" s="30">
        <f>+ROUND(G155*M155,0)</f>
        <v>0</v>
      </c>
      <c r="O155" s="29"/>
      <c r="P155" s="30">
        <f>+ROUND(G155*O155,0)</f>
        <v>0</v>
      </c>
      <c r="Q155" s="31">
        <f>ROUND(G155-J155-L155-N155-P155,0)</f>
        <v>0</v>
      </c>
    </row>
    <row r="156" spans="2:17" ht="15" x14ac:dyDescent="0.25">
      <c r="B156" s="19">
        <v>133</v>
      </c>
      <c r="C156" s="82" t="s">
        <v>153</v>
      </c>
      <c r="D156" s="20">
        <v>544982.49119999993</v>
      </c>
      <c r="E156" s="1">
        <f>+G156/D156</f>
        <v>0</v>
      </c>
      <c r="F156" s="6">
        <f>+D156*80%</f>
        <v>435985.99295999995</v>
      </c>
      <c r="G156" s="33"/>
      <c r="H156" s="2" t="str">
        <f>IF(G156&lt;F156," OFERTA CON PRECIO APARENTEMENTE BAJO","VALOR MINIMO ACEPTABLE")</f>
        <v xml:space="preserve"> OFERTA CON PRECIO APARENTEMENTE BAJO</v>
      </c>
      <c r="I156" s="29"/>
      <c r="J156" s="30">
        <f>+ROUND(G156*I156,0)</f>
        <v>0</v>
      </c>
      <c r="K156" s="29"/>
      <c r="L156" s="30">
        <f>+ROUND(G156*K156,0)</f>
        <v>0</v>
      </c>
      <c r="M156" s="29"/>
      <c r="N156" s="30">
        <f>+ROUND(G156*M156,0)</f>
        <v>0</v>
      </c>
      <c r="O156" s="29"/>
      <c r="P156" s="30">
        <f>+ROUND(G156*O156,0)</f>
        <v>0</v>
      </c>
      <c r="Q156" s="31">
        <f>ROUND(G156-J156-L156-N156-P156,0)</f>
        <v>0</v>
      </c>
    </row>
    <row r="157" spans="2:17" ht="15" x14ac:dyDescent="0.25">
      <c r="B157" s="19">
        <v>134</v>
      </c>
      <c r="C157" s="83" t="str">
        <f>UPPER("SERVICIO Alineacion de direccion")</f>
        <v>SERVICIO ALINEACION DE DIRECCION</v>
      </c>
      <c r="D157" s="20">
        <v>199815.6208</v>
      </c>
      <c r="E157" s="1">
        <f>+G157/D157</f>
        <v>0</v>
      </c>
      <c r="F157" s="6">
        <f>+D157*80%</f>
        <v>159852.49664000003</v>
      </c>
      <c r="G157" s="33"/>
      <c r="H157" s="2" t="str">
        <f>IF(G157&lt;F157," OFERTA CON PRECIO APARENTEMENTE BAJO","VALOR MINIMO ACEPTABLE")</f>
        <v xml:space="preserve"> OFERTA CON PRECIO APARENTEMENTE BAJO</v>
      </c>
      <c r="I157" s="29"/>
      <c r="J157" s="30">
        <f>+ROUND(G157*I157,0)</f>
        <v>0</v>
      </c>
      <c r="K157" s="29"/>
      <c r="L157" s="30">
        <f>+ROUND(G157*K157,0)</f>
        <v>0</v>
      </c>
      <c r="M157" s="29"/>
      <c r="N157" s="30">
        <f>+ROUND(G157*M157,0)</f>
        <v>0</v>
      </c>
      <c r="O157" s="29"/>
      <c r="P157" s="30">
        <f>+ROUND(G157*O157,0)</f>
        <v>0</v>
      </c>
      <c r="Q157" s="31">
        <f>ROUND(G157-J157-L157-N157-P157,0)</f>
        <v>0</v>
      </c>
    </row>
    <row r="158" spans="2:17" ht="15" x14ac:dyDescent="0.25">
      <c r="B158" s="19">
        <v>135</v>
      </c>
      <c r="C158" s="83" t="str">
        <f>UPPER("SERVICIO Balanceo de ruedas")</f>
        <v>SERVICIO BALANCEO DE RUEDAS</v>
      </c>
      <c r="D158" s="20">
        <v>187205.92860000001</v>
      </c>
      <c r="E158" s="1">
        <f>+G158/D158</f>
        <v>0</v>
      </c>
      <c r="F158" s="6">
        <f>+D158*80%</f>
        <v>149764.74288000001</v>
      </c>
      <c r="G158" s="33"/>
      <c r="H158" s="2" t="str">
        <f>IF(G158&lt;F158," OFERTA CON PRECIO APARENTEMENTE BAJO","VALOR MINIMO ACEPTABLE")</f>
        <v xml:space="preserve"> OFERTA CON PRECIO APARENTEMENTE BAJO</v>
      </c>
      <c r="I158" s="29"/>
      <c r="J158" s="30">
        <f>+ROUND(G158*I158,0)</f>
        <v>0</v>
      </c>
      <c r="K158" s="29"/>
      <c r="L158" s="30">
        <f>+ROUND(G158*K158,0)</f>
        <v>0</v>
      </c>
      <c r="M158" s="29"/>
      <c r="N158" s="30">
        <f>+ROUND(G158*M158,0)</f>
        <v>0</v>
      </c>
      <c r="O158" s="29"/>
      <c r="P158" s="30">
        <f>+ROUND(G158*O158,0)</f>
        <v>0</v>
      </c>
      <c r="Q158" s="31">
        <f>ROUND(G158-J158-L158-N158-P158,0)</f>
        <v>0</v>
      </c>
    </row>
    <row r="159" spans="2:17" ht="15" x14ac:dyDescent="0.25">
      <c r="B159" s="19">
        <v>136</v>
      </c>
      <c r="C159" s="83" t="str">
        <f>UPPER("SERVICIO Despinche de llantas")</f>
        <v>SERVICIO DESPINCHE DE LLANTAS</v>
      </c>
      <c r="D159" s="20">
        <v>42642.357199999999</v>
      </c>
      <c r="E159" s="1">
        <f>+G159/D159</f>
        <v>0</v>
      </c>
      <c r="F159" s="6">
        <f>+D159*80%</f>
        <v>34113.885759999997</v>
      </c>
      <c r="G159" s="33"/>
      <c r="H159" s="2" t="str">
        <f>IF(G159&lt;F159," OFERTA CON PRECIO APARENTEMENTE BAJO","VALOR MINIMO ACEPTABLE")</f>
        <v xml:space="preserve"> OFERTA CON PRECIO APARENTEMENTE BAJO</v>
      </c>
      <c r="I159" s="29"/>
      <c r="J159" s="30">
        <f>+ROUND(G159*I159,0)</f>
        <v>0</v>
      </c>
      <c r="K159" s="29"/>
      <c r="L159" s="30">
        <f>+ROUND(G159*K159,0)</f>
        <v>0</v>
      </c>
      <c r="M159" s="29"/>
      <c r="N159" s="30">
        <f>+ROUND(G159*M159,0)</f>
        <v>0</v>
      </c>
      <c r="O159" s="29"/>
      <c r="P159" s="30">
        <f>+ROUND(G159*O159,0)</f>
        <v>0</v>
      </c>
      <c r="Q159" s="31">
        <f>ROUND(G159-J159-L159-N159-P159,0)</f>
        <v>0</v>
      </c>
    </row>
    <row r="160" spans="2:17" ht="15" x14ac:dyDescent="0.25">
      <c r="B160" s="19">
        <v>137</v>
      </c>
      <c r="C160" s="83" t="str">
        <f>UPPER("SERVICIO Cambio y suministro  de guaya velocimetro")</f>
        <v>SERVICIO CAMBIO Y SUMINISTRO  DE GUAYA VELOCIMETRO</v>
      </c>
      <c r="D160" s="20">
        <v>239126.02559999996</v>
      </c>
      <c r="E160" s="1">
        <f>+G160/D160</f>
        <v>0</v>
      </c>
      <c r="F160" s="6">
        <f>+D160*80%</f>
        <v>191300.82047999999</v>
      </c>
      <c r="G160" s="33"/>
      <c r="H160" s="2" t="str">
        <f>IF(G160&lt;F160," OFERTA CON PRECIO APARENTEMENTE BAJO","VALOR MINIMO ACEPTABLE")</f>
        <v xml:space="preserve"> OFERTA CON PRECIO APARENTEMENTE BAJO</v>
      </c>
      <c r="I160" s="29"/>
      <c r="J160" s="30">
        <f>+ROUND(G160*I160,0)</f>
        <v>0</v>
      </c>
      <c r="K160" s="29"/>
      <c r="L160" s="30">
        <f>+ROUND(G160*K160,0)</f>
        <v>0</v>
      </c>
      <c r="M160" s="29"/>
      <c r="N160" s="30">
        <f>+ROUND(G160*M160,0)</f>
        <v>0</v>
      </c>
      <c r="O160" s="29"/>
      <c r="P160" s="30">
        <f>+ROUND(G160*O160,0)</f>
        <v>0</v>
      </c>
      <c r="Q160" s="31">
        <f>ROUND(G160-J160-L160-N160-P160,0)</f>
        <v>0</v>
      </c>
    </row>
    <row r="161" spans="2:17" ht="15" x14ac:dyDescent="0.25">
      <c r="B161" s="19">
        <v>138</v>
      </c>
      <c r="C161" s="83" t="str">
        <f>UPPER("SERVICIO Ajuste y engrase de todos los rodamientos")</f>
        <v>SERVICIO AJUSTE Y ENGRASE DE TODOS LOS RODAMIENTOS</v>
      </c>
      <c r="D161" s="20">
        <v>949580.30160000001</v>
      </c>
      <c r="E161" s="1">
        <f>+G161/D161</f>
        <v>0</v>
      </c>
      <c r="F161" s="6">
        <f>+D161*80%</f>
        <v>759664.24128000007</v>
      </c>
      <c r="G161" s="33"/>
      <c r="H161" s="2" t="str">
        <f>IF(G161&lt;F161," OFERTA CON PRECIO APARENTEMENTE BAJO","VALOR MINIMO ACEPTABLE")</f>
        <v xml:space="preserve"> OFERTA CON PRECIO APARENTEMENTE BAJO</v>
      </c>
      <c r="I161" s="29"/>
      <c r="J161" s="30">
        <f>+ROUND(G161*I161,0)</f>
        <v>0</v>
      </c>
      <c r="K161" s="29"/>
      <c r="L161" s="30">
        <f>+ROUND(G161*K161,0)</f>
        <v>0</v>
      </c>
      <c r="M161" s="29"/>
      <c r="N161" s="30">
        <f>+ROUND(G161*M161,0)</f>
        <v>0</v>
      </c>
      <c r="O161" s="29"/>
      <c r="P161" s="30">
        <f>+ROUND(G161*O161,0)</f>
        <v>0</v>
      </c>
      <c r="Q161" s="31">
        <f>ROUND(G161-J161-L161-N161-P161,0)</f>
        <v>0</v>
      </c>
    </row>
    <row r="162" spans="2:17" ht="15" x14ac:dyDescent="0.25">
      <c r="B162" s="19">
        <v>139</v>
      </c>
      <c r="C162" s="83" t="str">
        <f>UPPER("SERVICIO Cambio de esparragos")</f>
        <v>SERVICIO CAMBIO DE ESPARRAGOS</v>
      </c>
      <c r="D162" s="20">
        <v>119259.7608</v>
      </c>
      <c r="E162" s="1">
        <f>+G162/D162</f>
        <v>0</v>
      </c>
      <c r="F162" s="6">
        <f>+D162*80%</f>
        <v>95407.808640000003</v>
      </c>
      <c r="G162" s="33"/>
      <c r="H162" s="2" t="str">
        <f>IF(G162&lt;F162," OFERTA CON PRECIO APARENTEMENTE BAJO","VALOR MINIMO ACEPTABLE")</f>
        <v xml:space="preserve"> OFERTA CON PRECIO APARENTEMENTE BAJO</v>
      </c>
      <c r="I162" s="29"/>
      <c r="J162" s="30">
        <f>+ROUND(G162*I162,0)</f>
        <v>0</v>
      </c>
      <c r="K162" s="29"/>
      <c r="L162" s="30">
        <f>+ROUND(G162*K162,0)</f>
        <v>0</v>
      </c>
      <c r="M162" s="29"/>
      <c r="N162" s="30">
        <f>+ROUND(G162*M162,0)</f>
        <v>0</v>
      </c>
      <c r="O162" s="29"/>
      <c r="P162" s="30">
        <f>+ROUND(G162*O162,0)</f>
        <v>0</v>
      </c>
      <c r="Q162" s="31">
        <f>ROUND(G162-J162-L162-N162-P162,0)</f>
        <v>0</v>
      </c>
    </row>
    <row r="163" spans="2:17" ht="15" x14ac:dyDescent="0.25">
      <c r="B163" s="19">
        <v>140</v>
      </c>
      <c r="C163" s="83" t="s">
        <v>154</v>
      </c>
      <c r="D163" s="20">
        <v>31613.865600000001</v>
      </c>
      <c r="E163" s="1">
        <f>+G163/D163</f>
        <v>0</v>
      </c>
      <c r="F163" s="6">
        <f>+D163*80%</f>
        <v>25291.092480000003</v>
      </c>
      <c r="G163" s="33"/>
      <c r="H163" s="2" t="str">
        <f>IF(G163&lt;F163," OFERTA CON PRECIO APARENTEMENTE BAJO","VALOR MINIMO ACEPTABLE")</f>
        <v xml:space="preserve"> OFERTA CON PRECIO APARENTEMENTE BAJO</v>
      </c>
      <c r="I163" s="29"/>
      <c r="J163" s="30">
        <f>+ROUND(G163*I163,0)</f>
        <v>0</v>
      </c>
      <c r="K163" s="29"/>
      <c r="L163" s="30">
        <f>+ROUND(G163*K163,0)</f>
        <v>0</v>
      </c>
      <c r="M163" s="29"/>
      <c r="N163" s="30">
        <f>+ROUND(G163*M163,0)</f>
        <v>0</v>
      </c>
      <c r="O163" s="29"/>
      <c r="P163" s="30">
        <f>+ROUND(G163*O163,0)</f>
        <v>0</v>
      </c>
      <c r="Q163" s="31">
        <f>ROUND(G163-J163-L163-N163-P163,0)</f>
        <v>0</v>
      </c>
    </row>
    <row r="164" spans="2:17" ht="15" x14ac:dyDescent="0.25">
      <c r="B164" s="19">
        <v>141</v>
      </c>
      <c r="C164" s="83" t="str">
        <f>UPPER("SERVICIO Cambio y suministro de amortiguadores delanteros")</f>
        <v>SERVICIO CAMBIO Y SUMINISTRO DE AMORTIGUADORES DELANTEROS</v>
      </c>
      <c r="D164" s="20">
        <v>1032493.9247999999</v>
      </c>
      <c r="E164" s="1">
        <f>+G164/D164</f>
        <v>0</v>
      </c>
      <c r="F164" s="6">
        <f>+D164*80%</f>
        <v>825995.13983999996</v>
      </c>
      <c r="G164" s="33"/>
      <c r="H164" s="2" t="str">
        <f>IF(G164&lt;F164," OFERTA CON PRECIO APARENTEMENTE BAJO","VALOR MINIMO ACEPTABLE")</f>
        <v xml:space="preserve"> OFERTA CON PRECIO APARENTEMENTE BAJO</v>
      </c>
      <c r="I164" s="29"/>
      <c r="J164" s="30">
        <f>+ROUND(G164*I164,0)</f>
        <v>0</v>
      </c>
      <c r="K164" s="29"/>
      <c r="L164" s="30">
        <f>+ROUND(G164*K164,0)</f>
        <v>0</v>
      </c>
      <c r="M164" s="29"/>
      <c r="N164" s="30">
        <f>+ROUND(G164*M164,0)</f>
        <v>0</v>
      </c>
      <c r="O164" s="29"/>
      <c r="P164" s="30">
        <f>+ROUND(G164*O164,0)</f>
        <v>0</v>
      </c>
      <c r="Q164" s="31">
        <f>ROUND(G164-J164-L164-N164-P164,0)</f>
        <v>0</v>
      </c>
    </row>
    <row r="165" spans="2:17" ht="15" x14ac:dyDescent="0.25">
      <c r="B165" s="19">
        <v>142</v>
      </c>
      <c r="C165" s="83" t="str">
        <f>UPPER("SERVICIO Cambio y suministro de amortiguadores traseros")</f>
        <v>SERVICIO CAMBIO Y SUMINISTRO DE AMORTIGUADORES TRASEROS</v>
      </c>
      <c r="D165" s="20">
        <v>529451.69839999999</v>
      </c>
      <c r="E165" s="1">
        <f>+G165/D165</f>
        <v>0</v>
      </c>
      <c r="F165" s="6">
        <f>+D165*80%</f>
        <v>423561.35872000002</v>
      </c>
      <c r="G165" s="33"/>
      <c r="H165" s="2" t="str">
        <f>IF(G165&lt;F165," OFERTA CON PRECIO APARENTEMENTE BAJO","VALOR MINIMO ACEPTABLE")</f>
        <v xml:space="preserve"> OFERTA CON PRECIO APARENTEMENTE BAJO</v>
      </c>
      <c r="I165" s="29"/>
      <c r="J165" s="30">
        <f>+ROUND(G165*I165,0)</f>
        <v>0</v>
      </c>
      <c r="K165" s="29"/>
      <c r="L165" s="30">
        <f>+ROUND(G165*K165,0)</f>
        <v>0</v>
      </c>
      <c r="M165" s="29"/>
      <c r="N165" s="30">
        <f>+ROUND(G165*M165,0)</f>
        <v>0</v>
      </c>
      <c r="O165" s="29"/>
      <c r="P165" s="30">
        <f>+ROUND(G165*O165,0)</f>
        <v>0</v>
      </c>
      <c r="Q165" s="31">
        <f>ROUND(G165-J165-L165-N165-P165,0)</f>
        <v>0</v>
      </c>
    </row>
    <row r="166" spans="2:17" ht="15" x14ac:dyDescent="0.25">
      <c r="B166" s="19">
        <v>143</v>
      </c>
      <c r="C166" s="83" t="str">
        <f>UPPER("SERVICIO Cambio Y suministro de CADENA DE  reparticion")</f>
        <v>SERVICIO CAMBIO Y SUMINISTRO DE CADENA DE  REPARTICION</v>
      </c>
      <c r="D166" s="20">
        <v>897853.62719999999</v>
      </c>
      <c r="E166" s="1">
        <f>+G166/D166</f>
        <v>0</v>
      </c>
      <c r="F166" s="6">
        <f>+D166*80%</f>
        <v>718282.90176000004</v>
      </c>
      <c r="G166" s="33"/>
      <c r="H166" s="2" t="str">
        <f>IF(G166&lt;F166," OFERTA CON PRECIO APARENTEMENTE BAJO","VALOR MINIMO ACEPTABLE")</f>
        <v xml:space="preserve"> OFERTA CON PRECIO APARENTEMENTE BAJO</v>
      </c>
      <c r="I166" s="29"/>
      <c r="J166" s="30">
        <f>+ROUND(G166*I166,0)</f>
        <v>0</v>
      </c>
      <c r="K166" s="29"/>
      <c r="L166" s="30">
        <f>+ROUND(G166*K166,0)</f>
        <v>0</v>
      </c>
      <c r="M166" s="29"/>
      <c r="N166" s="30">
        <f>+ROUND(G166*M166,0)</f>
        <v>0</v>
      </c>
      <c r="O166" s="29"/>
      <c r="P166" s="30">
        <f>+ROUND(G166*O166,0)</f>
        <v>0</v>
      </c>
      <c r="Q166" s="31">
        <f>ROUND(G166-J166-L166-N166-P166,0)</f>
        <v>0</v>
      </c>
    </row>
    <row r="167" spans="2:17" ht="15" x14ac:dyDescent="0.25">
      <c r="B167" s="19">
        <v>144</v>
      </c>
      <c r="C167" s="83" t="s">
        <v>155</v>
      </c>
      <c r="D167" s="20">
        <v>401721.76319999999</v>
      </c>
      <c r="E167" s="1">
        <f>+G167/D167</f>
        <v>0</v>
      </c>
      <c r="F167" s="6">
        <f>+D167*80%</f>
        <v>321377.41055999999</v>
      </c>
      <c r="G167" s="33"/>
      <c r="H167" s="2" t="str">
        <f>IF(G167&lt;F167," OFERTA CON PRECIO APARENTEMENTE BAJO","VALOR MINIMO ACEPTABLE")</f>
        <v xml:space="preserve"> OFERTA CON PRECIO APARENTEMENTE BAJO</v>
      </c>
      <c r="I167" s="29"/>
      <c r="J167" s="30">
        <f>+ROUND(G167*I167,0)</f>
        <v>0</v>
      </c>
      <c r="K167" s="29"/>
      <c r="L167" s="30">
        <f>+ROUND(G167*K167,0)</f>
        <v>0</v>
      </c>
      <c r="M167" s="29"/>
      <c r="N167" s="30">
        <f>+ROUND(G167*M167,0)</f>
        <v>0</v>
      </c>
      <c r="O167" s="29"/>
      <c r="P167" s="30">
        <f>+ROUND(G167*O167,0)</f>
        <v>0</v>
      </c>
      <c r="Q167" s="31">
        <f>ROUND(G167-J167-L167-N167-P167,0)</f>
        <v>0</v>
      </c>
    </row>
    <row r="168" spans="2:17" ht="15" x14ac:dyDescent="0.25">
      <c r="B168" s="19">
        <v>145</v>
      </c>
      <c r="C168" s="83" t="str">
        <f>UPPER("SERVICIO Cambio rotulas de suspension")</f>
        <v>SERVICIO CAMBIO ROTULAS DE SUSPENSION</v>
      </c>
      <c r="D168" s="20">
        <v>257719.9584</v>
      </c>
      <c r="E168" s="1">
        <f>+G168/D168</f>
        <v>0</v>
      </c>
      <c r="F168" s="6">
        <f>+D168*80%</f>
        <v>206175.96672000003</v>
      </c>
      <c r="G168" s="33"/>
      <c r="H168" s="2" t="str">
        <f>IF(G168&lt;F168," OFERTA CON PRECIO APARENTEMENTE BAJO","VALOR MINIMO ACEPTABLE")</f>
        <v xml:space="preserve"> OFERTA CON PRECIO APARENTEMENTE BAJO</v>
      </c>
      <c r="I168" s="29"/>
      <c r="J168" s="30">
        <f>+ROUND(G168*I168,0)</f>
        <v>0</v>
      </c>
      <c r="K168" s="29"/>
      <c r="L168" s="30">
        <f>+ROUND(G168*K168,0)</f>
        <v>0</v>
      </c>
      <c r="M168" s="29"/>
      <c r="N168" s="30">
        <f>+ROUND(G168*M168,0)</f>
        <v>0</v>
      </c>
      <c r="O168" s="29"/>
      <c r="P168" s="30">
        <f>+ROUND(G168*O168,0)</f>
        <v>0</v>
      </c>
      <c r="Q168" s="31">
        <f>ROUND(G168-J168-L168-N168-P168,0)</f>
        <v>0</v>
      </c>
    </row>
    <row r="169" spans="2:17" ht="15" x14ac:dyDescent="0.25">
      <c r="B169" s="19">
        <v>146</v>
      </c>
      <c r="C169" s="83" t="str">
        <f>UPPER("SERVICIO Cambio de cauchos estabilizadoras")</f>
        <v>SERVICIO CAMBIO DE CAUCHOS ESTABILIZADORAS</v>
      </c>
      <c r="D169" s="20">
        <v>57756.181599999996</v>
      </c>
      <c r="E169" s="1">
        <f>+G169/D169</f>
        <v>0</v>
      </c>
      <c r="F169" s="6">
        <f>+D169*80%</f>
        <v>46204.94528</v>
      </c>
      <c r="G169" s="33"/>
      <c r="H169" s="2" t="str">
        <f>IF(G169&lt;F169," OFERTA CON PRECIO APARENTEMENTE BAJO","VALOR MINIMO ACEPTABLE")</f>
        <v xml:space="preserve"> OFERTA CON PRECIO APARENTEMENTE BAJO</v>
      </c>
      <c r="I169" s="29"/>
      <c r="J169" s="30">
        <f>+ROUND(G169*I169,0)</f>
        <v>0</v>
      </c>
      <c r="K169" s="29"/>
      <c r="L169" s="30">
        <f>+ROUND(G169*K169,0)</f>
        <v>0</v>
      </c>
      <c r="M169" s="29"/>
      <c r="N169" s="30">
        <f>+ROUND(G169*M169,0)</f>
        <v>0</v>
      </c>
      <c r="O169" s="29"/>
      <c r="P169" s="30">
        <f>+ROUND(G169*O169,0)</f>
        <v>0</v>
      </c>
      <c r="Q169" s="31">
        <f>ROUND(G169-J169-L169-N169-P169,0)</f>
        <v>0</v>
      </c>
    </row>
    <row r="170" spans="2:17" ht="15" x14ac:dyDescent="0.25">
      <c r="B170" s="19">
        <v>147</v>
      </c>
      <c r="C170" s="83" t="str">
        <f>UPPER("SERVICIO Cambio de rodaminetos ruedas delanteras")</f>
        <v>SERVICIO CAMBIO DE RODAMINETOS RUEDAS DELANTERAS</v>
      </c>
      <c r="D170" s="20">
        <v>1196470.5936</v>
      </c>
      <c r="E170" s="1">
        <f>+G170/D170</f>
        <v>0</v>
      </c>
      <c r="F170" s="6">
        <f>+D170*80%</f>
        <v>957176.47488000011</v>
      </c>
      <c r="G170" s="33"/>
      <c r="H170" s="2" t="str">
        <f>IF(G170&lt;F170," OFERTA CON PRECIO APARENTEMENTE BAJO","VALOR MINIMO ACEPTABLE")</f>
        <v xml:space="preserve"> OFERTA CON PRECIO APARENTEMENTE BAJO</v>
      </c>
      <c r="I170" s="29"/>
      <c r="J170" s="30">
        <f>+ROUND(G170*I170,0)</f>
        <v>0</v>
      </c>
      <c r="K170" s="29"/>
      <c r="L170" s="30">
        <f>+ROUND(G170*K170,0)</f>
        <v>0</v>
      </c>
      <c r="M170" s="29"/>
      <c r="N170" s="30">
        <f>+ROUND(G170*M170,0)</f>
        <v>0</v>
      </c>
      <c r="O170" s="29"/>
      <c r="P170" s="30">
        <f>+ROUND(G170*O170,0)</f>
        <v>0</v>
      </c>
      <c r="Q170" s="31">
        <f>ROUND(G170-J170-L170-N170-P170,0)</f>
        <v>0</v>
      </c>
    </row>
    <row r="171" spans="2:17" ht="15" x14ac:dyDescent="0.25">
      <c r="B171" s="19">
        <v>148</v>
      </c>
      <c r="C171" s="82" t="s">
        <v>156</v>
      </c>
      <c r="D171" s="20">
        <v>1405621.5815999999</v>
      </c>
      <c r="E171" s="1">
        <f>+G171/D171</f>
        <v>0</v>
      </c>
      <c r="F171" s="6">
        <f>+D171*80%</f>
        <v>1124497.2652799999</v>
      </c>
      <c r="G171" s="33"/>
      <c r="H171" s="2" t="str">
        <f>IF(G171&lt;F171," OFERTA CON PRECIO APARENTEMENTE BAJO","VALOR MINIMO ACEPTABLE")</f>
        <v xml:space="preserve"> OFERTA CON PRECIO APARENTEMENTE BAJO</v>
      </c>
      <c r="I171" s="29"/>
      <c r="J171" s="30">
        <f>+ROUND(G171*I171,0)</f>
        <v>0</v>
      </c>
      <c r="K171" s="29"/>
      <c r="L171" s="30">
        <f>+ROUND(G171*K171,0)</f>
        <v>0</v>
      </c>
      <c r="M171" s="29"/>
      <c r="N171" s="30">
        <f>+ROUND(G171*M171,0)</f>
        <v>0</v>
      </c>
      <c r="O171" s="29"/>
      <c r="P171" s="30">
        <f>+ROUND(G171*O171,0)</f>
        <v>0</v>
      </c>
      <c r="Q171" s="31">
        <f>ROUND(G171-J171-L171-N171-P171,0)</f>
        <v>0</v>
      </c>
    </row>
    <row r="172" spans="2:17" ht="15" x14ac:dyDescent="0.25">
      <c r="B172" s="19">
        <v>149</v>
      </c>
      <c r="C172" s="82" t="s">
        <v>157</v>
      </c>
      <c r="D172" s="20">
        <v>164613.69200000001</v>
      </c>
      <c r="E172" s="1">
        <f>+G172/D172</f>
        <v>0</v>
      </c>
      <c r="F172" s="6">
        <f>+D172*80%</f>
        <v>131690.95360000001</v>
      </c>
      <c r="G172" s="33"/>
      <c r="H172" s="2" t="str">
        <f>IF(G172&lt;F172," OFERTA CON PRECIO APARENTEMENTE BAJO","VALOR MINIMO ACEPTABLE")</f>
        <v xml:space="preserve"> OFERTA CON PRECIO APARENTEMENTE BAJO</v>
      </c>
      <c r="I172" s="29"/>
      <c r="J172" s="30">
        <f>+ROUND(G172*I172,0)</f>
        <v>0</v>
      </c>
      <c r="K172" s="29"/>
      <c r="L172" s="30">
        <f>+ROUND(G172*K172,0)</f>
        <v>0</v>
      </c>
      <c r="M172" s="29"/>
      <c r="N172" s="30">
        <f>+ROUND(G172*M172,0)</f>
        <v>0</v>
      </c>
      <c r="O172" s="29"/>
      <c r="P172" s="30">
        <f>+ROUND(G172*O172,0)</f>
        <v>0</v>
      </c>
      <c r="Q172" s="31">
        <f>ROUND(G172-J172-L172-N172-P172,0)</f>
        <v>0</v>
      </c>
    </row>
    <row r="173" spans="2:17" ht="15" x14ac:dyDescent="0.25">
      <c r="B173" s="19">
        <v>150</v>
      </c>
      <c r="C173" s="82" t="s">
        <v>158</v>
      </c>
      <c r="D173" s="20">
        <v>223741.76079999999</v>
      </c>
      <c r="E173" s="1">
        <f>+G173/D173</f>
        <v>0</v>
      </c>
      <c r="F173" s="6">
        <f>+D173*80%</f>
        <v>178993.40864000001</v>
      </c>
      <c r="G173" s="33"/>
      <c r="H173" s="2" t="str">
        <f>IF(G173&lt;F173," OFERTA CON PRECIO APARENTEMENTE BAJO","VALOR MINIMO ACEPTABLE")</f>
        <v xml:space="preserve"> OFERTA CON PRECIO APARENTEMENTE BAJO</v>
      </c>
      <c r="I173" s="29"/>
      <c r="J173" s="30">
        <f>+ROUND(G173*I173,0)</f>
        <v>0</v>
      </c>
      <c r="K173" s="29"/>
      <c r="L173" s="30">
        <f>+ROUND(G173*K173,0)</f>
        <v>0</v>
      </c>
      <c r="M173" s="29"/>
      <c r="N173" s="30">
        <f>+ROUND(G173*M173,0)</f>
        <v>0</v>
      </c>
      <c r="O173" s="29"/>
      <c r="P173" s="30">
        <f>+ROUND(G173*O173,0)</f>
        <v>0</v>
      </c>
      <c r="Q173" s="31">
        <f>ROUND(G173-J173-L173-N173-P173,0)</f>
        <v>0</v>
      </c>
    </row>
    <row r="174" spans="2:17" ht="15" x14ac:dyDescent="0.25">
      <c r="B174" s="19">
        <v>151</v>
      </c>
      <c r="C174" s="82" t="s">
        <v>159</v>
      </c>
      <c r="D174" s="20">
        <v>3350374.5519999997</v>
      </c>
      <c r="E174" s="1">
        <f>+G174/D174</f>
        <v>0</v>
      </c>
      <c r="F174" s="6">
        <f>+D174*80%</f>
        <v>2680299.6415999997</v>
      </c>
      <c r="G174" s="33"/>
      <c r="H174" s="2" t="str">
        <f>IF(G174&lt;F174," OFERTA CON PRECIO APARENTEMENTE BAJO","VALOR MINIMO ACEPTABLE")</f>
        <v xml:space="preserve"> OFERTA CON PRECIO APARENTEMENTE BAJO</v>
      </c>
      <c r="I174" s="29"/>
      <c r="J174" s="30">
        <f>+ROUND(G174*I174,0)</f>
        <v>0</v>
      </c>
      <c r="K174" s="29"/>
      <c r="L174" s="30">
        <f>+ROUND(G174*K174,0)</f>
        <v>0</v>
      </c>
      <c r="M174" s="29"/>
      <c r="N174" s="30">
        <f>+ROUND(G174*M174,0)</f>
        <v>0</v>
      </c>
      <c r="O174" s="29"/>
      <c r="P174" s="30">
        <f>+ROUND(G174*O174,0)</f>
        <v>0</v>
      </c>
      <c r="Q174" s="31">
        <f>ROUND(G174-J174-L174-N174-P174,0)</f>
        <v>0</v>
      </c>
    </row>
    <row r="175" spans="2:17" ht="15" x14ac:dyDescent="0.25">
      <c r="B175" s="19">
        <v>152</v>
      </c>
      <c r="C175" s="82" t="s">
        <v>160</v>
      </c>
      <c r="D175" s="20">
        <v>43535.205600000001</v>
      </c>
      <c r="E175" s="1">
        <f>+G175/D175</f>
        <v>0</v>
      </c>
      <c r="F175" s="6">
        <f>+D175*80%</f>
        <v>34828.164479999999</v>
      </c>
      <c r="G175" s="33"/>
      <c r="H175" s="2" t="str">
        <f>IF(G175&lt;F175," OFERTA CON PRECIO APARENTEMENTE BAJO","VALOR MINIMO ACEPTABLE")</f>
        <v xml:space="preserve"> OFERTA CON PRECIO APARENTEMENTE BAJO</v>
      </c>
      <c r="I175" s="29"/>
      <c r="J175" s="30">
        <f>+ROUND(G175*I175,0)</f>
        <v>0</v>
      </c>
      <c r="K175" s="29"/>
      <c r="L175" s="30">
        <f>+ROUND(G175*K175,0)</f>
        <v>0</v>
      </c>
      <c r="M175" s="29"/>
      <c r="N175" s="30">
        <f>+ROUND(G175*M175,0)</f>
        <v>0</v>
      </c>
      <c r="O175" s="29"/>
      <c r="P175" s="30">
        <f>+ROUND(G175*O175,0)</f>
        <v>0</v>
      </c>
      <c r="Q175" s="31">
        <f>ROUND(G175-J175-L175-N175-P175,0)</f>
        <v>0</v>
      </c>
    </row>
    <row r="176" spans="2:17" ht="15" x14ac:dyDescent="0.25">
      <c r="B176" s="19">
        <v>153</v>
      </c>
      <c r="C176" s="82" t="s">
        <v>161</v>
      </c>
      <c r="D176" s="20">
        <v>221674.77840000001</v>
      </c>
      <c r="E176" s="1">
        <f>+G176/D176</f>
        <v>0</v>
      </c>
      <c r="F176" s="6">
        <f>+D176*80%</f>
        <v>177339.82272000003</v>
      </c>
      <c r="G176" s="33"/>
      <c r="H176" s="2" t="str">
        <f>IF(G176&lt;F176," OFERTA CON PRECIO APARENTEMENTE BAJO","VALOR MINIMO ACEPTABLE")</f>
        <v xml:space="preserve"> OFERTA CON PRECIO APARENTEMENTE BAJO</v>
      </c>
      <c r="I176" s="29"/>
      <c r="J176" s="30">
        <f>+ROUND(G176*I176,0)</f>
        <v>0</v>
      </c>
      <c r="K176" s="29"/>
      <c r="L176" s="30">
        <f>+ROUND(G176*K176,0)</f>
        <v>0</v>
      </c>
      <c r="M176" s="29"/>
      <c r="N176" s="30">
        <f>+ROUND(G176*M176,0)</f>
        <v>0</v>
      </c>
      <c r="O176" s="29"/>
      <c r="P176" s="30">
        <f>+ROUND(G176*O176,0)</f>
        <v>0</v>
      </c>
      <c r="Q176" s="31">
        <f>ROUND(G176-J176-L176-N176-P176,0)</f>
        <v>0</v>
      </c>
    </row>
    <row r="177" spans="2:17" ht="15" x14ac:dyDescent="0.25">
      <c r="B177" s="19">
        <v>154</v>
      </c>
      <c r="C177" s="82" t="s">
        <v>162</v>
      </c>
      <c r="D177" s="20">
        <v>409511.79639999999</v>
      </c>
      <c r="E177" s="1">
        <f>+G177/D177</f>
        <v>0</v>
      </c>
      <c r="F177" s="6">
        <f>+D177*80%</f>
        <v>327609.43712000002</v>
      </c>
      <c r="G177" s="33"/>
      <c r="H177" s="2" t="str">
        <f>IF(G177&lt;F177," OFERTA CON PRECIO APARENTEMENTE BAJO","VALOR MINIMO ACEPTABLE")</f>
        <v xml:space="preserve"> OFERTA CON PRECIO APARENTEMENTE BAJO</v>
      </c>
      <c r="I177" s="29"/>
      <c r="J177" s="30">
        <f>+ROUND(G177*I177,0)</f>
        <v>0</v>
      </c>
      <c r="K177" s="29"/>
      <c r="L177" s="30">
        <f>+ROUND(G177*K177,0)</f>
        <v>0</v>
      </c>
      <c r="M177" s="29"/>
      <c r="N177" s="30">
        <f>+ROUND(G177*M177,0)</f>
        <v>0</v>
      </c>
      <c r="O177" s="29"/>
      <c r="P177" s="30">
        <f>+ROUND(G177*O177,0)</f>
        <v>0</v>
      </c>
      <c r="Q177" s="31">
        <f>ROUND(G177-J177-L177-N177-P177,0)</f>
        <v>0</v>
      </c>
    </row>
    <row r="178" spans="2:17" ht="15" x14ac:dyDescent="0.25">
      <c r="B178" s="19">
        <v>155</v>
      </c>
      <c r="C178" s="82" t="s">
        <v>163</v>
      </c>
      <c r="D178" s="20">
        <v>2243852.5312000001</v>
      </c>
      <c r="E178" s="1">
        <f>+G178/D178</f>
        <v>0</v>
      </c>
      <c r="F178" s="6">
        <f>+D178*80%</f>
        <v>1795082.0249600001</v>
      </c>
      <c r="G178" s="33"/>
      <c r="H178" s="2" t="str">
        <f>IF(G178&lt;F178," OFERTA CON PRECIO APARENTEMENTE BAJO","VALOR MINIMO ACEPTABLE")</f>
        <v xml:space="preserve"> OFERTA CON PRECIO APARENTEMENTE BAJO</v>
      </c>
      <c r="I178" s="29"/>
      <c r="J178" s="30">
        <f>+ROUND(G178*I178,0)</f>
        <v>0</v>
      </c>
      <c r="K178" s="29"/>
      <c r="L178" s="30">
        <f>+ROUND(G178*K178,0)</f>
        <v>0</v>
      </c>
      <c r="M178" s="29"/>
      <c r="N178" s="30">
        <f>+ROUND(G178*M178,0)</f>
        <v>0</v>
      </c>
      <c r="O178" s="29"/>
      <c r="P178" s="30">
        <f>+ROUND(G178*O178,0)</f>
        <v>0</v>
      </c>
      <c r="Q178" s="31">
        <f>ROUND(G178-J178-L178-N178-P178,0)</f>
        <v>0</v>
      </c>
    </row>
    <row r="179" spans="2:17" ht="15" x14ac:dyDescent="0.25">
      <c r="B179" s="19">
        <v>156</v>
      </c>
      <c r="C179" s="82" t="s">
        <v>164</v>
      </c>
      <c r="D179" s="20">
        <v>698534.10120000003</v>
      </c>
      <c r="E179" s="1">
        <f>+G179/D179</f>
        <v>0</v>
      </c>
      <c r="F179" s="6">
        <f>+D179*80%</f>
        <v>558827.28096</v>
      </c>
      <c r="G179" s="33"/>
      <c r="H179" s="2" t="str">
        <f>IF(G179&lt;F179," OFERTA CON PRECIO APARENTEMENTE BAJO","VALOR MINIMO ACEPTABLE")</f>
        <v xml:space="preserve"> OFERTA CON PRECIO APARENTEMENTE BAJO</v>
      </c>
      <c r="I179" s="29"/>
      <c r="J179" s="30">
        <f>+ROUND(G179*I179,0)</f>
        <v>0</v>
      </c>
      <c r="K179" s="29"/>
      <c r="L179" s="30">
        <f>+ROUND(G179*K179,0)</f>
        <v>0</v>
      </c>
      <c r="M179" s="29"/>
      <c r="N179" s="30">
        <f>+ROUND(G179*M179,0)</f>
        <v>0</v>
      </c>
      <c r="O179" s="29"/>
      <c r="P179" s="30">
        <f>+ROUND(G179*O179,0)</f>
        <v>0</v>
      </c>
      <c r="Q179" s="31">
        <f>ROUND(G179-J179-L179-N179-P179,0)</f>
        <v>0</v>
      </c>
    </row>
    <row r="180" spans="2:17" ht="15" x14ac:dyDescent="0.25">
      <c r="B180" s="19">
        <v>157</v>
      </c>
      <c r="C180" s="82" t="s">
        <v>165</v>
      </c>
      <c r="D180" s="20">
        <v>3724466.8951999997</v>
      </c>
      <c r="E180" s="1">
        <f>+G180/D180</f>
        <v>0</v>
      </c>
      <c r="F180" s="6">
        <f>+D180*80%</f>
        <v>2979573.5161600001</v>
      </c>
      <c r="G180" s="33"/>
      <c r="H180" s="2" t="str">
        <f>IF(G180&lt;F180," OFERTA CON PRECIO APARENTEMENTE BAJO","VALOR MINIMO ACEPTABLE")</f>
        <v xml:space="preserve"> OFERTA CON PRECIO APARENTEMENTE BAJO</v>
      </c>
      <c r="I180" s="29"/>
      <c r="J180" s="30">
        <f>+ROUND(G180*I180,0)</f>
        <v>0</v>
      </c>
      <c r="K180" s="29"/>
      <c r="L180" s="30">
        <f>+ROUND(G180*K180,0)</f>
        <v>0</v>
      </c>
      <c r="M180" s="29"/>
      <c r="N180" s="30">
        <f>+ROUND(G180*M180,0)</f>
        <v>0</v>
      </c>
      <c r="O180" s="29"/>
      <c r="P180" s="30">
        <f>+ROUND(G180*O180,0)</f>
        <v>0</v>
      </c>
      <c r="Q180" s="31">
        <f>ROUND(G180-J180-L180-N180-P180,0)</f>
        <v>0</v>
      </c>
    </row>
    <row r="181" spans="2:17" ht="15" x14ac:dyDescent="0.25">
      <c r="B181" s="19">
        <v>158</v>
      </c>
      <c r="C181" s="82" t="s">
        <v>166</v>
      </c>
      <c r="D181" s="20">
        <v>322800.5024</v>
      </c>
      <c r="E181" s="1">
        <f>+G181/D181</f>
        <v>0</v>
      </c>
      <c r="F181" s="6">
        <f>+D181*80%</f>
        <v>258240.40192</v>
      </c>
      <c r="G181" s="33"/>
      <c r="H181" s="2" t="str">
        <f>IF(G181&lt;F181," OFERTA CON PRECIO APARENTEMENTE BAJO","VALOR MINIMO ACEPTABLE")</f>
        <v xml:space="preserve"> OFERTA CON PRECIO APARENTEMENTE BAJO</v>
      </c>
      <c r="I181" s="29"/>
      <c r="J181" s="30">
        <f>+ROUND(G181*I181,0)</f>
        <v>0</v>
      </c>
      <c r="K181" s="29"/>
      <c r="L181" s="30">
        <f>+ROUND(G181*K181,0)</f>
        <v>0</v>
      </c>
      <c r="M181" s="29"/>
      <c r="N181" s="30">
        <f>+ROUND(G181*M181,0)</f>
        <v>0</v>
      </c>
      <c r="O181" s="29"/>
      <c r="P181" s="30">
        <f>+ROUND(G181*O181,0)</f>
        <v>0</v>
      </c>
      <c r="Q181" s="31">
        <f>ROUND(G181-J181-L181-N181-P181,0)</f>
        <v>0</v>
      </c>
    </row>
    <row r="182" spans="2:17" ht="15" x14ac:dyDescent="0.25">
      <c r="B182" s="19">
        <v>159</v>
      </c>
      <c r="C182" s="82" t="s">
        <v>167</v>
      </c>
      <c r="D182" s="20">
        <v>329542.64640000003</v>
      </c>
      <c r="E182" s="1">
        <f>+G182/D182</f>
        <v>0</v>
      </c>
      <c r="F182" s="6">
        <f>+D182*80%</f>
        <v>263634.11712000001</v>
      </c>
      <c r="G182" s="33"/>
      <c r="H182" s="2" t="str">
        <f>IF(G182&lt;F182," OFERTA CON PRECIO APARENTEMENTE BAJO","VALOR MINIMO ACEPTABLE")</f>
        <v xml:space="preserve"> OFERTA CON PRECIO APARENTEMENTE BAJO</v>
      </c>
      <c r="I182" s="29"/>
      <c r="J182" s="30">
        <f>+ROUND(G182*I182,0)</f>
        <v>0</v>
      </c>
      <c r="K182" s="29"/>
      <c r="L182" s="30">
        <f>+ROUND(G182*K182,0)</f>
        <v>0</v>
      </c>
      <c r="M182" s="29"/>
      <c r="N182" s="30">
        <f>+ROUND(G182*M182,0)</f>
        <v>0</v>
      </c>
      <c r="O182" s="29"/>
      <c r="P182" s="30">
        <f>+ROUND(G182*O182,0)</f>
        <v>0</v>
      </c>
      <c r="Q182" s="31">
        <f>ROUND(G182-J182-L182-N182-P182,0)</f>
        <v>0</v>
      </c>
    </row>
    <row r="183" spans="2:17" ht="15" x14ac:dyDescent="0.25">
      <c r="B183" s="19">
        <v>160</v>
      </c>
      <c r="C183" s="82" t="s">
        <v>168</v>
      </c>
      <c r="D183" s="20">
        <v>105489.3036</v>
      </c>
      <c r="E183" s="1">
        <f>+G183/D183</f>
        <v>0</v>
      </c>
      <c r="F183" s="6">
        <f>+D183*80%</f>
        <v>84391.442880000002</v>
      </c>
      <c r="G183" s="33"/>
      <c r="H183" s="2" t="str">
        <f>IF(G183&lt;F183," OFERTA CON PRECIO APARENTEMENTE BAJO","VALOR MINIMO ACEPTABLE")</f>
        <v xml:space="preserve"> OFERTA CON PRECIO APARENTEMENTE BAJO</v>
      </c>
      <c r="I183" s="29"/>
      <c r="J183" s="30">
        <f>+ROUND(G183*I183,0)</f>
        <v>0</v>
      </c>
      <c r="K183" s="29"/>
      <c r="L183" s="30">
        <f>+ROUND(G183*K183,0)</f>
        <v>0</v>
      </c>
      <c r="M183" s="29"/>
      <c r="N183" s="30">
        <f>+ROUND(G183*M183,0)</f>
        <v>0</v>
      </c>
      <c r="O183" s="29"/>
      <c r="P183" s="30">
        <f>+ROUND(G183*O183,0)</f>
        <v>0</v>
      </c>
      <c r="Q183" s="31">
        <f>ROUND(G183-J183-L183-N183-P183,0)</f>
        <v>0</v>
      </c>
    </row>
    <row r="184" spans="2:17" ht="15" x14ac:dyDescent="0.25">
      <c r="B184" s="19">
        <v>161</v>
      </c>
      <c r="C184" s="82" t="s">
        <v>169</v>
      </c>
      <c r="D184" s="20">
        <v>114539.92</v>
      </c>
      <c r="E184" s="1">
        <f>+G184/D184</f>
        <v>0</v>
      </c>
      <c r="F184" s="6">
        <f>+D184*80%</f>
        <v>91631.936000000002</v>
      </c>
      <c r="G184" s="33"/>
      <c r="H184" s="2" t="str">
        <f>IF(G184&lt;F184," OFERTA CON PRECIO APARENTEMENTE BAJO","VALOR MINIMO ACEPTABLE")</f>
        <v xml:space="preserve"> OFERTA CON PRECIO APARENTEMENTE BAJO</v>
      </c>
      <c r="I184" s="29"/>
      <c r="J184" s="30">
        <f>+ROUND(G184*I184,0)</f>
        <v>0</v>
      </c>
      <c r="K184" s="29"/>
      <c r="L184" s="30">
        <f>+ROUND(G184*K184,0)</f>
        <v>0</v>
      </c>
      <c r="M184" s="29"/>
      <c r="N184" s="30">
        <f>+ROUND(G184*M184,0)</f>
        <v>0</v>
      </c>
      <c r="O184" s="29"/>
      <c r="P184" s="30">
        <f>+ROUND(G184*O184,0)</f>
        <v>0</v>
      </c>
      <c r="Q184" s="31">
        <f>ROUND(G184-J184-L184-N184-P184,0)</f>
        <v>0</v>
      </c>
    </row>
    <row r="185" spans="2:17" ht="15" x14ac:dyDescent="0.25">
      <c r="B185" s="19">
        <v>162</v>
      </c>
      <c r="C185" s="82" t="s">
        <v>170</v>
      </c>
      <c r="D185" s="20">
        <v>740604.87760000001</v>
      </c>
      <c r="E185" s="1">
        <f>+G185/D185</f>
        <v>0</v>
      </c>
      <c r="F185" s="6">
        <f>+D185*80%</f>
        <v>592483.90208000003</v>
      </c>
      <c r="G185" s="33"/>
      <c r="H185" s="2" t="str">
        <f>IF(G185&lt;F185," OFERTA CON PRECIO APARENTEMENTE BAJO","VALOR MINIMO ACEPTABLE")</f>
        <v xml:space="preserve"> OFERTA CON PRECIO APARENTEMENTE BAJO</v>
      </c>
      <c r="I185" s="29"/>
      <c r="J185" s="30">
        <f>+ROUND(G185*I185,0)</f>
        <v>0</v>
      </c>
      <c r="K185" s="29"/>
      <c r="L185" s="30">
        <f>+ROUND(G185*K185,0)</f>
        <v>0</v>
      </c>
      <c r="M185" s="29"/>
      <c r="N185" s="30">
        <f>+ROUND(G185*M185,0)</f>
        <v>0</v>
      </c>
      <c r="O185" s="29"/>
      <c r="P185" s="30">
        <f>+ROUND(G185*O185,0)</f>
        <v>0</v>
      </c>
      <c r="Q185" s="31">
        <f>ROUND(G185-J185-L185-N185-P185,0)</f>
        <v>0</v>
      </c>
    </row>
    <row r="186" spans="2:17" ht="15" x14ac:dyDescent="0.25">
      <c r="B186" s="19">
        <v>163</v>
      </c>
      <c r="C186" s="82" t="s">
        <v>171</v>
      </c>
      <c r="D186" s="20">
        <v>1225387.5135999999</v>
      </c>
      <c r="E186" s="1">
        <f>+G186/D186</f>
        <v>0</v>
      </c>
      <c r="F186" s="6">
        <f>+D186*80%</f>
        <v>980310.01087999996</v>
      </c>
      <c r="G186" s="33"/>
      <c r="H186" s="2" t="str">
        <f>IF(G186&lt;F186," OFERTA CON PRECIO APARENTEMENTE BAJO","VALOR MINIMO ACEPTABLE")</f>
        <v xml:space="preserve"> OFERTA CON PRECIO APARENTEMENTE BAJO</v>
      </c>
      <c r="I186" s="29"/>
      <c r="J186" s="30">
        <f>+ROUND(G186*I186,0)</f>
        <v>0</v>
      </c>
      <c r="K186" s="29"/>
      <c r="L186" s="30">
        <f>+ROUND(G186*K186,0)</f>
        <v>0</v>
      </c>
      <c r="M186" s="29"/>
      <c r="N186" s="30">
        <f>+ROUND(G186*M186,0)</f>
        <v>0</v>
      </c>
      <c r="O186" s="29"/>
      <c r="P186" s="30">
        <f>+ROUND(G186*O186,0)</f>
        <v>0</v>
      </c>
      <c r="Q186" s="31">
        <f>ROUND(G186-J186-L186-N186-P186,0)</f>
        <v>0</v>
      </c>
    </row>
    <row r="187" spans="2:17" ht="15" x14ac:dyDescent="0.25">
      <c r="B187" s="19">
        <v>164</v>
      </c>
      <c r="C187" s="82" t="s">
        <v>172</v>
      </c>
      <c r="D187" s="20">
        <v>283253.78840000002</v>
      </c>
      <c r="E187" s="1">
        <f>+G187/D187</f>
        <v>0</v>
      </c>
      <c r="F187" s="6">
        <f>+D187*80%</f>
        <v>226603.03072000004</v>
      </c>
      <c r="G187" s="33"/>
      <c r="H187" s="2" t="str">
        <f>IF(G187&lt;F187," OFERTA CON PRECIO APARENTEMENTE BAJO","VALOR MINIMO ACEPTABLE")</f>
        <v xml:space="preserve"> OFERTA CON PRECIO APARENTEMENTE BAJO</v>
      </c>
      <c r="I187" s="29"/>
      <c r="J187" s="30">
        <f>+ROUND(G187*I187,0)</f>
        <v>0</v>
      </c>
      <c r="K187" s="29"/>
      <c r="L187" s="30">
        <f>+ROUND(G187*K187,0)</f>
        <v>0</v>
      </c>
      <c r="M187" s="29"/>
      <c r="N187" s="30">
        <f>+ROUND(G187*M187,0)</f>
        <v>0</v>
      </c>
      <c r="O187" s="29"/>
      <c r="P187" s="30">
        <f>+ROUND(G187*O187,0)</f>
        <v>0</v>
      </c>
      <c r="Q187" s="31">
        <f>ROUND(G187-J187-L187-N187-P187,0)</f>
        <v>0</v>
      </c>
    </row>
    <row r="188" spans="2:17" ht="15" x14ac:dyDescent="0.25">
      <c r="B188" s="19">
        <v>165</v>
      </c>
      <c r="C188" s="82" t="s">
        <v>173</v>
      </c>
      <c r="D188" s="20">
        <v>279305.47120000003</v>
      </c>
      <c r="E188" s="1">
        <f>+G188/D188</f>
        <v>0</v>
      </c>
      <c r="F188" s="6">
        <f>+D188*80%</f>
        <v>223444.37696000002</v>
      </c>
      <c r="G188" s="33"/>
      <c r="H188" s="2" t="str">
        <f>IF(G188&lt;F188," OFERTA CON PRECIO APARENTEMENTE BAJO","VALOR MINIMO ACEPTABLE")</f>
        <v xml:space="preserve"> OFERTA CON PRECIO APARENTEMENTE BAJO</v>
      </c>
      <c r="I188" s="29"/>
      <c r="J188" s="30">
        <f>+ROUND(G188*I188,0)</f>
        <v>0</v>
      </c>
      <c r="K188" s="29"/>
      <c r="L188" s="30">
        <f>+ROUND(G188*K188,0)</f>
        <v>0</v>
      </c>
      <c r="M188" s="29"/>
      <c r="N188" s="30">
        <f>+ROUND(G188*M188,0)</f>
        <v>0</v>
      </c>
      <c r="O188" s="29"/>
      <c r="P188" s="30">
        <f>+ROUND(G188*O188,0)</f>
        <v>0</v>
      </c>
      <c r="Q188" s="31">
        <f>ROUND(G188-J188-L188-N188-P188,0)</f>
        <v>0</v>
      </c>
    </row>
    <row r="189" spans="2:17" ht="15" x14ac:dyDescent="0.25">
      <c r="B189" s="19">
        <v>166</v>
      </c>
      <c r="C189" s="83" t="s">
        <v>174</v>
      </c>
      <c r="D189" s="20">
        <v>443444.03519999998</v>
      </c>
      <c r="E189" s="1">
        <f>+G189/D189</f>
        <v>0</v>
      </c>
      <c r="F189" s="6">
        <f>+D189*80%</f>
        <v>354755.22816</v>
      </c>
      <c r="G189" s="33"/>
      <c r="H189" s="2" t="str">
        <f>IF(G189&lt;F189," OFERTA CON PRECIO APARENTEMENTE BAJO","VALOR MINIMO ACEPTABLE")</f>
        <v xml:space="preserve"> OFERTA CON PRECIO APARENTEMENTE BAJO</v>
      </c>
      <c r="I189" s="29"/>
      <c r="J189" s="30">
        <f>+ROUND(G189*I189,0)</f>
        <v>0</v>
      </c>
      <c r="K189" s="29"/>
      <c r="L189" s="30">
        <f>+ROUND(G189*K189,0)</f>
        <v>0</v>
      </c>
      <c r="M189" s="29"/>
      <c r="N189" s="30">
        <f>+ROUND(G189*M189,0)</f>
        <v>0</v>
      </c>
      <c r="O189" s="29"/>
      <c r="P189" s="30">
        <f>+ROUND(G189*O189,0)</f>
        <v>0</v>
      </c>
      <c r="Q189" s="31">
        <f>ROUND(G189-J189-L189-N189-P189,0)</f>
        <v>0</v>
      </c>
    </row>
    <row r="190" spans="2:17" ht="15" x14ac:dyDescent="0.25">
      <c r="B190" s="19">
        <v>167</v>
      </c>
      <c r="C190" s="83" t="s">
        <v>175</v>
      </c>
      <c r="D190" s="20">
        <v>679444.34399999992</v>
      </c>
      <c r="E190" s="1">
        <f>+G190/D190</f>
        <v>0</v>
      </c>
      <c r="F190" s="6">
        <f>+D190*80%</f>
        <v>543555.47519999999</v>
      </c>
      <c r="G190" s="33"/>
      <c r="H190" s="2" t="str">
        <f>IF(G190&lt;F190," OFERTA CON PRECIO APARENTEMENTE BAJO","VALOR MINIMO ACEPTABLE")</f>
        <v xml:space="preserve"> OFERTA CON PRECIO APARENTEMENTE BAJO</v>
      </c>
      <c r="I190" s="29"/>
      <c r="J190" s="30">
        <f>+ROUND(G190*I190,0)</f>
        <v>0</v>
      </c>
      <c r="K190" s="29"/>
      <c r="L190" s="30">
        <f>+ROUND(G190*K190,0)</f>
        <v>0</v>
      </c>
      <c r="M190" s="29"/>
      <c r="N190" s="30">
        <f>+ROUND(G190*M190,0)</f>
        <v>0</v>
      </c>
      <c r="O190" s="29"/>
      <c r="P190" s="30">
        <f>+ROUND(G190*O190,0)</f>
        <v>0</v>
      </c>
      <c r="Q190" s="31">
        <f>ROUND(G190-J190-L190-N190-P190,0)</f>
        <v>0</v>
      </c>
    </row>
    <row r="191" spans="2:17" ht="15" x14ac:dyDescent="0.25">
      <c r="B191" s="19">
        <v>168</v>
      </c>
      <c r="C191" s="83" t="s">
        <v>176</v>
      </c>
      <c r="D191" s="20">
        <v>128299.89760000001</v>
      </c>
      <c r="E191" s="1">
        <f>+G191/D191</f>
        <v>0</v>
      </c>
      <c r="F191" s="6">
        <f>+D191*80%</f>
        <v>102639.91808000002</v>
      </c>
      <c r="G191" s="33"/>
      <c r="H191" s="2" t="str">
        <f>IF(G191&lt;F191," OFERTA CON PRECIO APARENTEMENTE BAJO","VALOR MINIMO ACEPTABLE")</f>
        <v xml:space="preserve"> OFERTA CON PRECIO APARENTEMENTE BAJO</v>
      </c>
      <c r="I191" s="29"/>
      <c r="J191" s="30">
        <f>+ROUND(G191*I191,0)</f>
        <v>0</v>
      </c>
      <c r="K191" s="29"/>
      <c r="L191" s="30">
        <f>+ROUND(G191*K191,0)</f>
        <v>0</v>
      </c>
      <c r="M191" s="29"/>
      <c r="N191" s="30">
        <f>+ROUND(G191*M191,0)</f>
        <v>0</v>
      </c>
      <c r="O191" s="29"/>
      <c r="P191" s="30">
        <f>+ROUND(G191*O191,0)</f>
        <v>0</v>
      </c>
      <c r="Q191" s="31">
        <f>ROUND(G191-J191-L191-N191-P191,0)</f>
        <v>0</v>
      </c>
    </row>
    <row r="192" spans="2:17" ht="15" x14ac:dyDescent="0.25">
      <c r="B192" s="19">
        <v>169</v>
      </c>
      <c r="C192" s="83" t="s">
        <v>177</v>
      </c>
      <c r="D192" s="20">
        <v>440325.03760000004</v>
      </c>
      <c r="E192" s="1">
        <f>+G192/D192</f>
        <v>0</v>
      </c>
      <c r="F192" s="6">
        <f>+D192*80%</f>
        <v>352260.03008000006</v>
      </c>
      <c r="G192" s="33"/>
      <c r="H192" s="2" t="str">
        <f>IF(G192&lt;F192," OFERTA CON PRECIO APARENTEMENTE BAJO","VALOR MINIMO ACEPTABLE")</f>
        <v xml:space="preserve"> OFERTA CON PRECIO APARENTEMENTE BAJO</v>
      </c>
      <c r="I192" s="29"/>
      <c r="J192" s="30">
        <f>+ROUND(G192*I192,0)</f>
        <v>0</v>
      </c>
      <c r="K192" s="29"/>
      <c r="L192" s="30">
        <f>+ROUND(G192*K192,0)</f>
        <v>0</v>
      </c>
      <c r="M192" s="29"/>
      <c r="N192" s="30">
        <f>+ROUND(G192*M192,0)</f>
        <v>0</v>
      </c>
      <c r="O192" s="29"/>
      <c r="P192" s="30">
        <f>+ROUND(G192*O192,0)</f>
        <v>0</v>
      </c>
      <c r="Q192" s="31">
        <f>ROUND(G192-J192-L192-N192-P192,0)</f>
        <v>0</v>
      </c>
    </row>
    <row r="193" spans="2:17" ht="15" x14ac:dyDescent="0.25">
      <c r="B193" s="19">
        <v>170</v>
      </c>
      <c r="C193" s="83" t="s">
        <v>178</v>
      </c>
      <c r="D193" s="20">
        <v>354866.98879999999</v>
      </c>
      <c r="E193" s="1">
        <f>+G193/D193</f>
        <v>0</v>
      </c>
      <c r="F193" s="6">
        <f>+D193*80%</f>
        <v>283893.59104000003</v>
      </c>
      <c r="G193" s="33"/>
      <c r="H193" s="2" t="str">
        <f>IF(G193&lt;F193," OFERTA CON PRECIO APARENTEMENTE BAJO","VALOR MINIMO ACEPTABLE")</f>
        <v xml:space="preserve"> OFERTA CON PRECIO APARENTEMENTE BAJO</v>
      </c>
      <c r="I193" s="29"/>
      <c r="J193" s="30">
        <f>+ROUND(G193*I193,0)</f>
        <v>0</v>
      </c>
      <c r="K193" s="29"/>
      <c r="L193" s="30">
        <f>+ROUND(G193*K193,0)</f>
        <v>0</v>
      </c>
      <c r="M193" s="29"/>
      <c r="N193" s="30">
        <f>+ROUND(G193*M193,0)</f>
        <v>0</v>
      </c>
      <c r="O193" s="29"/>
      <c r="P193" s="30">
        <f>+ROUND(G193*O193,0)</f>
        <v>0</v>
      </c>
      <c r="Q193" s="31">
        <f>ROUND(G193-J193-L193-N193-P193,0)</f>
        <v>0</v>
      </c>
    </row>
    <row r="194" spans="2:17" ht="15" x14ac:dyDescent="0.25">
      <c r="B194" s="19">
        <v>171</v>
      </c>
      <c r="C194" s="83" t="s">
        <v>179</v>
      </c>
      <c r="D194" s="20">
        <v>217832.39599999998</v>
      </c>
      <c r="E194" s="1">
        <f>+G194/D194</f>
        <v>0</v>
      </c>
      <c r="F194" s="6">
        <f>+D194*80%</f>
        <v>174265.91680000001</v>
      </c>
      <c r="G194" s="33"/>
      <c r="H194" s="2" t="str">
        <f>IF(G194&lt;F194," OFERTA CON PRECIO APARENTEMENTE BAJO","VALOR MINIMO ACEPTABLE")</f>
        <v xml:space="preserve"> OFERTA CON PRECIO APARENTEMENTE BAJO</v>
      </c>
      <c r="I194" s="29"/>
      <c r="J194" s="30">
        <f>+ROUND(G194*I194,0)</f>
        <v>0</v>
      </c>
      <c r="K194" s="29"/>
      <c r="L194" s="30">
        <f>+ROUND(G194*K194,0)</f>
        <v>0</v>
      </c>
      <c r="M194" s="29"/>
      <c r="N194" s="30">
        <f>+ROUND(G194*M194,0)</f>
        <v>0</v>
      </c>
      <c r="O194" s="29"/>
      <c r="P194" s="30">
        <f>+ROUND(G194*O194,0)</f>
        <v>0</v>
      </c>
      <c r="Q194" s="31">
        <f>ROUND(G194-J194-L194-N194-P194,0)</f>
        <v>0</v>
      </c>
    </row>
    <row r="195" spans="2:17" ht="15" x14ac:dyDescent="0.25">
      <c r="B195" s="19">
        <v>172</v>
      </c>
      <c r="C195" s="83" t="s">
        <v>180</v>
      </c>
      <c r="D195" s="20">
        <v>448095.58719999995</v>
      </c>
      <c r="E195" s="1">
        <f>+G195/D195</f>
        <v>0</v>
      </c>
      <c r="F195" s="6">
        <f>+D195*80%</f>
        <v>358476.46976000001</v>
      </c>
      <c r="G195" s="33"/>
      <c r="H195" s="2" t="str">
        <f>IF(G195&lt;F195," OFERTA CON PRECIO APARENTEMENTE BAJO","VALOR MINIMO ACEPTABLE")</f>
        <v xml:space="preserve"> OFERTA CON PRECIO APARENTEMENTE BAJO</v>
      </c>
      <c r="I195" s="29"/>
      <c r="J195" s="30">
        <f>+ROUND(G195*I195,0)</f>
        <v>0</v>
      </c>
      <c r="K195" s="29"/>
      <c r="L195" s="30">
        <f>+ROUND(G195*K195,0)</f>
        <v>0</v>
      </c>
      <c r="M195" s="29"/>
      <c r="N195" s="30">
        <f>+ROUND(G195*M195,0)</f>
        <v>0</v>
      </c>
      <c r="O195" s="29"/>
      <c r="P195" s="30">
        <f>+ROUND(G195*O195,0)</f>
        <v>0</v>
      </c>
      <c r="Q195" s="31">
        <f>ROUND(G195-J195-L195-N195-P195,0)</f>
        <v>0</v>
      </c>
    </row>
    <row r="196" spans="2:17" ht="15" x14ac:dyDescent="0.25">
      <c r="B196" s="19">
        <v>173</v>
      </c>
      <c r="C196" s="83" t="s">
        <v>181</v>
      </c>
      <c r="D196" s="20">
        <v>177700.36</v>
      </c>
      <c r="E196" s="1">
        <f>+G196/D196</f>
        <v>0</v>
      </c>
      <c r="F196" s="6">
        <f>+D196*80%</f>
        <v>142160.288</v>
      </c>
      <c r="G196" s="33"/>
      <c r="H196" s="2" t="str">
        <f>IF(G196&lt;F196," OFERTA CON PRECIO APARENTEMENTE BAJO","VALOR MINIMO ACEPTABLE")</f>
        <v xml:space="preserve"> OFERTA CON PRECIO APARENTEMENTE BAJO</v>
      </c>
      <c r="I196" s="29"/>
      <c r="J196" s="30">
        <f>+ROUND(G196*I196,0)</f>
        <v>0</v>
      </c>
      <c r="K196" s="29"/>
      <c r="L196" s="30">
        <f>+ROUND(G196*K196,0)</f>
        <v>0</v>
      </c>
      <c r="M196" s="29"/>
      <c r="N196" s="30">
        <f>+ROUND(G196*M196,0)</f>
        <v>0</v>
      </c>
      <c r="O196" s="29"/>
      <c r="P196" s="30">
        <f>+ROUND(G196*O196,0)</f>
        <v>0</v>
      </c>
      <c r="Q196" s="31">
        <f>ROUND(G196-J196-L196-N196-P196,0)</f>
        <v>0</v>
      </c>
    </row>
    <row r="197" spans="2:17" ht="15" x14ac:dyDescent="0.25">
      <c r="B197" s="19">
        <v>174</v>
      </c>
      <c r="C197" s="83" t="s">
        <v>182</v>
      </c>
      <c r="D197" s="20">
        <v>1550239.6007999999</v>
      </c>
      <c r="E197" s="1">
        <f>+G197/D197</f>
        <v>0</v>
      </c>
      <c r="F197" s="6">
        <f>+D197*80%</f>
        <v>1240191.6806399999</v>
      </c>
      <c r="G197" s="33"/>
      <c r="H197" s="2" t="str">
        <f>IF(G197&lt;F197," OFERTA CON PRECIO APARENTEMENTE BAJO","VALOR MINIMO ACEPTABLE")</f>
        <v xml:space="preserve"> OFERTA CON PRECIO APARENTEMENTE BAJO</v>
      </c>
      <c r="I197" s="29"/>
      <c r="J197" s="30">
        <f>+ROUND(G197*I197,0)</f>
        <v>0</v>
      </c>
      <c r="K197" s="29"/>
      <c r="L197" s="30">
        <f>+ROUND(G197*K197,0)</f>
        <v>0</v>
      </c>
      <c r="M197" s="29"/>
      <c r="N197" s="30">
        <f>+ROUND(G197*M197,0)</f>
        <v>0</v>
      </c>
      <c r="O197" s="29"/>
      <c r="P197" s="30">
        <f>+ROUND(G197*O197,0)</f>
        <v>0</v>
      </c>
      <c r="Q197" s="31">
        <f>ROUND(G197-J197-L197-N197-P197,0)</f>
        <v>0</v>
      </c>
    </row>
    <row r="198" spans="2:17" ht="15" x14ac:dyDescent="0.25">
      <c r="B198" s="19">
        <v>175</v>
      </c>
      <c r="C198" s="83" t="s">
        <v>183</v>
      </c>
      <c r="D198" s="20">
        <v>480746.90240000002</v>
      </c>
      <c r="E198" s="1">
        <f>+G198/D198</f>
        <v>0</v>
      </c>
      <c r="F198" s="6">
        <f>+D198*80%</f>
        <v>384597.52192000003</v>
      </c>
      <c r="G198" s="33"/>
      <c r="H198" s="2" t="str">
        <f>IF(G198&lt;F198," OFERTA CON PRECIO APARENTEMENTE BAJO","VALOR MINIMO ACEPTABLE")</f>
        <v xml:space="preserve"> OFERTA CON PRECIO APARENTEMENTE BAJO</v>
      </c>
      <c r="I198" s="29"/>
      <c r="J198" s="30">
        <f>+ROUND(G198*I198,0)</f>
        <v>0</v>
      </c>
      <c r="K198" s="29"/>
      <c r="L198" s="30">
        <f>+ROUND(G198*K198,0)</f>
        <v>0</v>
      </c>
      <c r="M198" s="29"/>
      <c r="N198" s="30">
        <f>+ROUND(G198*M198,0)</f>
        <v>0</v>
      </c>
      <c r="O198" s="29"/>
      <c r="P198" s="30">
        <f>+ROUND(G198*O198,0)</f>
        <v>0</v>
      </c>
      <c r="Q198" s="31">
        <f>ROUND(G198-J198-L198-N198-P198,0)</f>
        <v>0</v>
      </c>
    </row>
    <row r="199" spans="2:17" ht="15" x14ac:dyDescent="0.25">
      <c r="B199" s="19">
        <v>176</v>
      </c>
      <c r="C199" s="83" t="s">
        <v>184</v>
      </c>
      <c r="D199" s="20">
        <v>892794.30319999997</v>
      </c>
      <c r="E199" s="1">
        <f>+G199/D199</f>
        <v>0</v>
      </c>
      <c r="F199" s="6">
        <f>+D199*80%</f>
        <v>714235.44256</v>
      </c>
      <c r="G199" s="33"/>
      <c r="H199" s="2" t="str">
        <f>IF(G199&lt;F199," OFERTA CON PRECIO APARENTEMENTE BAJO","VALOR MINIMO ACEPTABLE")</f>
        <v xml:space="preserve"> OFERTA CON PRECIO APARENTEMENTE BAJO</v>
      </c>
      <c r="I199" s="29"/>
      <c r="J199" s="30">
        <f>+ROUND(G199*I199,0)</f>
        <v>0</v>
      </c>
      <c r="K199" s="29"/>
      <c r="L199" s="30">
        <f>+ROUND(G199*K199,0)</f>
        <v>0</v>
      </c>
      <c r="M199" s="29"/>
      <c r="N199" s="30">
        <f>+ROUND(G199*M199,0)</f>
        <v>0</v>
      </c>
      <c r="O199" s="29"/>
      <c r="P199" s="30">
        <f>+ROUND(G199*O199,0)</f>
        <v>0</v>
      </c>
      <c r="Q199" s="31">
        <f>ROUND(G199-J199-L199-N199-P199,0)</f>
        <v>0</v>
      </c>
    </row>
    <row r="200" spans="2:17" ht="15" x14ac:dyDescent="0.25">
      <c r="B200" s="19">
        <v>177</v>
      </c>
      <c r="C200" s="83" t="s">
        <v>185</v>
      </c>
      <c r="D200" s="20">
        <v>107607.04279999998</v>
      </c>
      <c r="E200" s="1">
        <f>+G200/D200</f>
        <v>0</v>
      </c>
      <c r="F200" s="6">
        <f>+D200*80%</f>
        <v>86085.634239999985</v>
      </c>
      <c r="G200" s="33"/>
      <c r="H200" s="2" t="str">
        <f>IF(G200&lt;F200," OFERTA CON PRECIO APARENTEMENTE BAJO","VALOR MINIMO ACEPTABLE")</f>
        <v xml:space="preserve"> OFERTA CON PRECIO APARENTEMENTE BAJO</v>
      </c>
      <c r="I200" s="29"/>
      <c r="J200" s="30">
        <f>+ROUND(G200*I200,0)</f>
        <v>0</v>
      </c>
      <c r="K200" s="29"/>
      <c r="L200" s="30">
        <f>+ROUND(G200*K200,0)</f>
        <v>0</v>
      </c>
      <c r="M200" s="29"/>
      <c r="N200" s="30">
        <f>+ROUND(G200*M200,0)</f>
        <v>0</v>
      </c>
      <c r="O200" s="29"/>
      <c r="P200" s="30">
        <f>+ROUND(G200*O200,0)</f>
        <v>0</v>
      </c>
      <c r="Q200" s="31">
        <f>ROUND(G200-J200-L200-N200-P200,0)</f>
        <v>0</v>
      </c>
    </row>
    <row r="201" spans="2:17" ht="15" x14ac:dyDescent="0.25">
      <c r="B201" s="19">
        <v>178</v>
      </c>
      <c r="C201" s="82" t="s">
        <v>186</v>
      </c>
      <c r="D201" s="20">
        <v>114824.4328</v>
      </c>
      <c r="E201" s="1">
        <f>+G201/D201</f>
        <v>0</v>
      </c>
      <c r="F201" s="6">
        <f>+D201*80%</f>
        <v>91859.546239999996</v>
      </c>
      <c r="G201" s="33"/>
      <c r="H201" s="2" t="str">
        <f>IF(G201&lt;F201," OFERTA CON PRECIO APARENTEMENTE BAJO","VALOR MINIMO ACEPTABLE")</f>
        <v xml:space="preserve"> OFERTA CON PRECIO APARENTEMENTE BAJO</v>
      </c>
      <c r="I201" s="29"/>
      <c r="J201" s="30">
        <f>+ROUND(G201*I201,0)</f>
        <v>0</v>
      </c>
      <c r="K201" s="29"/>
      <c r="L201" s="30">
        <f>+ROUND(G201*K201,0)</f>
        <v>0</v>
      </c>
      <c r="M201" s="29"/>
      <c r="N201" s="30">
        <f>+ROUND(G201*M201,0)</f>
        <v>0</v>
      </c>
      <c r="O201" s="29"/>
      <c r="P201" s="30">
        <f>+ROUND(G201*O201,0)</f>
        <v>0</v>
      </c>
      <c r="Q201" s="31">
        <f>ROUND(G201-J201-L201-N201-P201,0)</f>
        <v>0</v>
      </c>
    </row>
    <row r="202" spans="2:17" ht="15" x14ac:dyDescent="0.25">
      <c r="B202" s="19">
        <v>179</v>
      </c>
      <c r="C202" s="82" t="s">
        <v>187</v>
      </c>
      <c r="D202" s="20">
        <v>1912515.5447999998</v>
      </c>
      <c r="E202" s="1">
        <f>+G202/D202</f>
        <v>0</v>
      </c>
      <c r="F202" s="6">
        <f>+D202*80%</f>
        <v>1530012.4358399999</v>
      </c>
      <c r="G202" s="33"/>
      <c r="H202" s="2" t="str">
        <f>IF(G202&lt;F202," OFERTA CON PRECIO APARENTEMENTE BAJO","VALOR MINIMO ACEPTABLE")</f>
        <v xml:space="preserve"> OFERTA CON PRECIO APARENTEMENTE BAJO</v>
      </c>
      <c r="I202" s="29"/>
      <c r="J202" s="30">
        <f>+ROUND(G202*I202,0)</f>
        <v>0</v>
      </c>
      <c r="K202" s="29"/>
      <c r="L202" s="30">
        <f>+ROUND(G202*K202,0)</f>
        <v>0</v>
      </c>
      <c r="M202" s="29"/>
      <c r="N202" s="30">
        <f>+ROUND(G202*M202,0)</f>
        <v>0</v>
      </c>
      <c r="O202" s="29"/>
      <c r="P202" s="30">
        <f>+ROUND(G202*O202,0)</f>
        <v>0</v>
      </c>
      <c r="Q202" s="31">
        <f>ROUND(G202-J202-L202-N202-P202,0)</f>
        <v>0</v>
      </c>
    </row>
    <row r="203" spans="2:17" ht="15" x14ac:dyDescent="0.25">
      <c r="B203" s="19">
        <v>180</v>
      </c>
      <c r="C203" s="84" t="s">
        <v>188</v>
      </c>
      <c r="D203" s="20">
        <v>830256.85199999996</v>
      </c>
      <c r="E203" s="1">
        <f>+G203/D203</f>
        <v>0</v>
      </c>
      <c r="F203" s="6">
        <f>+D203*80%</f>
        <v>664205.48160000006</v>
      </c>
      <c r="G203" s="33"/>
      <c r="H203" s="2" t="str">
        <f>IF(G203&lt;F203," OFERTA CON PRECIO APARENTEMENTE BAJO","VALOR MINIMO ACEPTABLE")</f>
        <v xml:space="preserve"> OFERTA CON PRECIO APARENTEMENTE BAJO</v>
      </c>
      <c r="I203" s="29"/>
      <c r="J203" s="30">
        <f>+ROUND(G203*I203,0)</f>
        <v>0</v>
      </c>
      <c r="K203" s="29"/>
      <c r="L203" s="30">
        <f>+ROUND(G203*K203,0)</f>
        <v>0</v>
      </c>
      <c r="M203" s="29"/>
      <c r="N203" s="30">
        <f>+ROUND(G203*M203,0)</f>
        <v>0</v>
      </c>
      <c r="O203" s="29"/>
      <c r="P203" s="30">
        <f>+ROUND(G203*O203,0)</f>
        <v>0</v>
      </c>
      <c r="Q203" s="31">
        <f>ROUND(G203-J203-L203-N203-P203,0)</f>
        <v>0</v>
      </c>
    </row>
    <row r="204" spans="2:17" ht="15" x14ac:dyDescent="0.25">
      <c r="B204" s="19">
        <v>181</v>
      </c>
      <c r="C204" s="84" t="s">
        <v>189</v>
      </c>
      <c r="D204" s="20">
        <v>68441.136400000003</v>
      </c>
      <c r="E204" s="1">
        <f>+G204/D204</f>
        <v>0</v>
      </c>
      <c r="F204" s="6">
        <f>+D204*80%</f>
        <v>54752.909120000004</v>
      </c>
      <c r="G204" s="33"/>
      <c r="H204" s="2" t="str">
        <f>IF(G204&lt;F204," OFERTA CON PRECIO APARENTEMENTE BAJO","VALOR MINIMO ACEPTABLE")</f>
        <v xml:space="preserve"> OFERTA CON PRECIO APARENTEMENTE BAJO</v>
      </c>
      <c r="I204" s="29"/>
      <c r="J204" s="30">
        <f>+ROUND(G204*I204,0)</f>
        <v>0</v>
      </c>
      <c r="K204" s="29"/>
      <c r="L204" s="30">
        <f>+ROUND(G204*K204,0)</f>
        <v>0</v>
      </c>
      <c r="M204" s="29"/>
      <c r="N204" s="30">
        <f>+ROUND(G204*M204,0)</f>
        <v>0</v>
      </c>
      <c r="O204" s="29"/>
      <c r="P204" s="30">
        <f>+ROUND(G204*O204,0)</f>
        <v>0</v>
      </c>
      <c r="Q204" s="31">
        <f>ROUND(G204-J204-L204-N204-P204,0)</f>
        <v>0</v>
      </c>
    </row>
    <row r="205" spans="2:17" ht="15" x14ac:dyDescent="0.25">
      <c r="B205" s="19">
        <v>182</v>
      </c>
      <c r="C205" s="82" t="s">
        <v>190</v>
      </c>
      <c r="D205" s="20">
        <v>163579.12119999999</v>
      </c>
      <c r="E205" s="1">
        <f>+G205/D205</f>
        <v>0</v>
      </c>
      <c r="F205" s="6">
        <f>+D205*80%</f>
        <v>130863.29696000001</v>
      </c>
      <c r="G205" s="33"/>
      <c r="H205" s="2" t="str">
        <f>IF(G205&lt;F205," OFERTA CON PRECIO APARENTEMENTE BAJO","VALOR MINIMO ACEPTABLE")</f>
        <v xml:space="preserve"> OFERTA CON PRECIO APARENTEMENTE BAJO</v>
      </c>
      <c r="I205" s="29"/>
      <c r="J205" s="30">
        <f>+ROUND(G205*I205,0)</f>
        <v>0</v>
      </c>
      <c r="K205" s="29"/>
      <c r="L205" s="30">
        <f>+ROUND(G205*K205,0)</f>
        <v>0</v>
      </c>
      <c r="M205" s="29"/>
      <c r="N205" s="30">
        <f>+ROUND(G205*M205,0)</f>
        <v>0</v>
      </c>
      <c r="O205" s="29"/>
      <c r="P205" s="30">
        <f>+ROUND(G205*O205,0)</f>
        <v>0</v>
      </c>
      <c r="Q205" s="31">
        <f>ROUND(G205-J205-L205-N205-P205,0)</f>
        <v>0</v>
      </c>
    </row>
    <row r="206" spans="2:17" ht="15" x14ac:dyDescent="0.25">
      <c r="B206" s="19">
        <v>183</v>
      </c>
      <c r="C206" s="82" t="s">
        <v>191</v>
      </c>
      <c r="D206" s="20">
        <v>3475140.2847999996</v>
      </c>
      <c r="E206" s="1">
        <f>+G206/D206</f>
        <v>0</v>
      </c>
      <c r="F206" s="6">
        <f>+D206*80%</f>
        <v>2780112.2278399998</v>
      </c>
      <c r="G206" s="33"/>
      <c r="H206" s="2" t="str">
        <f>IF(G206&lt;F206," OFERTA CON PRECIO APARENTEMENTE BAJO","VALOR MINIMO ACEPTABLE")</f>
        <v xml:space="preserve"> OFERTA CON PRECIO APARENTEMENTE BAJO</v>
      </c>
      <c r="I206" s="29"/>
      <c r="J206" s="30">
        <f>+ROUND(G206*I206,0)</f>
        <v>0</v>
      </c>
      <c r="K206" s="29"/>
      <c r="L206" s="30">
        <f>+ROUND(G206*K206,0)</f>
        <v>0</v>
      </c>
      <c r="M206" s="29"/>
      <c r="N206" s="30">
        <f>+ROUND(G206*M206,0)</f>
        <v>0</v>
      </c>
      <c r="O206" s="29"/>
      <c r="P206" s="30">
        <f>+ROUND(G206*O206,0)</f>
        <v>0</v>
      </c>
      <c r="Q206" s="31">
        <f>ROUND(G206-J206-L206-N206-P206,0)</f>
        <v>0</v>
      </c>
    </row>
    <row r="207" spans="2:17" ht="15" x14ac:dyDescent="0.25">
      <c r="B207" s="19">
        <v>184</v>
      </c>
      <c r="C207" s="82" t="s">
        <v>192</v>
      </c>
      <c r="D207" s="20">
        <v>1239668.26</v>
      </c>
      <c r="E207" s="1">
        <f>+G207/D207</f>
        <v>0</v>
      </c>
      <c r="F207" s="6">
        <f>+D207*80%</f>
        <v>991734.60800000001</v>
      </c>
      <c r="G207" s="33"/>
      <c r="H207" s="2" t="str">
        <f>IF(G207&lt;F207," OFERTA CON PRECIO APARENTEMENTE BAJO","VALOR MINIMO ACEPTABLE")</f>
        <v xml:space="preserve"> OFERTA CON PRECIO APARENTEMENTE BAJO</v>
      </c>
      <c r="I207" s="29"/>
      <c r="J207" s="30">
        <f>+ROUND(G207*I207,0)</f>
        <v>0</v>
      </c>
      <c r="K207" s="29"/>
      <c r="L207" s="30">
        <f>+ROUND(G207*K207,0)</f>
        <v>0</v>
      </c>
      <c r="M207" s="29"/>
      <c r="N207" s="30">
        <f>+ROUND(G207*M207,0)</f>
        <v>0</v>
      </c>
      <c r="O207" s="29"/>
      <c r="P207" s="30">
        <f>+ROUND(G207*O207,0)</f>
        <v>0</v>
      </c>
      <c r="Q207" s="31">
        <f>ROUND(G207-J207-L207-N207-P207,0)</f>
        <v>0</v>
      </c>
    </row>
    <row r="208" spans="2:17" ht="15" x14ac:dyDescent="0.25">
      <c r="B208" s="19">
        <v>185</v>
      </c>
      <c r="C208" s="82" t="s">
        <v>193</v>
      </c>
      <c r="D208" s="20">
        <v>2120220.1439999999</v>
      </c>
      <c r="E208" s="1">
        <f>+G208/D208</f>
        <v>0</v>
      </c>
      <c r="F208" s="6">
        <f>+D208*80%</f>
        <v>1696176.1151999999</v>
      </c>
      <c r="G208" s="33"/>
      <c r="H208" s="2" t="str">
        <f>IF(G208&lt;F208," OFERTA CON PRECIO APARENTEMENTE BAJO","VALOR MINIMO ACEPTABLE")</f>
        <v xml:space="preserve"> OFERTA CON PRECIO APARENTEMENTE BAJO</v>
      </c>
      <c r="I208" s="29"/>
      <c r="J208" s="30">
        <f>+ROUND(G208*I208,0)</f>
        <v>0</v>
      </c>
      <c r="K208" s="29"/>
      <c r="L208" s="30">
        <f>+ROUND(G208*K208,0)</f>
        <v>0</v>
      </c>
      <c r="M208" s="29"/>
      <c r="N208" s="30">
        <f>+ROUND(G208*M208,0)</f>
        <v>0</v>
      </c>
      <c r="O208" s="29"/>
      <c r="P208" s="30">
        <f>+ROUND(G208*O208,0)</f>
        <v>0</v>
      </c>
      <c r="Q208" s="31">
        <f>ROUND(G208-J208-L208-N208-P208,0)</f>
        <v>0</v>
      </c>
    </row>
    <row r="209" spans="2:17" ht="15" x14ac:dyDescent="0.25">
      <c r="B209" s="19">
        <v>186</v>
      </c>
      <c r="C209" s="82" t="s">
        <v>194</v>
      </c>
      <c r="D209" s="20">
        <v>1844468.2908000001</v>
      </c>
      <c r="E209" s="1">
        <f>+G209/D209</f>
        <v>0</v>
      </c>
      <c r="F209" s="6">
        <f>+D209*80%</f>
        <v>1475574.6326400002</v>
      </c>
      <c r="G209" s="33"/>
      <c r="H209" s="2" t="str">
        <f>IF(G209&lt;F209," OFERTA CON PRECIO APARENTEMENTE BAJO","VALOR MINIMO ACEPTABLE")</f>
        <v xml:space="preserve"> OFERTA CON PRECIO APARENTEMENTE BAJO</v>
      </c>
      <c r="I209" s="29"/>
      <c r="J209" s="30">
        <f>+ROUND(G209*I209,0)</f>
        <v>0</v>
      </c>
      <c r="K209" s="29"/>
      <c r="L209" s="30">
        <f>+ROUND(G209*K209,0)</f>
        <v>0</v>
      </c>
      <c r="M209" s="29"/>
      <c r="N209" s="30">
        <f>+ROUND(G209*M209,0)</f>
        <v>0</v>
      </c>
      <c r="O209" s="29"/>
      <c r="P209" s="30">
        <f>+ROUND(G209*O209,0)</f>
        <v>0</v>
      </c>
      <c r="Q209" s="31">
        <f>ROUND(G209-J209-L209-N209-P209,0)</f>
        <v>0</v>
      </c>
    </row>
    <row r="210" spans="2:17" ht="15" x14ac:dyDescent="0.25">
      <c r="B210" s="19">
        <v>187</v>
      </c>
      <c r="C210" s="82" t="s">
        <v>195</v>
      </c>
      <c r="D210" s="20">
        <v>15071619.812000001</v>
      </c>
      <c r="E210" s="1">
        <f>+G210/D210</f>
        <v>0</v>
      </c>
      <c r="F210" s="6">
        <f>+D210*80%</f>
        <v>12057295.849600002</v>
      </c>
      <c r="G210" s="33"/>
      <c r="H210" s="2" t="str">
        <f>IF(G210&lt;F210," OFERTA CON PRECIO APARENTEMENTE BAJO","VALOR MINIMO ACEPTABLE")</f>
        <v xml:space="preserve"> OFERTA CON PRECIO APARENTEMENTE BAJO</v>
      </c>
      <c r="I210" s="29"/>
      <c r="J210" s="30">
        <f>+ROUND(G210*I210,0)</f>
        <v>0</v>
      </c>
      <c r="K210" s="29"/>
      <c r="L210" s="30">
        <f>+ROUND(G210*K210,0)</f>
        <v>0</v>
      </c>
      <c r="M210" s="29"/>
      <c r="N210" s="30">
        <f>+ROUND(G210*M210,0)</f>
        <v>0</v>
      </c>
      <c r="O210" s="29"/>
      <c r="P210" s="30">
        <f>+ROUND(G210*O210,0)</f>
        <v>0</v>
      </c>
      <c r="Q210" s="31">
        <f>ROUND(G210-J210-L210-N210-P210,0)</f>
        <v>0</v>
      </c>
    </row>
    <row r="211" spans="2:17" ht="15" x14ac:dyDescent="0.25">
      <c r="B211" s="19">
        <v>188</v>
      </c>
      <c r="C211" s="82" t="s">
        <v>196</v>
      </c>
      <c r="D211" s="20">
        <v>4225708.6591999996</v>
      </c>
      <c r="E211" s="1">
        <f>+G211/D211</f>
        <v>0</v>
      </c>
      <c r="F211" s="6">
        <f>+D211*80%</f>
        <v>3380566.9273600001</v>
      </c>
      <c r="G211" s="33"/>
      <c r="H211" s="2" t="str">
        <f>IF(G211&lt;F211," OFERTA CON PRECIO APARENTEMENTE BAJO","VALOR MINIMO ACEPTABLE")</f>
        <v xml:space="preserve"> OFERTA CON PRECIO APARENTEMENTE BAJO</v>
      </c>
      <c r="I211" s="29"/>
      <c r="J211" s="30">
        <f>+ROUND(G211*I211,0)</f>
        <v>0</v>
      </c>
      <c r="K211" s="29"/>
      <c r="L211" s="30">
        <f>+ROUND(G211*K211,0)</f>
        <v>0</v>
      </c>
      <c r="M211" s="29"/>
      <c r="N211" s="30">
        <f>+ROUND(G211*M211,0)</f>
        <v>0</v>
      </c>
      <c r="O211" s="29"/>
      <c r="P211" s="30">
        <f>+ROUND(G211*O211,0)</f>
        <v>0</v>
      </c>
      <c r="Q211" s="31">
        <f>ROUND(G211-J211-L211-N211-P211,0)</f>
        <v>0</v>
      </c>
    </row>
    <row r="212" spans="2:17" ht="15" x14ac:dyDescent="0.25">
      <c r="B212" s="19">
        <v>189</v>
      </c>
      <c r="C212" s="82" t="s">
        <v>197</v>
      </c>
      <c r="D212" s="20">
        <v>2552879.8680000002</v>
      </c>
      <c r="E212" s="1">
        <f>+G212/D212</f>
        <v>0</v>
      </c>
      <c r="F212" s="6">
        <f>+D212*80%</f>
        <v>2042303.8944000003</v>
      </c>
      <c r="G212" s="33"/>
      <c r="H212" s="2" t="str">
        <f>IF(G212&lt;F212," OFERTA CON PRECIO APARENTEMENTE BAJO","VALOR MINIMO ACEPTABLE")</f>
        <v xml:space="preserve"> OFERTA CON PRECIO APARENTEMENTE BAJO</v>
      </c>
      <c r="I212" s="29"/>
      <c r="J212" s="30">
        <f>+ROUND(G212*I212,0)</f>
        <v>0</v>
      </c>
      <c r="K212" s="29"/>
      <c r="L212" s="30">
        <f>+ROUND(G212*K212,0)</f>
        <v>0</v>
      </c>
      <c r="M212" s="29"/>
      <c r="N212" s="30">
        <f>+ROUND(G212*M212,0)</f>
        <v>0</v>
      </c>
      <c r="O212" s="29"/>
      <c r="P212" s="30">
        <f>+ROUND(G212*O212,0)</f>
        <v>0</v>
      </c>
      <c r="Q212" s="31">
        <f>ROUND(G212-J212-L212-N212-P212,0)</f>
        <v>0</v>
      </c>
    </row>
    <row r="213" spans="2:17" ht="15" x14ac:dyDescent="0.25">
      <c r="B213" s="19">
        <v>190</v>
      </c>
      <c r="C213" s="82" t="s">
        <v>198</v>
      </c>
      <c r="D213" s="20">
        <v>1265089.4208</v>
      </c>
      <c r="E213" s="1">
        <f>+G213/D213</f>
        <v>0</v>
      </c>
      <c r="F213" s="6">
        <f>+D213*80%</f>
        <v>1012071.5366400001</v>
      </c>
      <c r="G213" s="33"/>
      <c r="H213" s="2" t="str">
        <f>IF(G213&lt;F213," OFERTA CON PRECIO APARENTEMENTE BAJO","VALOR MINIMO ACEPTABLE")</f>
        <v xml:space="preserve"> OFERTA CON PRECIO APARENTEMENTE BAJO</v>
      </c>
      <c r="I213" s="29"/>
      <c r="J213" s="30">
        <f>+ROUND(G213*I213,0)</f>
        <v>0</v>
      </c>
      <c r="K213" s="29"/>
      <c r="L213" s="30">
        <f>+ROUND(G213*K213,0)</f>
        <v>0</v>
      </c>
      <c r="M213" s="29"/>
      <c r="N213" s="30">
        <f>+ROUND(G213*M213,0)</f>
        <v>0</v>
      </c>
      <c r="O213" s="29"/>
      <c r="P213" s="30">
        <f>+ROUND(G213*O213,0)</f>
        <v>0</v>
      </c>
      <c r="Q213" s="31">
        <f>ROUND(G213-J213-L213-N213-P213,0)</f>
        <v>0</v>
      </c>
    </row>
    <row r="214" spans="2:17" ht="15" x14ac:dyDescent="0.25">
      <c r="B214" s="19">
        <v>191</v>
      </c>
      <c r="C214" s="82" t="s">
        <v>199</v>
      </c>
      <c r="D214" s="20">
        <v>1040610.1608000001</v>
      </c>
      <c r="E214" s="1">
        <f>+G214/D214</f>
        <v>0</v>
      </c>
      <c r="F214" s="6">
        <f>+D214*80%</f>
        <v>832488.12864000013</v>
      </c>
      <c r="G214" s="33"/>
      <c r="H214" s="2" t="str">
        <f>IF(G214&lt;F214," OFERTA CON PRECIO APARENTEMENTE BAJO","VALOR MINIMO ACEPTABLE")</f>
        <v xml:space="preserve"> OFERTA CON PRECIO APARENTEMENTE BAJO</v>
      </c>
      <c r="I214" s="29"/>
      <c r="J214" s="30">
        <f>+ROUND(G214*I214,0)</f>
        <v>0</v>
      </c>
      <c r="K214" s="29"/>
      <c r="L214" s="30">
        <f>+ROUND(G214*K214,0)</f>
        <v>0</v>
      </c>
      <c r="M214" s="29"/>
      <c r="N214" s="30">
        <f>+ROUND(G214*M214,0)</f>
        <v>0</v>
      </c>
      <c r="O214" s="29"/>
      <c r="P214" s="30">
        <f>+ROUND(G214*O214,0)</f>
        <v>0</v>
      </c>
      <c r="Q214" s="31">
        <f>ROUND(G214-J214-L214-N214-P214,0)</f>
        <v>0</v>
      </c>
    </row>
    <row r="215" spans="2:17" ht="15" x14ac:dyDescent="0.25">
      <c r="B215" s="19">
        <v>192</v>
      </c>
      <c r="C215" s="82" t="s">
        <v>200</v>
      </c>
      <c r="D215" s="20">
        <v>1159413.6128</v>
      </c>
      <c r="E215" s="1">
        <f>+G215/D215</f>
        <v>0</v>
      </c>
      <c r="F215" s="6">
        <f>+D215*80%</f>
        <v>927530.8902400001</v>
      </c>
      <c r="G215" s="33"/>
      <c r="H215" s="2" t="str">
        <f>IF(G215&lt;F215," OFERTA CON PRECIO APARENTEMENTE BAJO","VALOR MINIMO ACEPTABLE")</f>
        <v xml:space="preserve"> OFERTA CON PRECIO APARENTEMENTE BAJO</v>
      </c>
      <c r="I215" s="29"/>
      <c r="J215" s="30">
        <f>+ROUND(G215*I215,0)</f>
        <v>0</v>
      </c>
      <c r="K215" s="29"/>
      <c r="L215" s="30">
        <f>+ROUND(G215*K215,0)</f>
        <v>0</v>
      </c>
      <c r="M215" s="29"/>
      <c r="N215" s="30">
        <f>+ROUND(G215*M215,0)</f>
        <v>0</v>
      </c>
      <c r="O215" s="29"/>
      <c r="P215" s="30">
        <f>+ROUND(G215*O215,0)</f>
        <v>0</v>
      </c>
      <c r="Q215" s="31">
        <f>ROUND(G215-J215-L215-N215-P215,0)</f>
        <v>0</v>
      </c>
    </row>
    <row r="216" spans="2:17" ht="15" x14ac:dyDescent="0.25">
      <c r="B216" s="19">
        <v>193</v>
      </c>
      <c r="C216" s="82" t="s">
        <v>201</v>
      </c>
      <c r="D216" s="20">
        <v>742903.7672</v>
      </c>
      <c r="E216" s="1">
        <f>+G216/D216</f>
        <v>0</v>
      </c>
      <c r="F216" s="6">
        <f>+D216*80%</f>
        <v>594323.01376</v>
      </c>
      <c r="G216" s="33"/>
      <c r="H216" s="2" t="str">
        <f>IF(G216&lt;F216," OFERTA CON PRECIO APARENTEMENTE BAJO","VALOR MINIMO ACEPTABLE")</f>
        <v xml:space="preserve"> OFERTA CON PRECIO APARENTEMENTE BAJO</v>
      </c>
      <c r="I216" s="29"/>
      <c r="J216" s="30">
        <f>+ROUND(G216*I216,0)</f>
        <v>0</v>
      </c>
      <c r="K216" s="29"/>
      <c r="L216" s="30">
        <f>+ROUND(G216*K216,0)</f>
        <v>0</v>
      </c>
      <c r="M216" s="29"/>
      <c r="N216" s="30">
        <f>+ROUND(G216*M216,0)</f>
        <v>0</v>
      </c>
      <c r="O216" s="29"/>
      <c r="P216" s="30">
        <f>+ROUND(G216*O216,0)</f>
        <v>0</v>
      </c>
      <c r="Q216" s="31">
        <f>ROUND(G216-J216-L216-N216-P216,0)</f>
        <v>0</v>
      </c>
    </row>
    <row r="217" spans="2:17" ht="15" x14ac:dyDescent="0.25">
      <c r="B217" s="19">
        <v>194</v>
      </c>
      <c r="C217" s="82" t="s">
        <v>202</v>
      </c>
      <c r="D217" s="20">
        <v>460922.08879999997</v>
      </c>
      <c r="E217" s="1">
        <f>+G217/D217</f>
        <v>0</v>
      </c>
      <c r="F217" s="6">
        <f>+D217*80%</f>
        <v>368737.67103999999</v>
      </c>
      <c r="G217" s="33"/>
      <c r="H217" s="2" t="str">
        <f>IF(G217&lt;F217," OFERTA CON PRECIO APARENTEMENTE BAJO","VALOR MINIMO ACEPTABLE")</f>
        <v xml:space="preserve"> OFERTA CON PRECIO APARENTEMENTE BAJO</v>
      </c>
      <c r="I217" s="29"/>
      <c r="J217" s="30">
        <f>+ROUND(G217*I217,0)</f>
        <v>0</v>
      </c>
      <c r="K217" s="29"/>
      <c r="L217" s="30">
        <f>+ROUND(G217*K217,0)</f>
        <v>0</v>
      </c>
      <c r="M217" s="29"/>
      <c r="N217" s="30">
        <f>+ROUND(G217*M217,0)</f>
        <v>0</v>
      </c>
      <c r="O217" s="29"/>
      <c r="P217" s="30">
        <f>+ROUND(G217*O217,0)</f>
        <v>0</v>
      </c>
      <c r="Q217" s="31">
        <f>ROUND(G217-J217-L217-N217-P217,0)</f>
        <v>0</v>
      </c>
    </row>
    <row r="218" spans="2:17" ht="15" x14ac:dyDescent="0.25">
      <c r="B218" s="19">
        <v>195</v>
      </c>
      <c r="C218" s="82" t="s">
        <v>203</v>
      </c>
      <c r="D218" s="20">
        <v>949885.99639999995</v>
      </c>
      <c r="E218" s="1">
        <f>+G218/D218</f>
        <v>0</v>
      </c>
      <c r="F218" s="6">
        <f>+D218*80%</f>
        <v>759908.79712</v>
      </c>
      <c r="G218" s="33"/>
      <c r="H218" s="2" t="str">
        <f>IF(G218&lt;F218," OFERTA CON PRECIO APARENTEMENTE BAJO","VALOR MINIMO ACEPTABLE")</f>
        <v xml:space="preserve"> OFERTA CON PRECIO APARENTEMENTE BAJO</v>
      </c>
      <c r="I218" s="29"/>
      <c r="J218" s="30">
        <f>+ROUND(G218*I218,0)</f>
        <v>0</v>
      </c>
      <c r="K218" s="29"/>
      <c r="L218" s="30">
        <f>+ROUND(G218*K218,0)</f>
        <v>0</v>
      </c>
      <c r="M218" s="29"/>
      <c r="N218" s="30">
        <f>+ROUND(G218*M218,0)</f>
        <v>0</v>
      </c>
      <c r="O218" s="29"/>
      <c r="P218" s="30">
        <f>+ROUND(G218*O218,0)</f>
        <v>0</v>
      </c>
      <c r="Q218" s="31">
        <f>ROUND(G218-J218-L218-N218-P218,0)</f>
        <v>0</v>
      </c>
    </row>
    <row r="219" spans="2:17" ht="15" x14ac:dyDescent="0.25">
      <c r="B219" s="19">
        <v>196</v>
      </c>
      <c r="C219" s="82" t="s">
        <v>204</v>
      </c>
      <c r="D219" s="20">
        <v>711009.24439999997</v>
      </c>
      <c r="E219" s="1">
        <f>+G219/D219</f>
        <v>0</v>
      </c>
      <c r="F219" s="6">
        <f>+D219*80%</f>
        <v>568807.39552000002</v>
      </c>
      <c r="G219" s="33"/>
      <c r="H219" s="2" t="str">
        <f>IF(G219&lt;F219," OFERTA CON PRECIO APARENTEMENTE BAJO","VALOR MINIMO ACEPTABLE")</f>
        <v xml:space="preserve"> OFERTA CON PRECIO APARENTEMENTE BAJO</v>
      </c>
      <c r="I219" s="29"/>
      <c r="J219" s="30">
        <f>+ROUND(G219*I219,0)</f>
        <v>0</v>
      </c>
      <c r="K219" s="29"/>
      <c r="L219" s="30">
        <f>+ROUND(G219*K219,0)</f>
        <v>0</v>
      </c>
      <c r="M219" s="29"/>
      <c r="N219" s="30">
        <f>+ROUND(G219*M219,0)</f>
        <v>0</v>
      </c>
      <c r="O219" s="29"/>
      <c r="P219" s="30">
        <f>+ROUND(G219*O219,0)</f>
        <v>0</v>
      </c>
      <c r="Q219" s="31">
        <f>ROUND(G219-J219-L219-N219-P219,0)</f>
        <v>0</v>
      </c>
    </row>
    <row r="220" spans="2:17" ht="15" x14ac:dyDescent="0.25">
      <c r="B220" s="19">
        <v>197</v>
      </c>
      <c r="C220" s="82" t="s">
        <v>205</v>
      </c>
      <c r="D220" s="20">
        <v>796392.5612</v>
      </c>
      <c r="E220" s="1">
        <f>+G220/D220</f>
        <v>0</v>
      </c>
      <c r="F220" s="6">
        <f>+D220*80%</f>
        <v>637114.04896000004</v>
      </c>
      <c r="G220" s="33"/>
      <c r="H220" s="2" t="str">
        <f>IF(G220&lt;F220," OFERTA CON PRECIO APARENTEMENTE BAJO","VALOR MINIMO ACEPTABLE")</f>
        <v xml:space="preserve"> OFERTA CON PRECIO APARENTEMENTE BAJO</v>
      </c>
      <c r="I220" s="29"/>
      <c r="J220" s="30">
        <f>+ROUND(G220*I220,0)</f>
        <v>0</v>
      </c>
      <c r="K220" s="29"/>
      <c r="L220" s="30">
        <f>+ROUND(G220*K220,0)</f>
        <v>0</v>
      </c>
      <c r="M220" s="29"/>
      <c r="N220" s="30">
        <f>+ROUND(G220*M220,0)</f>
        <v>0</v>
      </c>
      <c r="O220" s="29"/>
      <c r="P220" s="30">
        <f>+ROUND(G220*O220,0)</f>
        <v>0</v>
      </c>
      <c r="Q220" s="31">
        <f>ROUND(G220-J220-L220-N220-P220,0)</f>
        <v>0</v>
      </c>
    </row>
    <row r="221" spans="2:17" ht="15" x14ac:dyDescent="0.25">
      <c r="B221" s="19">
        <v>198</v>
      </c>
      <c r="C221" s="82" t="s">
        <v>206</v>
      </c>
      <c r="D221" s="20">
        <v>1428955.0063999998</v>
      </c>
      <c r="E221" s="1">
        <f>+G221/D221</f>
        <v>0</v>
      </c>
      <c r="F221" s="6">
        <f>+D221*80%</f>
        <v>1143164.0051199999</v>
      </c>
      <c r="G221" s="33"/>
      <c r="H221" s="2" t="str">
        <f>IF(G221&lt;F221," OFERTA CON PRECIO APARENTEMENTE BAJO","VALOR MINIMO ACEPTABLE")</f>
        <v xml:space="preserve"> OFERTA CON PRECIO APARENTEMENTE BAJO</v>
      </c>
      <c r="I221" s="29"/>
      <c r="J221" s="30">
        <f>+ROUND(G221*I221,0)</f>
        <v>0</v>
      </c>
      <c r="K221" s="29"/>
      <c r="L221" s="30">
        <f>+ROUND(G221*K221,0)</f>
        <v>0</v>
      </c>
      <c r="M221" s="29"/>
      <c r="N221" s="30">
        <f>+ROUND(G221*M221,0)</f>
        <v>0</v>
      </c>
      <c r="O221" s="29"/>
      <c r="P221" s="30">
        <f>+ROUND(G221*O221,0)</f>
        <v>0</v>
      </c>
      <c r="Q221" s="31">
        <f>ROUND(G221-J221-L221-N221-P221,0)</f>
        <v>0</v>
      </c>
    </row>
    <row r="222" spans="2:17" ht="15" x14ac:dyDescent="0.25">
      <c r="B222" s="19">
        <v>199</v>
      </c>
      <c r="C222" s="82" t="s">
        <v>207</v>
      </c>
      <c r="D222" s="20">
        <v>1442593.7867999999</v>
      </c>
      <c r="E222" s="1">
        <f>+G222/D222</f>
        <v>0</v>
      </c>
      <c r="F222" s="6">
        <f>+D222*80%</f>
        <v>1154075.02944</v>
      </c>
      <c r="G222" s="33"/>
      <c r="H222" s="2" t="str">
        <f>IF(G222&lt;F222," OFERTA CON PRECIO APARENTEMENTE BAJO","VALOR MINIMO ACEPTABLE")</f>
        <v xml:space="preserve"> OFERTA CON PRECIO APARENTEMENTE BAJO</v>
      </c>
      <c r="I222" s="29"/>
      <c r="J222" s="30">
        <f>+ROUND(G222*I222,0)</f>
        <v>0</v>
      </c>
      <c r="K222" s="29"/>
      <c r="L222" s="30">
        <f>+ROUND(G222*K222,0)</f>
        <v>0</v>
      </c>
      <c r="M222" s="29"/>
      <c r="N222" s="30">
        <f>+ROUND(G222*M222,0)</f>
        <v>0</v>
      </c>
      <c r="O222" s="29"/>
      <c r="P222" s="30">
        <f>+ROUND(G222*O222,0)</f>
        <v>0</v>
      </c>
      <c r="Q222" s="31">
        <f>ROUND(G222-J222-L222-N222-P222,0)</f>
        <v>0</v>
      </c>
    </row>
    <row r="223" spans="2:17" ht="15" x14ac:dyDescent="0.25">
      <c r="B223" s="19">
        <v>200</v>
      </c>
      <c r="C223" s="82" t="s">
        <v>208</v>
      </c>
      <c r="D223" s="20">
        <v>1814428.1839999999</v>
      </c>
      <c r="E223" s="1">
        <f>+G223/D223</f>
        <v>0</v>
      </c>
      <c r="F223" s="6">
        <f>+D223*80%</f>
        <v>1451542.5471999999</v>
      </c>
      <c r="G223" s="33"/>
      <c r="H223" s="2" t="str">
        <f>IF(G223&lt;F223," OFERTA CON PRECIO APARENTEMENTE BAJO","VALOR MINIMO ACEPTABLE")</f>
        <v xml:space="preserve"> OFERTA CON PRECIO APARENTEMENTE BAJO</v>
      </c>
      <c r="I223" s="29"/>
      <c r="J223" s="30">
        <f>+ROUND(G223*I223,0)</f>
        <v>0</v>
      </c>
      <c r="K223" s="29"/>
      <c r="L223" s="30">
        <f>+ROUND(G223*K223,0)</f>
        <v>0</v>
      </c>
      <c r="M223" s="29"/>
      <c r="N223" s="30">
        <f>+ROUND(G223*M223,0)</f>
        <v>0</v>
      </c>
      <c r="O223" s="29"/>
      <c r="P223" s="30">
        <f>+ROUND(G223*O223,0)</f>
        <v>0</v>
      </c>
      <c r="Q223" s="31">
        <f>ROUND(G223-J223-L223-N223-P223,0)</f>
        <v>0</v>
      </c>
    </row>
    <row r="224" spans="2:17" ht="15" x14ac:dyDescent="0.25">
      <c r="B224" s="19">
        <v>201</v>
      </c>
      <c r="C224" s="82" t="s">
        <v>209</v>
      </c>
      <c r="D224" s="20">
        <v>1292307.1159999999</v>
      </c>
      <c r="E224" s="1">
        <f>+G224/D224</f>
        <v>0</v>
      </c>
      <c r="F224" s="6">
        <f>+D224*80%</f>
        <v>1033845.6928</v>
      </c>
      <c r="G224" s="33"/>
      <c r="H224" s="2" t="str">
        <f>IF(G224&lt;F224," OFERTA CON PRECIO APARENTEMENTE BAJO","VALOR MINIMO ACEPTABLE")</f>
        <v xml:space="preserve"> OFERTA CON PRECIO APARENTEMENTE BAJO</v>
      </c>
      <c r="I224" s="29"/>
      <c r="J224" s="30">
        <f>+ROUND(G224*I224,0)</f>
        <v>0</v>
      </c>
      <c r="K224" s="29"/>
      <c r="L224" s="30">
        <f>+ROUND(G224*K224,0)</f>
        <v>0</v>
      </c>
      <c r="M224" s="29"/>
      <c r="N224" s="30">
        <f>+ROUND(G224*M224,0)</f>
        <v>0</v>
      </c>
      <c r="O224" s="29"/>
      <c r="P224" s="30">
        <f>+ROUND(G224*O224,0)</f>
        <v>0</v>
      </c>
      <c r="Q224" s="31">
        <f>ROUND(G224-J224-L224-N224-P224,0)</f>
        <v>0</v>
      </c>
    </row>
    <row r="225" spans="2:17" ht="15" x14ac:dyDescent="0.25">
      <c r="B225" s="19">
        <v>202</v>
      </c>
      <c r="C225" s="82" t="s">
        <v>210</v>
      </c>
      <c r="D225" s="20">
        <v>520619.91440000001</v>
      </c>
      <c r="E225" s="1">
        <f>+G225/D225</f>
        <v>0</v>
      </c>
      <c r="F225" s="6">
        <f>+D225*80%</f>
        <v>416495.93152000004</v>
      </c>
      <c r="G225" s="33"/>
      <c r="H225" s="2" t="str">
        <f>IF(G225&lt;F225," OFERTA CON PRECIO APARENTEMENTE BAJO","VALOR MINIMO ACEPTABLE")</f>
        <v xml:space="preserve"> OFERTA CON PRECIO APARENTEMENTE BAJO</v>
      </c>
      <c r="I225" s="29"/>
      <c r="J225" s="30">
        <f>+ROUND(G225*I225,0)</f>
        <v>0</v>
      </c>
      <c r="K225" s="29"/>
      <c r="L225" s="30">
        <f>+ROUND(G225*K225,0)</f>
        <v>0</v>
      </c>
      <c r="M225" s="29"/>
      <c r="N225" s="30">
        <f>+ROUND(G225*M225,0)</f>
        <v>0</v>
      </c>
      <c r="O225" s="29"/>
      <c r="P225" s="30">
        <f>+ROUND(G225*O225,0)</f>
        <v>0</v>
      </c>
      <c r="Q225" s="31">
        <f>ROUND(G225-J225-L225-N225-P225,0)</f>
        <v>0</v>
      </c>
    </row>
    <row r="226" spans="2:17" ht="15" x14ac:dyDescent="0.25">
      <c r="B226" s="19">
        <v>203</v>
      </c>
      <c r="C226" s="82" t="s">
        <v>211</v>
      </c>
      <c r="D226" s="20">
        <v>513097.59119999997</v>
      </c>
      <c r="E226" s="1">
        <f>+G226/D226</f>
        <v>0</v>
      </c>
      <c r="F226" s="6">
        <f>+D226*80%</f>
        <v>410478.07296000002</v>
      </c>
      <c r="G226" s="33"/>
      <c r="H226" s="2" t="str">
        <f>IF(G226&lt;F226," OFERTA CON PRECIO APARENTEMENTE BAJO","VALOR MINIMO ACEPTABLE")</f>
        <v xml:space="preserve"> OFERTA CON PRECIO APARENTEMENTE BAJO</v>
      </c>
      <c r="I226" s="29"/>
      <c r="J226" s="30">
        <f>+ROUND(G226*I226,0)</f>
        <v>0</v>
      </c>
      <c r="K226" s="29"/>
      <c r="L226" s="30">
        <f>+ROUND(G226*K226,0)</f>
        <v>0</v>
      </c>
      <c r="M226" s="29"/>
      <c r="N226" s="30">
        <f>+ROUND(G226*M226,0)</f>
        <v>0</v>
      </c>
      <c r="O226" s="29"/>
      <c r="P226" s="30">
        <f>+ROUND(G226*O226,0)</f>
        <v>0</v>
      </c>
      <c r="Q226" s="31">
        <f>ROUND(G226-J226-L226-N226-P226,0)</f>
        <v>0</v>
      </c>
    </row>
    <row r="227" spans="2:17" ht="15" x14ac:dyDescent="0.25">
      <c r="B227" s="19">
        <v>204</v>
      </c>
      <c r="C227" s="82" t="s">
        <v>212</v>
      </c>
      <c r="D227" s="20">
        <v>1357619.8223999999</v>
      </c>
      <c r="E227" s="1">
        <f>+G227/D227</f>
        <v>0</v>
      </c>
      <c r="F227" s="6">
        <f>+D227*80%</f>
        <v>1086095.8579200001</v>
      </c>
      <c r="G227" s="33"/>
      <c r="H227" s="2" t="str">
        <f>IF(G227&lt;F227," OFERTA CON PRECIO APARENTEMENTE BAJO","VALOR MINIMO ACEPTABLE")</f>
        <v xml:space="preserve"> OFERTA CON PRECIO APARENTEMENTE BAJO</v>
      </c>
      <c r="I227" s="29"/>
      <c r="J227" s="30">
        <f>+ROUND(G227*I227,0)</f>
        <v>0</v>
      </c>
      <c r="K227" s="29"/>
      <c r="L227" s="30">
        <f>+ROUND(G227*K227,0)</f>
        <v>0</v>
      </c>
      <c r="M227" s="29"/>
      <c r="N227" s="30">
        <f>+ROUND(G227*M227,0)</f>
        <v>0</v>
      </c>
      <c r="O227" s="29"/>
      <c r="P227" s="30">
        <f>+ROUND(G227*O227,0)</f>
        <v>0</v>
      </c>
      <c r="Q227" s="31">
        <f>ROUND(G227-J227-L227-N227-P227,0)</f>
        <v>0</v>
      </c>
    </row>
    <row r="228" spans="2:17" ht="15" x14ac:dyDescent="0.25">
      <c r="B228" s="19">
        <v>205</v>
      </c>
      <c r="C228" s="82" t="s">
        <v>213</v>
      </c>
      <c r="D228" s="20">
        <v>1206605.8864</v>
      </c>
      <c r="E228" s="1">
        <f>+G228/D228</f>
        <v>0</v>
      </c>
      <c r="F228" s="6">
        <f>+D228*80%</f>
        <v>965284.70912000001</v>
      </c>
      <c r="G228" s="33"/>
      <c r="H228" s="2" t="str">
        <f>IF(G228&lt;F228," OFERTA CON PRECIO APARENTEMENTE BAJO","VALOR MINIMO ACEPTABLE")</f>
        <v xml:space="preserve"> OFERTA CON PRECIO APARENTEMENTE BAJO</v>
      </c>
      <c r="I228" s="29"/>
      <c r="J228" s="30">
        <f>+ROUND(G228*I228,0)</f>
        <v>0</v>
      </c>
      <c r="K228" s="29"/>
      <c r="L228" s="30">
        <f>+ROUND(G228*K228,0)</f>
        <v>0</v>
      </c>
      <c r="M228" s="29"/>
      <c r="N228" s="30">
        <f>+ROUND(G228*M228,0)</f>
        <v>0</v>
      </c>
      <c r="O228" s="29"/>
      <c r="P228" s="30">
        <f>+ROUND(G228*O228,0)</f>
        <v>0</v>
      </c>
      <c r="Q228" s="31">
        <f>ROUND(G228-J228-L228-N228-P228,0)</f>
        <v>0</v>
      </c>
    </row>
    <row r="229" spans="2:17" ht="15" x14ac:dyDescent="0.25">
      <c r="B229" s="19">
        <v>206</v>
      </c>
      <c r="C229" s="82" t="s">
        <v>214</v>
      </c>
      <c r="D229" s="20">
        <v>758120.53520000004</v>
      </c>
      <c r="E229" s="1">
        <f>+G229/D229</f>
        <v>0</v>
      </c>
      <c r="F229" s="6">
        <f>+D229*80%</f>
        <v>606496.42816000001</v>
      </c>
      <c r="G229" s="33"/>
      <c r="H229" s="2" t="str">
        <f>IF(G229&lt;F229," OFERTA CON PRECIO APARENTEMENTE BAJO","VALOR MINIMO ACEPTABLE")</f>
        <v xml:space="preserve"> OFERTA CON PRECIO APARENTEMENTE BAJO</v>
      </c>
      <c r="I229" s="29"/>
      <c r="J229" s="30">
        <f>+ROUND(G229*I229,0)</f>
        <v>0</v>
      </c>
      <c r="K229" s="29"/>
      <c r="L229" s="30">
        <f>+ROUND(G229*K229,0)</f>
        <v>0</v>
      </c>
      <c r="M229" s="29"/>
      <c r="N229" s="30">
        <f>+ROUND(G229*M229,0)</f>
        <v>0</v>
      </c>
      <c r="O229" s="29"/>
      <c r="P229" s="30">
        <f>+ROUND(G229*O229,0)</f>
        <v>0</v>
      </c>
      <c r="Q229" s="31">
        <f>ROUND(G229-J229-L229-N229-P229,0)</f>
        <v>0</v>
      </c>
    </row>
    <row r="230" spans="2:17" ht="15" x14ac:dyDescent="0.25">
      <c r="B230" s="19">
        <v>207</v>
      </c>
      <c r="C230" s="82" t="s">
        <v>215</v>
      </c>
      <c r="D230" s="20">
        <v>2656850.2156000002</v>
      </c>
      <c r="E230" s="1">
        <f>+G230/D230</f>
        <v>0</v>
      </c>
      <c r="F230" s="6">
        <f>+D230*80%</f>
        <v>2125480.1724800002</v>
      </c>
      <c r="G230" s="33"/>
      <c r="H230" s="2" t="str">
        <f>IF(G230&lt;F230," OFERTA CON PRECIO APARENTEMENTE BAJO","VALOR MINIMO ACEPTABLE")</f>
        <v xml:space="preserve"> OFERTA CON PRECIO APARENTEMENTE BAJO</v>
      </c>
      <c r="I230" s="29"/>
      <c r="J230" s="30">
        <f>+ROUND(G230*I230,0)</f>
        <v>0</v>
      </c>
      <c r="K230" s="29"/>
      <c r="L230" s="30">
        <f>+ROUND(G230*K230,0)</f>
        <v>0</v>
      </c>
      <c r="M230" s="29"/>
      <c r="N230" s="30">
        <f>+ROUND(G230*M230,0)</f>
        <v>0</v>
      </c>
      <c r="O230" s="29"/>
      <c r="P230" s="30">
        <f>+ROUND(G230*O230,0)</f>
        <v>0</v>
      </c>
      <c r="Q230" s="31">
        <f>ROUND(G230-J230-L230-N230-P230,0)</f>
        <v>0</v>
      </c>
    </row>
    <row r="231" spans="2:17" ht="15" x14ac:dyDescent="0.25">
      <c r="B231" s="19">
        <v>208</v>
      </c>
      <c r="C231" s="82" t="s">
        <v>216</v>
      </c>
      <c r="D231" s="20">
        <v>154780.87999999998</v>
      </c>
      <c r="E231" s="1">
        <f>+G231/D231</f>
        <v>0</v>
      </c>
      <c r="F231" s="6">
        <f>+D231*80%</f>
        <v>123824.70399999998</v>
      </c>
      <c r="G231" s="33"/>
      <c r="H231" s="2" t="str">
        <f>IF(G231&lt;F231," OFERTA CON PRECIO APARENTEMENTE BAJO","VALOR MINIMO ACEPTABLE")</f>
        <v xml:space="preserve"> OFERTA CON PRECIO APARENTEMENTE BAJO</v>
      </c>
      <c r="I231" s="29"/>
      <c r="J231" s="30">
        <f>+ROUND(G231*I231,0)</f>
        <v>0</v>
      </c>
      <c r="K231" s="29"/>
      <c r="L231" s="30">
        <f>+ROUND(G231*K231,0)</f>
        <v>0</v>
      </c>
      <c r="M231" s="29"/>
      <c r="N231" s="30">
        <f>+ROUND(G231*M231,0)</f>
        <v>0</v>
      </c>
      <c r="O231" s="29"/>
      <c r="P231" s="30">
        <f>+ROUND(G231*O231,0)</f>
        <v>0</v>
      </c>
      <c r="Q231" s="31">
        <f>ROUND(G231-J231-L231-N231-P231,0)</f>
        <v>0</v>
      </c>
    </row>
    <row r="232" spans="2:17" ht="15" x14ac:dyDescent="0.25">
      <c r="B232" s="19">
        <v>209</v>
      </c>
      <c r="C232" s="82" t="s">
        <v>217</v>
      </c>
      <c r="D232" s="20">
        <v>210082.83800000002</v>
      </c>
      <c r="E232" s="1">
        <f>+G232/D232</f>
        <v>0</v>
      </c>
      <c r="F232" s="6">
        <f>+D232*80%</f>
        <v>168066.27040000004</v>
      </c>
      <c r="G232" s="33"/>
      <c r="H232" s="2" t="str">
        <f>IF(G232&lt;F232," OFERTA CON PRECIO APARENTEMENTE BAJO","VALOR MINIMO ACEPTABLE")</f>
        <v xml:space="preserve"> OFERTA CON PRECIO APARENTEMENTE BAJO</v>
      </c>
      <c r="I232" s="29"/>
      <c r="J232" s="30">
        <f>+ROUND(G232*I232,0)</f>
        <v>0</v>
      </c>
      <c r="K232" s="29"/>
      <c r="L232" s="30">
        <f>+ROUND(G232*K232,0)</f>
        <v>0</v>
      </c>
      <c r="M232" s="29"/>
      <c r="N232" s="30">
        <f>+ROUND(G232*M232,0)</f>
        <v>0</v>
      </c>
      <c r="O232" s="29"/>
      <c r="P232" s="30">
        <f>+ROUND(G232*O232,0)</f>
        <v>0</v>
      </c>
      <c r="Q232" s="31">
        <f>ROUND(G232-J232-L232-N232-P232,0)</f>
        <v>0</v>
      </c>
    </row>
    <row r="233" spans="2:17" ht="15" x14ac:dyDescent="0.25">
      <c r="B233" s="19">
        <v>210</v>
      </c>
      <c r="C233" s="82" t="s">
        <v>218</v>
      </c>
      <c r="D233" s="20">
        <v>26911.6672</v>
      </c>
      <c r="E233" s="1">
        <f>+G233/D233</f>
        <v>0</v>
      </c>
      <c r="F233" s="6">
        <f>+D233*80%</f>
        <v>21529.333760000001</v>
      </c>
      <c r="G233" s="33"/>
      <c r="H233" s="2" t="str">
        <f>IF(G233&lt;F233," OFERTA CON PRECIO APARENTEMENTE BAJO","VALOR MINIMO ACEPTABLE")</f>
        <v xml:space="preserve"> OFERTA CON PRECIO APARENTEMENTE BAJO</v>
      </c>
      <c r="I233" s="29"/>
      <c r="J233" s="30">
        <f>+ROUND(G233*I233,0)</f>
        <v>0</v>
      </c>
      <c r="K233" s="29"/>
      <c r="L233" s="30">
        <f>+ROUND(G233*K233,0)</f>
        <v>0</v>
      </c>
      <c r="M233" s="29"/>
      <c r="N233" s="30">
        <f>+ROUND(G233*M233,0)</f>
        <v>0</v>
      </c>
      <c r="O233" s="29"/>
      <c r="P233" s="30">
        <f>+ROUND(G233*O233,0)</f>
        <v>0</v>
      </c>
      <c r="Q233" s="31">
        <f>ROUND(G233-J233-L233-N233-P233,0)</f>
        <v>0</v>
      </c>
    </row>
    <row r="234" spans="2:17" ht="15" x14ac:dyDescent="0.25">
      <c r="B234" s="19">
        <v>211</v>
      </c>
      <c r="C234" s="82" t="s">
        <v>219</v>
      </c>
      <c r="D234" s="20">
        <v>3212677.5975999995</v>
      </c>
      <c r="E234" s="1">
        <f>+G234/D234</f>
        <v>0</v>
      </c>
      <c r="F234" s="6">
        <f>+D234*80%</f>
        <v>2570142.0780799999</v>
      </c>
      <c r="G234" s="33"/>
      <c r="H234" s="2" t="str">
        <f>IF(G234&lt;F234," OFERTA CON PRECIO APARENTEMENTE BAJO","VALOR MINIMO ACEPTABLE")</f>
        <v xml:space="preserve"> OFERTA CON PRECIO APARENTEMENTE BAJO</v>
      </c>
      <c r="I234" s="29"/>
      <c r="J234" s="30">
        <f>+ROUND(G234*I234,0)</f>
        <v>0</v>
      </c>
      <c r="K234" s="29"/>
      <c r="L234" s="30">
        <f>+ROUND(G234*K234,0)</f>
        <v>0</v>
      </c>
      <c r="M234" s="29"/>
      <c r="N234" s="30">
        <f>+ROUND(G234*M234,0)</f>
        <v>0</v>
      </c>
      <c r="O234" s="29"/>
      <c r="P234" s="30">
        <f>+ROUND(G234*O234,0)</f>
        <v>0</v>
      </c>
      <c r="Q234" s="31">
        <f>ROUND(G234-J234-L234-N234-P234,0)</f>
        <v>0</v>
      </c>
    </row>
    <row r="235" spans="2:17" ht="15" x14ac:dyDescent="0.25">
      <c r="B235" s="19">
        <v>212</v>
      </c>
      <c r="C235" s="82" t="s">
        <v>220</v>
      </c>
      <c r="D235" s="20">
        <v>1076421.8304000001</v>
      </c>
      <c r="E235" s="1">
        <f>+G235/D235</f>
        <v>0</v>
      </c>
      <c r="F235" s="6">
        <f>+D235*80%</f>
        <v>861137.46432000014</v>
      </c>
      <c r="G235" s="33"/>
      <c r="H235" s="2" t="str">
        <f>IF(G235&lt;F235," OFERTA CON PRECIO APARENTEMENTE BAJO","VALOR MINIMO ACEPTABLE")</f>
        <v xml:space="preserve"> OFERTA CON PRECIO APARENTEMENTE BAJO</v>
      </c>
      <c r="I235" s="29"/>
      <c r="J235" s="30">
        <f>+ROUND(G235*I235,0)</f>
        <v>0</v>
      </c>
      <c r="K235" s="29"/>
      <c r="L235" s="30">
        <f>+ROUND(G235*K235,0)</f>
        <v>0</v>
      </c>
      <c r="M235" s="29"/>
      <c r="N235" s="30">
        <f>+ROUND(G235*M235,0)</f>
        <v>0</v>
      </c>
      <c r="O235" s="29"/>
      <c r="P235" s="30">
        <f>+ROUND(G235*O235,0)</f>
        <v>0</v>
      </c>
      <c r="Q235" s="31">
        <f>ROUND(G235-J235-L235-N235-P235,0)</f>
        <v>0</v>
      </c>
    </row>
    <row r="236" spans="2:17" ht="15" x14ac:dyDescent="0.25">
      <c r="B236" s="19">
        <v>213</v>
      </c>
      <c r="C236" s="82" t="s">
        <v>221</v>
      </c>
      <c r="D236" s="20">
        <v>1215130.7132000001</v>
      </c>
      <c r="E236" s="1">
        <f>+G236/D236</f>
        <v>0</v>
      </c>
      <c r="F236" s="6">
        <f>+D236*80%</f>
        <v>972104.57056000014</v>
      </c>
      <c r="G236" s="33"/>
      <c r="H236" s="2" t="str">
        <f>IF(G236&lt;F236," OFERTA CON PRECIO APARENTEMENTE BAJO","VALOR MINIMO ACEPTABLE")</f>
        <v xml:space="preserve"> OFERTA CON PRECIO APARENTEMENTE BAJO</v>
      </c>
      <c r="I236" s="29"/>
      <c r="J236" s="30">
        <f>+ROUND(G236*I236,0)</f>
        <v>0</v>
      </c>
      <c r="K236" s="29"/>
      <c r="L236" s="30">
        <f>+ROUND(G236*K236,0)</f>
        <v>0</v>
      </c>
      <c r="M236" s="29"/>
      <c r="N236" s="30">
        <f>+ROUND(G236*M236,0)</f>
        <v>0</v>
      </c>
      <c r="O236" s="29"/>
      <c r="P236" s="30">
        <f>+ROUND(G236*O236,0)</f>
        <v>0</v>
      </c>
      <c r="Q236" s="31">
        <f>ROUND(G236-J236-L236-N236-P236,0)</f>
        <v>0</v>
      </c>
    </row>
    <row r="237" spans="2:17" ht="15" x14ac:dyDescent="0.25">
      <c r="B237" s="19">
        <v>214</v>
      </c>
      <c r="C237" s="82" t="s">
        <v>222</v>
      </c>
      <c r="D237" s="20">
        <v>1179166.1847999999</v>
      </c>
      <c r="E237" s="1">
        <f>+G237/D237</f>
        <v>0</v>
      </c>
      <c r="F237" s="6">
        <f>+D237*80%</f>
        <v>943332.94784000004</v>
      </c>
      <c r="G237" s="33"/>
      <c r="H237" s="2" t="str">
        <f>IF(G237&lt;F237," OFERTA CON PRECIO APARENTEMENTE BAJO","VALOR MINIMO ACEPTABLE")</f>
        <v xml:space="preserve"> OFERTA CON PRECIO APARENTEMENTE BAJO</v>
      </c>
      <c r="I237" s="29"/>
      <c r="J237" s="30">
        <f>+ROUND(G237*I237,0)</f>
        <v>0</v>
      </c>
      <c r="K237" s="29"/>
      <c r="L237" s="30">
        <f>+ROUND(G237*K237,0)</f>
        <v>0</v>
      </c>
      <c r="M237" s="29"/>
      <c r="N237" s="30">
        <f>+ROUND(G237*M237,0)</f>
        <v>0</v>
      </c>
      <c r="O237" s="29"/>
      <c r="P237" s="30">
        <f>+ROUND(G237*O237,0)</f>
        <v>0</v>
      </c>
      <c r="Q237" s="31">
        <f>ROUND(G237-J237-L237-N237-P237,0)</f>
        <v>0</v>
      </c>
    </row>
    <row r="238" spans="2:17" ht="15" x14ac:dyDescent="0.25">
      <c r="B238" s="19">
        <v>215</v>
      </c>
      <c r="C238" s="82" t="s">
        <v>223</v>
      </c>
      <c r="D238" s="20">
        <v>1094299.7792</v>
      </c>
      <c r="E238" s="1">
        <f>+G238/D238</f>
        <v>0</v>
      </c>
      <c r="F238" s="6">
        <f>+D238*80%</f>
        <v>875439.82336000004</v>
      </c>
      <c r="G238" s="33"/>
      <c r="H238" s="2" t="str">
        <f>IF(G238&lt;F238," OFERTA CON PRECIO APARENTEMENTE BAJO","VALOR MINIMO ACEPTABLE")</f>
        <v xml:space="preserve"> OFERTA CON PRECIO APARENTEMENTE BAJO</v>
      </c>
      <c r="I238" s="29"/>
      <c r="J238" s="30">
        <f>+ROUND(G238*I238,0)</f>
        <v>0</v>
      </c>
      <c r="K238" s="29"/>
      <c r="L238" s="30">
        <f>+ROUND(G238*K238,0)</f>
        <v>0</v>
      </c>
      <c r="M238" s="29"/>
      <c r="N238" s="30">
        <f>+ROUND(G238*M238,0)</f>
        <v>0</v>
      </c>
      <c r="O238" s="29"/>
      <c r="P238" s="30">
        <f>+ROUND(G238*O238,0)</f>
        <v>0</v>
      </c>
      <c r="Q238" s="31">
        <f>ROUND(G238-J238-L238-N238-P238,0)</f>
        <v>0</v>
      </c>
    </row>
    <row r="239" spans="2:17" ht="15" x14ac:dyDescent="0.25">
      <c r="B239" s="19">
        <v>216</v>
      </c>
      <c r="C239" s="82" t="s">
        <v>224</v>
      </c>
      <c r="D239" s="20">
        <v>101648.51479999999</v>
      </c>
      <c r="E239" s="1">
        <f>+G239/D239</f>
        <v>0</v>
      </c>
      <c r="F239" s="6">
        <f>+D239*80%</f>
        <v>81318.811839999995</v>
      </c>
      <c r="G239" s="33"/>
      <c r="H239" s="2" t="str">
        <f>IF(G239&lt;F239," OFERTA CON PRECIO APARENTEMENTE BAJO","VALOR MINIMO ACEPTABLE")</f>
        <v xml:space="preserve"> OFERTA CON PRECIO APARENTEMENTE BAJO</v>
      </c>
      <c r="I239" s="29"/>
      <c r="J239" s="30">
        <f>+ROUND(G239*I239,0)</f>
        <v>0</v>
      </c>
      <c r="K239" s="29"/>
      <c r="L239" s="30">
        <f>+ROUND(G239*K239,0)</f>
        <v>0</v>
      </c>
      <c r="M239" s="29"/>
      <c r="N239" s="30">
        <f>+ROUND(G239*M239,0)</f>
        <v>0</v>
      </c>
      <c r="O239" s="29"/>
      <c r="P239" s="30">
        <f>+ROUND(G239*O239,0)</f>
        <v>0</v>
      </c>
      <c r="Q239" s="31">
        <f>ROUND(G239-J239-L239-N239-P239,0)</f>
        <v>0</v>
      </c>
    </row>
    <row r="240" spans="2:17" ht="15" x14ac:dyDescent="0.25">
      <c r="B240" s="19">
        <v>217</v>
      </c>
      <c r="C240" s="82" t="s">
        <v>225</v>
      </c>
      <c r="D240" s="20">
        <v>798717.29759999993</v>
      </c>
      <c r="E240" s="1">
        <f>+G240/D240</f>
        <v>0</v>
      </c>
      <c r="F240" s="6">
        <f>+D240*80%</f>
        <v>638973.83808000002</v>
      </c>
      <c r="G240" s="33"/>
      <c r="H240" s="2" t="str">
        <f>IF(G240&lt;F240," OFERTA CON PRECIO APARENTEMENTE BAJO","VALOR MINIMO ACEPTABLE")</f>
        <v xml:space="preserve"> OFERTA CON PRECIO APARENTEMENTE BAJO</v>
      </c>
      <c r="I240" s="29"/>
      <c r="J240" s="30">
        <f>+ROUND(G240*I240,0)</f>
        <v>0</v>
      </c>
      <c r="K240" s="29"/>
      <c r="L240" s="30">
        <f>+ROUND(G240*K240,0)</f>
        <v>0</v>
      </c>
      <c r="M240" s="29"/>
      <c r="N240" s="30">
        <f>+ROUND(G240*M240,0)</f>
        <v>0</v>
      </c>
      <c r="O240" s="29"/>
      <c r="P240" s="30">
        <f>+ROUND(G240*O240,0)</f>
        <v>0</v>
      </c>
      <c r="Q240" s="31">
        <f>ROUND(G240-J240-L240-N240-P240,0)</f>
        <v>0</v>
      </c>
    </row>
    <row r="241" spans="2:17" ht="15" x14ac:dyDescent="0.25">
      <c r="B241" s="19">
        <v>218</v>
      </c>
      <c r="C241" s="82" t="s">
        <v>226</v>
      </c>
      <c r="D241" s="20">
        <v>893704.60560000001</v>
      </c>
      <c r="E241" s="1">
        <f>+G241/D241</f>
        <v>0</v>
      </c>
      <c r="F241" s="6">
        <f>+D241*80%</f>
        <v>714963.68448000005</v>
      </c>
      <c r="G241" s="33"/>
      <c r="H241" s="2" t="str">
        <f>IF(G241&lt;F241," OFERTA CON PRECIO APARENTEMENTE BAJO","VALOR MINIMO ACEPTABLE")</f>
        <v xml:space="preserve"> OFERTA CON PRECIO APARENTEMENTE BAJO</v>
      </c>
      <c r="I241" s="29"/>
      <c r="J241" s="30">
        <f>+ROUND(G241*I241,0)</f>
        <v>0</v>
      </c>
      <c r="K241" s="29"/>
      <c r="L241" s="30">
        <f>+ROUND(G241*K241,0)</f>
        <v>0</v>
      </c>
      <c r="M241" s="29"/>
      <c r="N241" s="30">
        <f>+ROUND(G241*M241,0)</f>
        <v>0</v>
      </c>
      <c r="O241" s="29"/>
      <c r="P241" s="30">
        <f>+ROUND(G241*O241,0)</f>
        <v>0</v>
      </c>
      <c r="Q241" s="31">
        <f>ROUND(G241-J241-L241-N241-P241,0)</f>
        <v>0</v>
      </c>
    </row>
    <row r="242" spans="2:17" ht="15" x14ac:dyDescent="0.25">
      <c r="B242" s="19">
        <v>219</v>
      </c>
      <c r="C242" s="82" t="s">
        <v>227</v>
      </c>
      <c r="D242" s="20">
        <v>1060377.6792000001</v>
      </c>
      <c r="E242" s="1">
        <f>+G242/D242</f>
        <v>0</v>
      </c>
      <c r="F242" s="6">
        <f>+D242*80%</f>
        <v>848302.1433600001</v>
      </c>
      <c r="G242" s="33"/>
      <c r="H242" s="2" t="str">
        <f>IF(G242&lt;F242," OFERTA CON PRECIO APARENTEMENTE BAJO","VALOR MINIMO ACEPTABLE")</f>
        <v xml:space="preserve"> OFERTA CON PRECIO APARENTEMENTE BAJO</v>
      </c>
      <c r="I242" s="29"/>
      <c r="J242" s="30">
        <f>+ROUND(G242*I242,0)</f>
        <v>0</v>
      </c>
      <c r="K242" s="29"/>
      <c r="L242" s="30">
        <f>+ROUND(G242*K242,0)</f>
        <v>0</v>
      </c>
      <c r="M242" s="29"/>
      <c r="N242" s="30">
        <f>+ROUND(G242*M242,0)</f>
        <v>0</v>
      </c>
      <c r="O242" s="29"/>
      <c r="P242" s="30">
        <f>+ROUND(G242*O242,0)</f>
        <v>0</v>
      </c>
      <c r="Q242" s="31">
        <f>ROUND(G242-J242-L242-N242-P242,0)</f>
        <v>0</v>
      </c>
    </row>
    <row r="243" spans="2:17" ht="15" x14ac:dyDescent="0.25">
      <c r="B243" s="19">
        <v>220</v>
      </c>
      <c r="C243" s="82" t="s">
        <v>228</v>
      </c>
      <c r="D243" s="20">
        <v>868812.39119999995</v>
      </c>
      <c r="E243" s="1">
        <f>+G243/D243</f>
        <v>0</v>
      </c>
      <c r="F243" s="6">
        <f>+D243*80%</f>
        <v>695049.91295999999</v>
      </c>
      <c r="G243" s="33"/>
      <c r="H243" s="2" t="str">
        <f>IF(G243&lt;F243," OFERTA CON PRECIO APARENTEMENTE BAJO","VALOR MINIMO ACEPTABLE")</f>
        <v xml:space="preserve"> OFERTA CON PRECIO APARENTEMENTE BAJO</v>
      </c>
      <c r="I243" s="29"/>
      <c r="J243" s="30">
        <f>+ROUND(G243*I243,0)</f>
        <v>0</v>
      </c>
      <c r="K243" s="29"/>
      <c r="L243" s="30">
        <f>+ROUND(G243*K243,0)</f>
        <v>0</v>
      </c>
      <c r="M243" s="29"/>
      <c r="N243" s="30">
        <f>+ROUND(G243*M243,0)</f>
        <v>0</v>
      </c>
      <c r="O243" s="29"/>
      <c r="P243" s="30">
        <f>+ROUND(G243*O243,0)</f>
        <v>0</v>
      </c>
      <c r="Q243" s="31">
        <f>ROUND(G243-J243-L243-N243-P243,0)</f>
        <v>0</v>
      </c>
    </row>
    <row r="244" spans="2:17" ht="15" x14ac:dyDescent="0.25">
      <c r="B244" s="19">
        <v>221</v>
      </c>
      <c r="C244" s="82" t="s">
        <v>229</v>
      </c>
      <c r="D244" s="20">
        <v>447619.12639999995</v>
      </c>
      <c r="E244" s="1">
        <f>+G244/D244</f>
        <v>0</v>
      </c>
      <c r="F244" s="6">
        <f>+D244*80%</f>
        <v>358095.30111999996</v>
      </c>
      <c r="G244" s="33"/>
      <c r="H244" s="2" t="str">
        <f>IF(G244&lt;F244," OFERTA CON PRECIO APARENTEMENTE BAJO","VALOR MINIMO ACEPTABLE")</f>
        <v xml:space="preserve"> OFERTA CON PRECIO APARENTEMENTE BAJO</v>
      </c>
      <c r="I244" s="29"/>
      <c r="J244" s="30">
        <f>+ROUND(G244*I244,0)</f>
        <v>0</v>
      </c>
      <c r="K244" s="29"/>
      <c r="L244" s="30">
        <f>+ROUND(G244*K244,0)</f>
        <v>0</v>
      </c>
      <c r="M244" s="29"/>
      <c r="N244" s="30">
        <f>+ROUND(G244*M244,0)</f>
        <v>0</v>
      </c>
      <c r="O244" s="29"/>
      <c r="P244" s="30">
        <f>+ROUND(G244*O244,0)</f>
        <v>0</v>
      </c>
      <c r="Q244" s="31">
        <f>ROUND(G244-J244-L244-N244-P244,0)</f>
        <v>0</v>
      </c>
    </row>
    <row r="245" spans="2:17" ht="15" x14ac:dyDescent="0.25">
      <c r="B245" s="19">
        <v>222</v>
      </c>
      <c r="C245" s="82" t="s">
        <v>230</v>
      </c>
      <c r="D245" s="20">
        <v>1015418.3367999999</v>
      </c>
      <c r="E245" s="1">
        <f>+G245/D245</f>
        <v>0</v>
      </c>
      <c r="F245" s="6">
        <f>+D245*80%</f>
        <v>812334.66943999997</v>
      </c>
      <c r="G245" s="33"/>
      <c r="H245" s="2" t="str">
        <f>IF(G245&lt;F245," OFERTA CON PRECIO APARENTEMENTE BAJO","VALOR MINIMO ACEPTABLE")</f>
        <v xml:space="preserve"> OFERTA CON PRECIO APARENTEMENTE BAJO</v>
      </c>
      <c r="I245" s="29"/>
      <c r="J245" s="30">
        <f>+ROUND(G245*I245,0)</f>
        <v>0</v>
      </c>
      <c r="K245" s="29"/>
      <c r="L245" s="30">
        <f>+ROUND(G245*K245,0)</f>
        <v>0</v>
      </c>
      <c r="M245" s="29"/>
      <c r="N245" s="30">
        <f>+ROUND(G245*M245,0)</f>
        <v>0</v>
      </c>
      <c r="O245" s="29"/>
      <c r="P245" s="30">
        <f>+ROUND(G245*O245,0)</f>
        <v>0</v>
      </c>
      <c r="Q245" s="31">
        <f>ROUND(G245-J245-L245-N245-P245,0)</f>
        <v>0</v>
      </c>
    </row>
    <row r="246" spans="2:17" ht="15" x14ac:dyDescent="0.25">
      <c r="B246" s="19">
        <v>223</v>
      </c>
      <c r="C246" s="82" t="s">
        <v>231</v>
      </c>
      <c r="D246" s="20">
        <v>72919.867999999988</v>
      </c>
      <c r="E246" s="1">
        <f>+G246/D246</f>
        <v>0</v>
      </c>
      <c r="F246" s="6">
        <f>+D246*80%</f>
        <v>58335.89439999999</v>
      </c>
      <c r="G246" s="33"/>
      <c r="H246" s="2" t="str">
        <f>IF(G246&lt;F246," OFERTA CON PRECIO APARENTEMENTE BAJO","VALOR MINIMO ACEPTABLE")</f>
        <v xml:space="preserve"> OFERTA CON PRECIO APARENTEMENTE BAJO</v>
      </c>
      <c r="I246" s="29"/>
      <c r="J246" s="30">
        <f>+ROUND(G246*I246,0)</f>
        <v>0</v>
      </c>
      <c r="K246" s="29"/>
      <c r="L246" s="30">
        <f>+ROUND(G246*K246,0)</f>
        <v>0</v>
      </c>
      <c r="M246" s="29"/>
      <c r="N246" s="30">
        <f>+ROUND(G246*M246,0)</f>
        <v>0</v>
      </c>
      <c r="O246" s="29"/>
      <c r="P246" s="30">
        <f>+ROUND(G246*O246,0)</f>
        <v>0</v>
      </c>
      <c r="Q246" s="31">
        <f>ROUND(G246-J246-L246-N246-P246,0)</f>
        <v>0</v>
      </c>
    </row>
    <row r="247" spans="2:17" ht="15" x14ac:dyDescent="0.25">
      <c r="B247" s="19">
        <v>224</v>
      </c>
      <c r="C247" s="82" t="s">
        <v>232</v>
      </c>
      <c r="D247" s="20">
        <v>1107016.7856000001</v>
      </c>
      <c r="E247" s="1">
        <f>+G247/D247</f>
        <v>0</v>
      </c>
      <c r="F247" s="6">
        <f>+D247*80%</f>
        <v>885613.42848000012</v>
      </c>
      <c r="G247" s="33"/>
      <c r="H247" s="2" t="str">
        <f>IF(G247&lt;F247," OFERTA CON PRECIO APARENTEMENTE BAJO","VALOR MINIMO ACEPTABLE")</f>
        <v xml:space="preserve"> OFERTA CON PRECIO APARENTEMENTE BAJO</v>
      </c>
      <c r="I247" s="29"/>
      <c r="J247" s="30">
        <f>+ROUND(G247*I247,0)</f>
        <v>0</v>
      </c>
      <c r="K247" s="29"/>
      <c r="L247" s="30">
        <f>+ROUND(G247*K247,0)</f>
        <v>0</v>
      </c>
      <c r="M247" s="29"/>
      <c r="N247" s="30">
        <f>+ROUND(G247*M247,0)</f>
        <v>0</v>
      </c>
      <c r="O247" s="29"/>
      <c r="P247" s="30">
        <f>+ROUND(G247*O247,0)</f>
        <v>0</v>
      </c>
      <c r="Q247" s="31">
        <f>ROUND(G247-J247-L247-N247-P247,0)</f>
        <v>0</v>
      </c>
    </row>
    <row r="248" spans="2:17" ht="15" x14ac:dyDescent="0.25">
      <c r="B248" s="19">
        <v>225</v>
      </c>
      <c r="C248" s="82" t="s">
        <v>233</v>
      </c>
      <c r="D248" s="20">
        <v>602583.06079999998</v>
      </c>
      <c r="E248" s="1">
        <f>+G248/D248</f>
        <v>0</v>
      </c>
      <c r="F248" s="6">
        <f>+D248*80%</f>
        <v>482066.44864000002</v>
      </c>
      <c r="G248" s="33"/>
      <c r="H248" s="2" t="str">
        <f>IF(G248&lt;F248," OFERTA CON PRECIO APARENTEMENTE BAJO","VALOR MINIMO ACEPTABLE")</f>
        <v xml:space="preserve"> OFERTA CON PRECIO APARENTEMENTE BAJO</v>
      </c>
      <c r="I248" s="29"/>
      <c r="J248" s="30">
        <f>+ROUND(G248*I248,0)</f>
        <v>0</v>
      </c>
      <c r="K248" s="29"/>
      <c r="L248" s="30">
        <f>+ROUND(G248*K248,0)</f>
        <v>0</v>
      </c>
      <c r="M248" s="29"/>
      <c r="N248" s="30">
        <f>+ROUND(G248*M248,0)</f>
        <v>0</v>
      </c>
      <c r="O248" s="29"/>
      <c r="P248" s="30">
        <f>+ROUND(G248*O248,0)</f>
        <v>0</v>
      </c>
      <c r="Q248" s="31">
        <f>ROUND(G248-J248-L248-N248-P248,0)</f>
        <v>0</v>
      </c>
    </row>
    <row r="249" spans="2:17" ht="15" x14ac:dyDescent="0.25">
      <c r="B249" s="19">
        <v>226</v>
      </c>
      <c r="C249" s="82" t="s">
        <v>234</v>
      </c>
      <c r="D249" s="20">
        <v>1163603.7456</v>
      </c>
      <c r="E249" s="1">
        <f>+G249/D249</f>
        <v>0</v>
      </c>
      <c r="F249" s="6">
        <f>+D249*80%</f>
        <v>930882.99648000009</v>
      </c>
      <c r="G249" s="33"/>
      <c r="H249" s="2" t="str">
        <f>IF(G249&lt;F249," OFERTA CON PRECIO APARENTEMENTE BAJO","VALOR MINIMO ACEPTABLE")</f>
        <v xml:space="preserve"> OFERTA CON PRECIO APARENTEMENTE BAJO</v>
      </c>
      <c r="I249" s="29"/>
      <c r="J249" s="30">
        <f>+ROUND(G249*I249,0)</f>
        <v>0</v>
      </c>
      <c r="K249" s="29"/>
      <c r="L249" s="30">
        <f>+ROUND(G249*K249,0)</f>
        <v>0</v>
      </c>
      <c r="M249" s="29"/>
      <c r="N249" s="30">
        <f>+ROUND(G249*M249,0)</f>
        <v>0</v>
      </c>
      <c r="O249" s="29"/>
      <c r="P249" s="30">
        <f>+ROUND(G249*O249,0)</f>
        <v>0</v>
      </c>
      <c r="Q249" s="31">
        <f>ROUND(G249-J249-L249-N249-P249,0)</f>
        <v>0</v>
      </c>
    </row>
    <row r="250" spans="2:17" ht="15" x14ac:dyDescent="0.25">
      <c r="B250" s="19">
        <v>227</v>
      </c>
      <c r="C250" s="82" t="s">
        <v>235</v>
      </c>
      <c r="D250" s="20">
        <v>376536.41279999993</v>
      </c>
      <c r="E250" s="1">
        <f>+G250/D250</f>
        <v>0</v>
      </c>
      <c r="F250" s="6">
        <f>+D250*80%</f>
        <v>301229.13023999997</v>
      </c>
      <c r="G250" s="33"/>
      <c r="H250" s="2" t="str">
        <f>IF(G250&lt;F250," OFERTA CON PRECIO APARENTEMENTE BAJO","VALOR MINIMO ACEPTABLE")</f>
        <v xml:space="preserve"> OFERTA CON PRECIO APARENTEMENTE BAJO</v>
      </c>
      <c r="I250" s="29"/>
      <c r="J250" s="30">
        <f>+ROUND(G250*I250,0)</f>
        <v>0</v>
      </c>
      <c r="K250" s="29"/>
      <c r="L250" s="30">
        <f>+ROUND(G250*K250,0)</f>
        <v>0</v>
      </c>
      <c r="M250" s="29"/>
      <c r="N250" s="30">
        <f>+ROUND(G250*M250,0)</f>
        <v>0</v>
      </c>
      <c r="O250" s="29"/>
      <c r="P250" s="30">
        <f>+ROUND(G250*O250,0)</f>
        <v>0</v>
      </c>
      <c r="Q250" s="31">
        <f>ROUND(G250-J250-L250-N250-P250,0)</f>
        <v>0</v>
      </c>
    </row>
    <row r="251" spans="2:17" ht="15" x14ac:dyDescent="0.25">
      <c r="B251" s="19">
        <v>228</v>
      </c>
      <c r="C251" s="82" t="s">
        <v>236</v>
      </c>
      <c r="D251" s="20">
        <v>212742.90879999998</v>
      </c>
      <c r="E251" s="1">
        <f>+G251/D251</f>
        <v>0</v>
      </c>
      <c r="F251" s="6">
        <f>+D251*80%</f>
        <v>170194.32704</v>
      </c>
      <c r="G251" s="33"/>
      <c r="H251" s="2" t="str">
        <f>IF(G251&lt;F251," OFERTA CON PRECIO APARENTEMENTE BAJO","VALOR MINIMO ACEPTABLE")</f>
        <v xml:space="preserve"> OFERTA CON PRECIO APARENTEMENTE BAJO</v>
      </c>
      <c r="I251" s="29"/>
      <c r="J251" s="30">
        <f>+ROUND(G251*I251,0)</f>
        <v>0</v>
      </c>
      <c r="K251" s="29"/>
      <c r="L251" s="30">
        <f>+ROUND(G251*K251,0)</f>
        <v>0</v>
      </c>
      <c r="M251" s="29"/>
      <c r="N251" s="30">
        <f>+ROUND(G251*M251,0)</f>
        <v>0</v>
      </c>
      <c r="O251" s="29"/>
      <c r="P251" s="30">
        <f>+ROUND(G251*O251,0)</f>
        <v>0</v>
      </c>
      <c r="Q251" s="31">
        <f>ROUND(G251-J251-L251-N251-P251,0)</f>
        <v>0</v>
      </c>
    </row>
    <row r="252" spans="2:17" ht="15" x14ac:dyDescent="0.25">
      <c r="B252" s="19">
        <v>229</v>
      </c>
      <c r="C252" s="82" t="s">
        <v>237</v>
      </c>
      <c r="D252" s="20">
        <v>1008578.5576000001</v>
      </c>
      <c r="E252" s="1">
        <f>+G252/D252</f>
        <v>0</v>
      </c>
      <c r="F252" s="6">
        <f>+D252*80%</f>
        <v>806862.84608000005</v>
      </c>
      <c r="G252" s="33"/>
      <c r="H252" s="2" t="str">
        <f>IF(G252&lt;F252," OFERTA CON PRECIO APARENTEMENTE BAJO","VALOR MINIMO ACEPTABLE")</f>
        <v xml:space="preserve"> OFERTA CON PRECIO APARENTEMENTE BAJO</v>
      </c>
      <c r="I252" s="29"/>
      <c r="J252" s="30">
        <f>+ROUND(G252*I252,0)</f>
        <v>0</v>
      </c>
      <c r="K252" s="29"/>
      <c r="L252" s="30">
        <f>+ROUND(G252*K252,0)</f>
        <v>0</v>
      </c>
      <c r="M252" s="29"/>
      <c r="N252" s="30">
        <f>+ROUND(G252*M252,0)</f>
        <v>0</v>
      </c>
      <c r="O252" s="29"/>
      <c r="P252" s="30">
        <f>+ROUND(G252*O252,0)</f>
        <v>0</v>
      </c>
      <c r="Q252" s="31">
        <f>ROUND(G252-J252-L252-N252-P252,0)</f>
        <v>0</v>
      </c>
    </row>
    <row r="253" spans="2:17" ht="15" x14ac:dyDescent="0.25">
      <c r="B253" s="19">
        <v>230</v>
      </c>
      <c r="C253" s="82" t="s">
        <v>238</v>
      </c>
      <c r="D253" s="20">
        <v>2017943.888</v>
      </c>
      <c r="E253" s="1">
        <f>+G253/D253</f>
        <v>0</v>
      </c>
      <c r="F253" s="6">
        <f>+D253*80%</f>
        <v>1614355.1104000001</v>
      </c>
      <c r="G253" s="33"/>
      <c r="H253" s="2" t="str">
        <f>IF(G253&lt;F253," OFERTA CON PRECIO APARENTEMENTE BAJO","VALOR MINIMO ACEPTABLE")</f>
        <v xml:space="preserve"> OFERTA CON PRECIO APARENTEMENTE BAJO</v>
      </c>
      <c r="I253" s="29"/>
      <c r="J253" s="30">
        <f>+ROUND(G253*I253,0)</f>
        <v>0</v>
      </c>
      <c r="K253" s="29"/>
      <c r="L253" s="30">
        <f>+ROUND(G253*K253,0)</f>
        <v>0</v>
      </c>
      <c r="M253" s="29"/>
      <c r="N253" s="30">
        <f>+ROUND(G253*M253,0)</f>
        <v>0</v>
      </c>
      <c r="O253" s="29"/>
      <c r="P253" s="30">
        <f>+ROUND(G253*O253,0)</f>
        <v>0</v>
      </c>
      <c r="Q253" s="31">
        <f>ROUND(G253-J253-L253-N253-P253,0)</f>
        <v>0</v>
      </c>
    </row>
    <row r="254" spans="2:17" ht="15" x14ac:dyDescent="0.25">
      <c r="B254" s="19">
        <v>231</v>
      </c>
      <c r="C254" s="82" t="s">
        <v>239</v>
      </c>
      <c r="D254" s="20">
        <v>66059.605599999995</v>
      </c>
      <c r="E254" s="1">
        <f>+G254/D254</f>
        <v>0</v>
      </c>
      <c r="F254" s="6">
        <f>+D254*80%</f>
        <v>52847.684479999996</v>
      </c>
      <c r="G254" s="33"/>
      <c r="H254" s="2" t="str">
        <f>IF(G254&lt;F254," OFERTA CON PRECIO APARENTEMENTE BAJO","VALOR MINIMO ACEPTABLE")</f>
        <v xml:space="preserve"> OFERTA CON PRECIO APARENTEMENTE BAJO</v>
      </c>
      <c r="I254" s="29"/>
      <c r="J254" s="30">
        <f>+ROUND(G254*I254,0)</f>
        <v>0</v>
      </c>
      <c r="K254" s="29"/>
      <c r="L254" s="30">
        <f>+ROUND(G254*K254,0)</f>
        <v>0</v>
      </c>
      <c r="M254" s="29"/>
      <c r="N254" s="30">
        <f>+ROUND(G254*M254,0)</f>
        <v>0</v>
      </c>
      <c r="O254" s="29"/>
      <c r="P254" s="30">
        <f>+ROUND(G254*O254,0)</f>
        <v>0</v>
      </c>
      <c r="Q254" s="31">
        <f>ROUND(G254-J254-L254-N254-P254,0)</f>
        <v>0</v>
      </c>
    </row>
    <row r="255" spans="2:17" ht="15" x14ac:dyDescent="0.25">
      <c r="B255" s="19">
        <v>232</v>
      </c>
      <c r="C255" s="82" t="s">
        <v>240</v>
      </c>
      <c r="D255" s="20">
        <v>93661.1872</v>
      </c>
      <c r="E255" s="1">
        <f>+G255/D255</f>
        <v>0</v>
      </c>
      <c r="F255" s="6">
        <f>+D255*80%</f>
        <v>74928.949760000003</v>
      </c>
      <c r="G255" s="33"/>
      <c r="H255" s="2" t="str">
        <f>IF(G255&lt;F255," OFERTA CON PRECIO APARENTEMENTE BAJO","VALOR MINIMO ACEPTABLE")</f>
        <v xml:space="preserve"> OFERTA CON PRECIO APARENTEMENTE BAJO</v>
      </c>
      <c r="I255" s="29"/>
      <c r="J255" s="30">
        <f>+ROUND(G255*I255,0)</f>
        <v>0</v>
      </c>
      <c r="K255" s="29"/>
      <c r="L255" s="30">
        <f>+ROUND(G255*K255,0)</f>
        <v>0</v>
      </c>
      <c r="M255" s="29"/>
      <c r="N255" s="30">
        <f>+ROUND(G255*M255,0)</f>
        <v>0</v>
      </c>
      <c r="O255" s="29"/>
      <c r="P255" s="30">
        <f>+ROUND(G255*O255,0)</f>
        <v>0</v>
      </c>
      <c r="Q255" s="31">
        <f>ROUND(G255-J255-L255-N255-P255,0)</f>
        <v>0</v>
      </c>
    </row>
    <row r="256" spans="2:17" ht="15" x14ac:dyDescent="0.25">
      <c r="B256" s="19">
        <v>233</v>
      </c>
      <c r="C256" s="82" t="s">
        <v>241</v>
      </c>
      <c r="D256" s="20">
        <v>437932.9472</v>
      </c>
      <c r="E256" s="1">
        <f>+G256/D256</f>
        <v>0</v>
      </c>
      <c r="F256" s="6">
        <f>+D256*80%</f>
        <v>350346.35776000004</v>
      </c>
      <c r="G256" s="33"/>
      <c r="H256" s="2" t="str">
        <f>IF(G256&lt;F256," OFERTA CON PRECIO APARENTEMENTE BAJO","VALOR MINIMO ACEPTABLE")</f>
        <v xml:space="preserve"> OFERTA CON PRECIO APARENTEMENTE BAJO</v>
      </c>
      <c r="I256" s="29"/>
      <c r="J256" s="30">
        <f>+ROUND(G256*I256,0)</f>
        <v>0</v>
      </c>
      <c r="K256" s="29"/>
      <c r="L256" s="30">
        <f>+ROUND(G256*K256,0)</f>
        <v>0</v>
      </c>
      <c r="M256" s="29"/>
      <c r="N256" s="30">
        <f>+ROUND(G256*M256,0)</f>
        <v>0</v>
      </c>
      <c r="O256" s="29"/>
      <c r="P256" s="30">
        <f>+ROUND(G256*O256,0)</f>
        <v>0</v>
      </c>
      <c r="Q256" s="31">
        <f>ROUND(G256-J256-L256-N256-P256,0)</f>
        <v>0</v>
      </c>
    </row>
    <row r="257" spans="2:17" ht="15" x14ac:dyDescent="0.25">
      <c r="B257" s="19">
        <v>234</v>
      </c>
      <c r="C257" s="82" t="s">
        <v>242</v>
      </c>
      <c r="D257" s="20">
        <v>262021.29240000001</v>
      </c>
      <c r="E257" s="1">
        <f>+G257/D257</f>
        <v>0</v>
      </c>
      <c r="F257" s="6">
        <f>+D257*80%</f>
        <v>209617.03392000002</v>
      </c>
      <c r="G257" s="33"/>
      <c r="H257" s="2" t="str">
        <f>IF(G257&lt;F257," OFERTA CON PRECIO APARENTEMENTE BAJO","VALOR MINIMO ACEPTABLE")</f>
        <v xml:space="preserve"> OFERTA CON PRECIO APARENTEMENTE BAJO</v>
      </c>
      <c r="I257" s="29"/>
      <c r="J257" s="30">
        <f>+ROUND(G257*I257,0)</f>
        <v>0</v>
      </c>
      <c r="K257" s="29"/>
      <c r="L257" s="30">
        <f>+ROUND(G257*K257,0)</f>
        <v>0</v>
      </c>
      <c r="M257" s="29"/>
      <c r="N257" s="30">
        <f>+ROUND(G257*M257,0)</f>
        <v>0</v>
      </c>
      <c r="O257" s="29"/>
      <c r="P257" s="30">
        <f>+ROUND(G257*O257,0)</f>
        <v>0</v>
      </c>
      <c r="Q257" s="31">
        <f>ROUND(G257-J257-L257-N257-P257,0)</f>
        <v>0</v>
      </c>
    </row>
    <row r="258" spans="2:17" ht="15" x14ac:dyDescent="0.25">
      <c r="B258" s="19">
        <v>235</v>
      </c>
      <c r="C258" s="82" t="s">
        <v>243</v>
      </c>
      <c r="D258" s="20">
        <v>826542.92480000004</v>
      </c>
      <c r="E258" s="1">
        <f>+G258/D258</f>
        <v>0</v>
      </c>
      <c r="F258" s="6">
        <f>+D258*80%</f>
        <v>661234.33984000003</v>
      </c>
      <c r="G258" s="33"/>
      <c r="H258" s="2" t="str">
        <f>IF(G258&lt;F258," OFERTA CON PRECIO APARENTEMENTE BAJO","VALOR MINIMO ACEPTABLE")</f>
        <v xml:space="preserve"> OFERTA CON PRECIO APARENTEMENTE BAJO</v>
      </c>
      <c r="I258" s="29"/>
      <c r="J258" s="30">
        <f>+ROUND(G258*I258,0)</f>
        <v>0</v>
      </c>
      <c r="K258" s="29"/>
      <c r="L258" s="30">
        <f>+ROUND(G258*K258,0)</f>
        <v>0</v>
      </c>
      <c r="M258" s="29"/>
      <c r="N258" s="30">
        <f>+ROUND(G258*M258,0)</f>
        <v>0</v>
      </c>
      <c r="O258" s="29"/>
      <c r="P258" s="30">
        <f>+ROUND(G258*O258,0)</f>
        <v>0</v>
      </c>
      <c r="Q258" s="31">
        <f>ROUND(G258-J258-L258-N258-P258,0)</f>
        <v>0</v>
      </c>
    </row>
    <row r="259" spans="2:17" ht="15" x14ac:dyDescent="0.25">
      <c r="B259" s="19">
        <v>236</v>
      </c>
      <c r="C259" s="82" t="s">
        <v>244</v>
      </c>
      <c r="D259" s="20">
        <v>249289.33200000002</v>
      </c>
      <c r="E259" s="1">
        <f>+G259/D259</f>
        <v>0</v>
      </c>
      <c r="F259" s="6">
        <f>+D259*80%</f>
        <v>199431.46560000003</v>
      </c>
      <c r="G259" s="33"/>
      <c r="H259" s="2" t="str">
        <f>IF(G259&lt;F259," OFERTA CON PRECIO APARENTEMENTE BAJO","VALOR MINIMO ACEPTABLE")</f>
        <v xml:space="preserve"> OFERTA CON PRECIO APARENTEMENTE BAJO</v>
      </c>
      <c r="I259" s="29"/>
      <c r="J259" s="30">
        <f>+ROUND(G259*I259,0)</f>
        <v>0</v>
      </c>
      <c r="K259" s="29"/>
      <c r="L259" s="30">
        <f>+ROUND(G259*K259,0)</f>
        <v>0</v>
      </c>
      <c r="M259" s="29"/>
      <c r="N259" s="30">
        <f>+ROUND(G259*M259,0)</f>
        <v>0</v>
      </c>
      <c r="O259" s="29"/>
      <c r="P259" s="30">
        <f>+ROUND(G259*O259,0)</f>
        <v>0</v>
      </c>
      <c r="Q259" s="31">
        <f>ROUND(G259-J259-L259-N259-P259,0)</f>
        <v>0</v>
      </c>
    </row>
    <row r="260" spans="2:17" ht="15" x14ac:dyDescent="0.25">
      <c r="B260" s="19">
        <v>237</v>
      </c>
      <c r="C260" s="85" t="s">
        <v>245</v>
      </c>
      <c r="D260" s="20">
        <v>647378.61919999996</v>
      </c>
      <c r="E260" s="1">
        <f>+G260/D260</f>
        <v>0</v>
      </c>
      <c r="F260" s="6">
        <f>+D260*80%</f>
        <v>517902.89535999997</v>
      </c>
      <c r="G260" s="33"/>
      <c r="H260" s="2" t="str">
        <f>IF(G260&lt;F260," OFERTA CON PRECIO APARENTEMENTE BAJO","VALOR MINIMO ACEPTABLE")</f>
        <v xml:space="preserve"> OFERTA CON PRECIO APARENTEMENTE BAJO</v>
      </c>
      <c r="I260" s="29"/>
      <c r="J260" s="30">
        <f>+ROUND(G260*I260,0)</f>
        <v>0</v>
      </c>
      <c r="K260" s="29"/>
      <c r="L260" s="30">
        <f>+ROUND(G260*K260,0)</f>
        <v>0</v>
      </c>
      <c r="M260" s="29"/>
      <c r="N260" s="30">
        <f>+ROUND(G260*M260,0)</f>
        <v>0</v>
      </c>
      <c r="O260" s="29"/>
      <c r="P260" s="30">
        <f>+ROUND(G260*O260,0)</f>
        <v>0</v>
      </c>
      <c r="Q260" s="31">
        <f>ROUND(G260-J260-L260-N260-P260,0)</f>
        <v>0</v>
      </c>
    </row>
    <row r="261" spans="2:17" ht="15" x14ac:dyDescent="0.25">
      <c r="B261" s="19">
        <v>238</v>
      </c>
      <c r="C261" s="82" t="s">
        <v>246</v>
      </c>
      <c r="D261" s="20">
        <v>833464.76640000008</v>
      </c>
      <c r="E261" s="1">
        <f>+G261/D261</f>
        <v>0</v>
      </c>
      <c r="F261" s="6">
        <f>+D261*80%</f>
        <v>666771.81312000006</v>
      </c>
      <c r="G261" s="33"/>
      <c r="H261" s="2" t="str">
        <f>IF(G261&lt;F261," OFERTA CON PRECIO APARENTEMENTE BAJO","VALOR MINIMO ACEPTABLE")</f>
        <v xml:space="preserve"> OFERTA CON PRECIO APARENTEMENTE BAJO</v>
      </c>
      <c r="I261" s="29"/>
      <c r="J261" s="30">
        <f>+ROUND(G261*I261,0)</f>
        <v>0</v>
      </c>
      <c r="K261" s="29"/>
      <c r="L261" s="30">
        <f>+ROUND(G261*K261,0)</f>
        <v>0</v>
      </c>
      <c r="M261" s="29"/>
      <c r="N261" s="30">
        <f>+ROUND(G261*M261,0)</f>
        <v>0</v>
      </c>
      <c r="O261" s="29"/>
      <c r="P261" s="30">
        <f>+ROUND(G261*O261,0)</f>
        <v>0</v>
      </c>
      <c r="Q261" s="31">
        <f>ROUND(G261-J261-L261-N261-P261,0)</f>
        <v>0</v>
      </c>
    </row>
    <row r="262" spans="2:17" ht="15" x14ac:dyDescent="0.25">
      <c r="B262" s="19">
        <v>239</v>
      </c>
      <c r="C262" s="82" t="s">
        <v>247</v>
      </c>
      <c r="D262" s="20">
        <v>486280.85459999996</v>
      </c>
      <c r="E262" s="1">
        <f>+G262/D262</f>
        <v>0</v>
      </c>
      <c r="F262" s="6">
        <f>+D262*80%</f>
        <v>389024.68368000002</v>
      </c>
      <c r="G262" s="33"/>
      <c r="H262" s="2" t="str">
        <f>IF(G262&lt;F262," OFERTA CON PRECIO APARENTEMENTE BAJO","VALOR MINIMO ACEPTABLE")</f>
        <v xml:space="preserve"> OFERTA CON PRECIO APARENTEMENTE BAJO</v>
      </c>
      <c r="I262" s="29"/>
      <c r="J262" s="30">
        <f>+ROUND(G262*I262,0)</f>
        <v>0</v>
      </c>
      <c r="K262" s="29"/>
      <c r="L262" s="30">
        <f>+ROUND(G262*K262,0)</f>
        <v>0</v>
      </c>
      <c r="M262" s="29"/>
      <c r="N262" s="30">
        <f>+ROUND(G262*M262,0)</f>
        <v>0</v>
      </c>
      <c r="O262" s="29"/>
      <c r="P262" s="30">
        <f>+ROUND(G262*O262,0)</f>
        <v>0</v>
      </c>
      <c r="Q262" s="31">
        <f>ROUND(G262-J262-L262-N262-P262,0)</f>
        <v>0</v>
      </c>
    </row>
    <row r="263" spans="2:17" ht="15" x14ac:dyDescent="0.25">
      <c r="B263" s="19">
        <v>240</v>
      </c>
      <c r="C263" s="85" t="s">
        <v>248</v>
      </c>
      <c r="D263" s="20">
        <v>5565958.1088000005</v>
      </c>
      <c r="E263" s="1">
        <f>+G263/D263</f>
        <v>0</v>
      </c>
      <c r="F263" s="6">
        <f>+D263*80%</f>
        <v>4452766.487040001</v>
      </c>
      <c r="G263" s="33"/>
      <c r="H263" s="2" t="str">
        <f>IF(G263&lt;F263," OFERTA CON PRECIO APARENTEMENTE BAJO","VALOR MINIMO ACEPTABLE")</f>
        <v xml:space="preserve"> OFERTA CON PRECIO APARENTEMENTE BAJO</v>
      </c>
      <c r="I263" s="29"/>
      <c r="J263" s="30">
        <f>+ROUND(G263*I263,0)</f>
        <v>0</v>
      </c>
      <c r="K263" s="29"/>
      <c r="L263" s="30">
        <f>+ROUND(G263*K263,0)</f>
        <v>0</v>
      </c>
      <c r="M263" s="29"/>
      <c r="N263" s="30">
        <f>+ROUND(G263*M263,0)</f>
        <v>0</v>
      </c>
      <c r="O263" s="29"/>
      <c r="P263" s="30">
        <f>+ROUND(G263*O263,0)</f>
        <v>0</v>
      </c>
      <c r="Q263" s="31">
        <f>ROUND(G263-J263-L263-N263-P263,0)</f>
        <v>0</v>
      </c>
    </row>
    <row r="264" spans="2:17" ht="15" x14ac:dyDescent="0.25">
      <c r="B264" s="19">
        <v>241</v>
      </c>
      <c r="C264" s="85" t="s">
        <v>249</v>
      </c>
      <c r="D264" s="20">
        <v>191839.9</v>
      </c>
      <c r="E264" s="1">
        <f>+G264/D264</f>
        <v>0</v>
      </c>
      <c r="F264" s="6">
        <f>+D264*80%</f>
        <v>153471.92000000001</v>
      </c>
      <c r="G264" s="33"/>
      <c r="H264" s="2" t="str">
        <f>IF(G264&lt;F264," OFERTA CON PRECIO APARENTEMENTE BAJO","VALOR MINIMO ACEPTABLE")</f>
        <v xml:space="preserve"> OFERTA CON PRECIO APARENTEMENTE BAJO</v>
      </c>
      <c r="I264" s="29"/>
      <c r="J264" s="30">
        <f>+ROUND(G264*I264,0)</f>
        <v>0</v>
      </c>
      <c r="K264" s="29"/>
      <c r="L264" s="30">
        <f>+ROUND(G264*K264,0)</f>
        <v>0</v>
      </c>
      <c r="M264" s="29"/>
      <c r="N264" s="30">
        <f>+ROUND(G264*M264,0)</f>
        <v>0</v>
      </c>
      <c r="O264" s="29"/>
      <c r="P264" s="30">
        <f>+ROUND(G264*O264,0)</f>
        <v>0</v>
      </c>
      <c r="Q264" s="31">
        <f>ROUND(G264-J264-L264-N264-P264,0)</f>
        <v>0</v>
      </c>
    </row>
    <row r="265" spans="2:17" ht="42.75" x14ac:dyDescent="0.25">
      <c r="B265" s="19">
        <v>242</v>
      </c>
      <c r="C265" s="86" t="s">
        <v>250</v>
      </c>
      <c r="D265" s="20">
        <v>332309.88</v>
      </c>
      <c r="E265" s="1">
        <f>+G265/D265</f>
        <v>0</v>
      </c>
      <c r="F265" s="6">
        <f>+D265*80%</f>
        <v>265847.90400000004</v>
      </c>
      <c r="G265" s="33"/>
      <c r="H265" s="2" t="str">
        <f>IF(G265&lt;F265," OFERTA CON PRECIO APARENTEMENTE BAJO","VALOR MINIMO ACEPTABLE")</f>
        <v xml:space="preserve"> OFERTA CON PRECIO APARENTEMENTE BAJO</v>
      </c>
      <c r="I265" s="29"/>
      <c r="J265" s="30">
        <f>+ROUND(G265*I265,0)</f>
        <v>0</v>
      </c>
      <c r="K265" s="29"/>
      <c r="L265" s="30">
        <f>+ROUND(G265*K265,0)</f>
        <v>0</v>
      </c>
      <c r="M265" s="29"/>
      <c r="N265" s="30">
        <f>+ROUND(G265*M265,0)</f>
        <v>0</v>
      </c>
      <c r="O265" s="29"/>
      <c r="P265" s="30">
        <f>+ROUND(G265*O265,0)</f>
        <v>0</v>
      </c>
      <c r="Q265" s="31">
        <f>ROUND(G265-J265-L265-N265-P265,0)</f>
        <v>0</v>
      </c>
    </row>
    <row r="266" spans="2:17" ht="15" x14ac:dyDescent="0.25">
      <c r="B266" s="19">
        <v>243</v>
      </c>
      <c r="C266" s="86" t="s">
        <v>251</v>
      </c>
      <c r="D266" s="20">
        <v>263778.96999999997</v>
      </c>
      <c r="E266" s="1">
        <f>+G266/D266</f>
        <v>0</v>
      </c>
      <c r="F266" s="6">
        <f>+D266*80%</f>
        <v>211023.17599999998</v>
      </c>
      <c r="G266" s="33"/>
      <c r="H266" s="2" t="str">
        <f>IF(G266&lt;F266," OFERTA CON PRECIO APARENTEMENTE BAJO","VALOR MINIMO ACEPTABLE")</f>
        <v xml:space="preserve"> OFERTA CON PRECIO APARENTEMENTE BAJO</v>
      </c>
      <c r="I266" s="29"/>
      <c r="J266" s="30">
        <f>+ROUND(G266*I266,0)</f>
        <v>0</v>
      </c>
      <c r="K266" s="29"/>
      <c r="L266" s="30">
        <f>+ROUND(G266*K266,0)</f>
        <v>0</v>
      </c>
      <c r="M266" s="29"/>
      <c r="N266" s="30">
        <f>+ROUND(G266*M266,0)</f>
        <v>0</v>
      </c>
      <c r="O266" s="29"/>
      <c r="P266" s="30">
        <f>+ROUND(G266*O266,0)</f>
        <v>0</v>
      </c>
      <c r="Q266" s="31">
        <f>ROUND(G266-J266-L266-N266-P266,0)</f>
        <v>0</v>
      </c>
    </row>
    <row r="267" spans="2:17" ht="15" x14ac:dyDescent="0.25">
      <c r="B267" s="19">
        <v>244</v>
      </c>
      <c r="C267" s="86" t="s">
        <v>252</v>
      </c>
      <c r="D267" s="20">
        <v>111869.51999999999</v>
      </c>
      <c r="E267" s="1">
        <f>+G267/D267</f>
        <v>0</v>
      </c>
      <c r="F267" s="6">
        <f>+D267*80%</f>
        <v>89495.615999999995</v>
      </c>
      <c r="G267" s="33"/>
      <c r="H267" s="2" t="str">
        <f>IF(G267&lt;F267," OFERTA CON PRECIO APARENTEMENTE BAJO","VALOR MINIMO ACEPTABLE")</f>
        <v xml:space="preserve"> OFERTA CON PRECIO APARENTEMENTE BAJO</v>
      </c>
      <c r="I267" s="29"/>
      <c r="J267" s="30">
        <f>+ROUND(G267*I267,0)</f>
        <v>0</v>
      </c>
      <c r="K267" s="29"/>
      <c r="L267" s="30">
        <f>+ROUND(G267*K267,0)</f>
        <v>0</v>
      </c>
      <c r="M267" s="29"/>
      <c r="N267" s="30">
        <f>+ROUND(G267*M267,0)</f>
        <v>0</v>
      </c>
      <c r="O267" s="29"/>
      <c r="P267" s="30">
        <f>+ROUND(G267*O267,0)</f>
        <v>0</v>
      </c>
      <c r="Q267" s="31">
        <f>ROUND(G267-J267-L267-N267-P267,0)</f>
        <v>0</v>
      </c>
    </row>
    <row r="268" spans="2:17" ht="15" x14ac:dyDescent="0.25">
      <c r="B268" s="19">
        <v>245</v>
      </c>
      <c r="C268" s="85" t="s">
        <v>253</v>
      </c>
      <c r="D268" s="20">
        <v>421439.64240000001</v>
      </c>
      <c r="E268" s="1">
        <f>+G268/D268</f>
        <v>0</v>
      </c>
      <c r="F268" s="6">
        <f>+D268*80%</f>
        <v>337151.71392000001</v>
      </c>
      <c r="G268" s="33"/>
      <c r="H268" s="2" t="str">
        <f>IF(G268&lt;F268," OFERTA CON PRECIO APARENTEMENTE BAJO","VALOR MINIMO ACEPTABLE")</f>
        <v xml:space="preserve"> OFERTA CON PRECIO APARENTEMENTE BAJO</v>
      </c>
      <c r="I268" s="29"/>
      <c r="J268" s="30">
        <f>+ROUND(G268*I268,0)</f>
        <v>0</v>
      </c>
      <c r="K268" s="29"/>
      <c r="L268" s="30">
        <f>+ROUND(G268*K268,0)</f>
        <v>0</v>
      </c>
      <c r="M268" s="29"/>
      <c r="N268" s="30">
        <f>+ROUND(G268*M268,0)</f>
        <v>0</v>
      </c>
      <c r="O268" s="29"/>
      <c r="P268" s="30">
        <f>+ROUND(G268*O268,0)</f>
        <v>0</v>
      </c>
      <c r="Q268" s="31">
        <f>ROUND(G268-J268-L268-N268-P268,0)</f>
        <v>0</v>
      </c>
    </row>
    <row r="269" spans="2:17" ht="15" x14ac:dyDescent="0.25">
      <c r="B269" s="19">
        <v>246</v>
      </c>
      <c r="C269" s="85" t="s">
        <v>254</v>
      </c>
      <c r="D269" s="20">
        <v>2470221.952</v>
      </c>
      <c r="E269" s="1">
        <f>+G269/D269</f>
        <v>0</v>
      </c>
      <c r="F269" s="6">
        <f>+D269*80%</f>
        <v>1976177.5616000001</v>
      </c>
      <c r="G269" s="33"/>
      <c r="H269" s="2" t="str">
        <f>IF(G269&lt;F269," OFERTA CON PRECIO APARENTEMENTE BAJO","VALOR MINIMO ACEPTABLE")</f>
        <v xml:space="preserve"> OFERTA CON PRECIO APARENTEMENTE BAJO</v>
      </c>
      <c r="I269" s="29"/>
      <c r="J269" s="30">
        <f>+ROUND(G269*I269,0)</f>
        <v>0</v>
      </c>
      <c r="K269" s="29"/>
      <c r="L269" s="30">
        <f>+ROUND(G269*K269,0)</f>
        <v>0</v>
      </c>
      <c r="M269" s="29"/>
      <c r="N269" s="30">
        <f>+ROUND(G269*M269,0)</f>
        <v>0</v>
      </c>
      <c r="O269" s="29"/>
      <c r="P269" s="30">
        <f>+ROUND(G269*O269,0)</f>
        <v>0</v>
      </c>
      <c r="Q269" s="31">
        <f>ROUND(G269-J269-L269-N269-P269,0)</f>
        <v>0</v>
      </c>
    </row>
    <row r="270" spans="2:17" ht="15" x14ac:dyDescent="0.25">
      <c r="B270" s="19">
        <v>247</v>
      </c>
      <c r="C270" s="82" t="s">
        <v>255</v>
      </c>
      <c r="D270" s="20">
        <v>1225758.7936</v>
      </c>
      <c r="E270" s="1">
        <f>+G270/D270</f>
        <v>0</v>
      </c>
      <c r="F270" s="6">
        <f>+D270*80%</f>
        <v>980607.03488000005</v>
      </c>
      <c r="G270" s="33"/>
      <c r="H270" s="2" t="str">
        <f>IF(G270&lt;F270," OFERTA CON PRECIO APARENTEMENTE BAJO","VALOR MINIMO ACEPTABLE")</f>
        <v xml:space="preserve"> OFERTA CON PRECIO APARENTEMENTE BAJO</v>
      </c>
      <c r="I270" s="29"/>
      <c r="J270" s="30">
        <f>+ROUND(G270*I270,0)</f>
        <v>0</v>
      </c>
      <c r="K270" s="29"/>
      <c r="L270" s="30">
        <f>+ROUND(G270*K270,0)</f>
        <v>0</v>
      </c>
      <c r="M270" s="29"/>
      <c r="N270" s="30">
        <f>+ROUND(G270*M270,0)</f>
        <v>0</v>
      </c>
      <c r="O270" s="29"/>
      <c r="P270" s="30">
        <f>+ROUND(G270*O270,0)</f>
        <v>0</v>
      </c>
      <c r="Q270" s="31">
        <f>ROUND(G270-J270-L270-N270-P270,0)</f>
        <v>0</v>
      </c>
    </row>
    <row r="271" spans="2:17" ht="15" x14ac:dyDescent="0.25">
      <c r="B271" s="19">
        <v>248</v>
      </c>
      <c r="C271" s="82" t="s">
        <v>256</v>
      </c>
      <c r="D271" s="20">
        <v>3018694.0391999995</v>
      </c>
      <c r="E271" s="1">
        <f>+G271/D271</f>
        <v>0</v>
      </c>
      <c r="F271" s="6">
        <f>+D271*80%</f>
        <v>2414955.2313599996</v>
      </c>
      <c r="G271" s="33"/>
      <c r="H271" s="2" t="str">
        <f>IF(G271&lt;F271," OFERTA CON PRECIO APARENTEMENTE BAJO","VALOR MINIMO ACEPTABLE")</f>
        <v xml:space="preserve"> OFERTA CON PRECIO APARENTEMENTE BAJO</v>
      </c>
      <c r="I271" s="29"/>
      <c r="J271" s="30">
        <f>+ROUND(G271*I271,0)</f>
        <v>0</v>
      </c>
      <c r="K271" s="29"/>
      <c r="L271" s="30">
        <f>+ROUND(G271*K271,0)</f>
        <v>0</v>
      </c>
      <c r="M271" s="29"/>
      <c r="N271" s="30">
        <f>+ROUND(G271*M271,0)</f>
        <v>0</v>
      </c>
      <c r="O271" s="29"/>
      <c r="P271" s="30">
        <f>+ROUND(G271*O271,0)</f>
        <v>0</v>
      </c>
      <c r="Q271" s="31">
        <f>ROUND(G271-J271-L271-N271-P271,0)</f>
        <v>0</v>
      </c>
    </row>
    <row r="272" spans="2:17" ht="15" x14ac:dyDescent="0.25">
      <c r="B272" s="19">
        <v>249</v>
      </c>
      <c r="C272" s="82" t="s">
        <v>257</v>
      </c>
      <c r="D272" s="20">
        <v>297771.3124</v>
      </c>
      <c r="E272" s="1">
        <f>+G272/D272</f>
        <v>0</v>
      </c>
      <c r="F272" s="6">
        <f>+D272*80%</f>
        <v>238217.04992000002</v>
      </c>
      <c r="G272" s="33"/>
      <c r="H272" s="2" t="str">
        <f>IF(G272&lt;F272," OFERTA CON PRECIO APARENTEMENTE BAJO","VALOR MINIMO ACEPTABLE")</f>
        <v xml:space="preserve"> OFERTA CON PRECIO APARENTEMENTE BAJO</v>
      </c>
      <c r="I272" s="29"/>
      <c r="J272" s="30">
        <f>+ROUND(G272*I272,0)</f>
        <v>0</v>
      </c>
      <c r="K272" s="29"/>
      <c r="L272" s="30">
        <f>+ROUND(G272*K272,0)</f>
        <v>0</v>
      </c>
      <c r="M272" s="29"/>
      <c r="N272" s="30">
        <f>+ROUND(G272*M272,0)</f>
        <v>0</v>
      </c>
      <c r="O272" s="29"/>
      <c r="P272" s="30">
        <f>+ROUND(G272*O272,0)</f>
        <v>0</v>
      </c>
      <c r="Q272" s="31">
        <f>ROUND(G272-J272-L272-N272-P272,0)</f>
        <v>0</v>
      </c>
    </row>
    <row r="273" spans="2:17" ht="15" x14ac:dyDescent="0.25">
      <c r="B273" s="19">
        <v>250</v>
      </c>
      <c r="C273" s="82" t="s">
        <v>258</v>
      </c>
      <c r="D273" s="20">
        <v>152018.69199999998</v>
      </c>
      <c r="E273" s="1">
        <f>+G273/D273</f>
        <v>0</v>
      </c>
      <c r="F273" s="6">
        <f>+D273*80%</f>
        <v>121614.95359999999</v>
      </c>
      <c r="G273" s="33"/>
      <c r="H273" s="2" t="str">
        <f>IF(G273&lt;F273," OFERTA CON PRECIO APARENTEMENTE BAJO","VALOR MINIMO ACEPTABLE")</f>
        <v xml:space="preserve"> OFERTA CON PRECIO APARENTEMENTE BAJO</v>
      </c>
      <c r="I273" s="29"/>
      <c r="J273" s="30">
        <f>+ROUND(G273*I273,0)</f>
        <v>0</v>
      </c>
      <c r="K273" s="29"/>
      <c r="L273" s="30">
        <f>+ROUND(G273*K273,0)</f>
        <v>0</v>
      </c>
      <c r="M273" s="29"/>
      <c r="N273" s="30">
        <f>+ROUND(G273*M273,0)</f>
        <v>0</v>
      </c>
      <c r="O273" s="29"/>
      <c r="P273" s="30">
        <f>+ROUND(G273*O273,0)</f>
        <v>0</v>
      </c>
      <c r="Q273" s="31">
        <f>ROUND(G273-J273-L273-N273-P273,0)</f>
        <v>0</v>
      </c>
    </row>
    <row r="274" spans="2:17" ht="15" x14ac:dyDescent="0.25">
      <c r="B274" s="19">
        <v>251</v>
      </c>
      <c r="C274" s="82" t="s">
        <v>259</v>
      </c>
      <c r="D274" s="20">
        <v>296618.91639999999</v>
      </c>
      <c r="E274" s="1">
        <f>+G274/D274</f>
        <v>0</v>
      </c>
      <c r="F274" s="6">
        <f>+D274*80%</f>
        <v>237295.13312000001</v>
      </c>
      <c r="G274" s="33"/>
      <c r="H274" s="2" t="str">
        <f>IF(G274&lt;F274," OFERTA CON PRECIO APARENTEMENTE BAJO","VALOR MINIMO ACEPTABLE")</f>
        <v xml:space="preserve"> OFERTA CON PRECIO APARENTEMENTE BAJO</v>
      </c>
      <c r="I274" s="29"/>
      <c r="J274" s="30">
        <f>+ROUND(G274*I274,0)</f>
        <v>0</v>
      </c>
      <c r="K274" s="29"/>
      <c r="L274" s="30">
        <f>+ROUND(G274*K274,0)</f>
        <v>0</v>
      </c>
      <c r="M274" s="29"/>
      <c r="N274" s="30">
        <f>+ROUND(G274*M274,0)</f>
        <v>0</v>
      </c>
      <c r="O274" s="29"/>
      <c r="P274" s="30">
        <f>+ROUND(G274*O274,0)</f>
        <v>0</v>
      </c>
      <c r="Q274" s="31">
        <f>ROUND(G274-J274-L274-N274-P274,0)</f>
        <v>0</v>
      </c>
    </row>
    <row r="275" spans="2:17" ht="15" x14ac:dyDescent="0.25">
      <c r="B275" s="19">
        <v>252</v>
      </c>
      <c r="C275" s="82" t="s">
        <v>260</v>
      </c>
      <c r="D275" s="20">
        <v>722654.95759999997</v>
      </c>
      <c r="E275" s="1">
        <f>+G275/D275</f>
        <v>0</v>
      </c>
      <c r="F275" s="6">
        <f>+D275*80%</f>
        <v>578123.96608000004</v>
      </c>
      <c r="G275" s="33"/>
      <c r="H275" s="2" t="str">
        <f>IF(G275&lt;F275," OFERTA CON PRECIO APARENTEMENTE BAJO","VALOR MINIMO ACEPTABLE")</f>
        <v xml:space="preserve"> OFERTA CON PRECIO APARENTEMENTE BAJO</v>
      </c>
      <c r="I275" s="29"/>
      <c r="J275" s="30">
        <f>+ROUND(G275*I275,0)</f>
        <v>0</v>
      </c>
      <c r="K275" s="29"/>
      <c r="L275" s="30">
        <f>+ROUND(G275*K275,0)</f>
        <v>0</v>
      </c>
      <c r="M275" s="29"/>
      <c r="N275" s="30">
        <f>+ROUND(G275*M275,0)</f>
        <v>0</v>
      </c>
      <c r="O275" s="29"/>
      <c r="P275" s="30">
        <f>+ROUND(G275*O275,0)</f>
        <v>0</v>
      </c>
      <c r="Q275" s="31">
        <f>ROUND(G275-J275-L275-N275-P275,0)</f>
        <v>0</v>
      </c>
    </row>
    <row r="276" spans="2:17" ht="15" x14ac:dyDescent="0.25">
      <c r="B276" s="19">
        <v>253</v>
      </c>
      <c r="C276" s="82" t="s">
        <v>261</v>
      </c>
      <c r="D276" s="20">
        <v>1749568.3288</v>
      </c>
      <c r="E276" s="1">
        <f>+G276/D276</f>
        <v>0</v>
      </c>
      <c r="F276" s="6">
        <f>+D276*80%</f>
        <v>1399654.66304</v>
      </c>
      <c r="G276" s="33"/>
      <c r="H276" s="2" t="str">
        <f>IF(G276&lt;F276," OFERTA CON PRECIO APARENTEMENTE BAJO","VALOR MINIMO ACEPTABLE")</f>
        <v xml:space="preserve"> OFERTA CON PRECIO APARENTEMENTE BAJO</v>
      </c>
      <c r="I276" s="29"/>
      <c r="J276" s="30">
        <f>+ROUND(G276*I276,0)</f>
        <v>0</v>
      </c>
      <c r="K276" s="29"/>
      <c r="L276" s="30">
        <f>+ROUND(G276*K276,0)</f>
        <v>0</v>
      </c>
      <c r="M276" s="29"/>
      <c r="N276" s="30">
        <f>+ROUND(G276*M276,0)</f>
        <v>0</v>
      </c>
      <c r="O276" s="29"/>
      <c r="P276" s="30">
        <f>+ROUND(G276*O276,0)</f>
        <v>0</v>
      </c>
      <c r="Q276" s="31">
        <f>ROUND(G276-J276-L276-N276-P276,0)</f>
        <v>0</v>
      </c>
    </row>
    <row r="277" spans="2:17" ht="15" x14ac:dyDescent="0.25">
      <c r="B277" s="19">
        <v>254</v>
      </c>
      <c r="C277" s="82" t="s">
        <v>262</v>
      </c>
      <c r="D277" s="20">
        <v>1093484.4712</v>
      </c>
      <c r="E277" s="1">
        <f>+G277/D277</f>
        <v>0</v>
      </c>
      <c r="F277" s="6">
        <f>+D277*80%</f>
        <v>874787.57696000009</v>
      </c>
      <c r="G277" s="33"/>
      <c r="H277" s="2" t="str">
        <f>IF(G277&lt;F277," OFERTA CON PRECIO APARENTEMENTE BAJO","VALOR MINIMO ACEPTABLE")</f>
        <v xml:space="preserve"> OFERTA CON PRECIO APARENTEMENTE BAJO</v>
      </c>
      <c r="I277" s="29"/>
      <c r="J277" s="30">
        <f>+ROUND(G277*I277,0)</f>
        <v>0</v>
      </c>
      <c r="K277" s="29"/>
      <c r="L277" s="30">
        <f>+ROUND(G277*K277,0)</f>
        <v>0</v>
      </c>
      <c r="M277" s="29"/>
      <c r="N277" s="30">
        <f>+ROUND(G277*M277,0)</f>
        <v>0</v>
      </c>
      <c r="O277" s="29"/>
      <c r="P277" s="30">
        <f>+ROUND(G277*O277,0)</f>
        <v>0</v>
      </c>
      <c r="Q277" s="31">
        <f>ROUND(G277-J277-L277-N277-P277,0)</f>
        <v>0</v>
      </c>
    </row>
    <row r="278" spans="2:17" ht="15" x14ac:dyDescent="0.25">
      <c r="B278" s="19">
        <v>255</v>
      </c>
      <c r="C278" s="82" t="s">
        <v>263</v>
      </c>
      <c r="D278" s="20">
        <v>125150.9672</v>
      </c>
      <c r="E278" s="1">
        <f>+G278/D278</f>
        <v>0</v>
      </c>
      <c r="F278" s="6">
        <f>+D278*80%</f>
        <v>100120.77376000001</v>
      </c>
      <c r="G278" s="33"/>
      <c r="H278" s="2" t="str">
        <f>IF(G278&lt;F278," OFERTA CON PRECIO APARENTEMENTE BAJO","VALOR MINIMO ACEPTABLE")</f>
        <v xml:space="preserve"> OFERTA CON PRECIO APARENTEMENTE BAJO</v>
      </c>
      <c r="I278" s="29"/>
      <c r="J278" s="30">
        <f>+ROUND(G278*I278,0)</f>
        <v>0</v>
      </c>
      <c r="K278" s="29"/>
      <c r="L278" s="30">
        <f>+ROUND(G278*K278,0)</f>
        <v>0</v>
      </c>
      <c r="M278" s="29"/>
      <c r="N278" s="30">
        <f>+ROUND(G278*M278,0)</f>
        <v>0</v>
      </c>
      <c r="O278" s="29"/>
      <c r="P278" s="30">
        <f>+ROUND(G278*O278,0)</f>
        <v>0</v>
      </c>
      <c r="Q278" s="31">
        <f>ROUND(G278-J278-L278-N278-P278,0)</f>
        <v>0</v>
      </c>
    </row>
    <row r="279" spans="2:17" ht="15" x14ac:dyDescent="0.25">
      <c r="B279" s="19">
        <v>256</v>
      </c>
      <c r="C279" s="82" t="s">
        <v>264</v>
      </c>
      <c r="D279" s="20">
        <v>979812.8703999999</v>
      </c>
      <c r="E279" s="1">
        <f>+G279/D279</f>
        <v>0</v>
      </c>
      <c r="F279" s="6">
        <f>+D279*80%</f>
        <v>783850.29631999996</v>
      </c>
      <c r="G279" s="33"/>
      <c r="H279" s="2" t="str">
        <f>IF(G279&lt;F279," OFERTA CON PRECIO APARENTEMENTE BAJO","VALOR MINIMO ACEPTABLE")</f>
        <v xml:space="preserve"> OFERTA CON PRECIO APARENTEMENTE BAJO</v>
      </c>
      <c r="I279" s="29"/>
      <c r="J279" s="30">
        <f>+ROUND(G279*I279,0)</f>
        <v>0</v>
      </c>
      <c r="K279" s="29"/>
      <c r="L279" s="30">
        <f>+ROUND(G279*K279,0)</f>
        <v>0</v>
      </c>
      <c r="M279" s="29"/>
      <c r="N279" s="30">
        <f>+ROUND(G279*M279,0)</f>
        <v>0</v>
      </c>
      <c r="O279" s="29"/>
      <c r="P279" s="30">
        <f>+ROUND(G279*O279,0)</f>
        <v>0</v>
      </c>
      <c r="Q279" s="31">
        <f>ROUND(G279-J279-L279-N279-P279,0)</f>
        <v>0</v>
      </c>
    </row>
    <row r="280" spans="2:17" ht="15" x14ac:dyDescent="0.25">
      <c r="B280" s="19">
        <v>257</v>
      </c>
      <c r="C280" s="82" t="s">
        <v>265</v>
      </c>
      <c r="D280" s="20">
        <v>1742503.3463999999</v>
      </c>
      <c r="E280" s="1">
        <f>+G280/D280</f>
        <v>0</v>
      </c>
      <c r="F280" s="6">
        <f>+D280*80%</f>
        <v>1394002.6771200001</v>
      </c>
      <c r="G280" s="33"/>
      <c r="H280" s="2" t="str">
        <f>IF(G280&lt;F280," OFERTA CON PRECIO APARENTEMENTE BAJO","VALOR MINIMO ACEPTABLE")</f>
        <v xml:space="preserve"> OFERTA CON PRECIO APARENTEMENTE BAJO</v>
      </c>
      <c r="I280" s="29"/>
      <c r="J280" s="30">
        <f>+ROUND(G280*I280,0)</f>
        <v>0</v>
      </c>
      <c r="K280" s="29"/>
      <c r="L280" s="30">
        <f>+ROUND(G280*K280,0)</f>
        <v>0</v>
      </c>
      <c r="M280" s="29"/>
      <c r="N280" s="30">
        <f>+ROUND(G280*M280,0)</f>
        <v>0</v>
      </c>
      <c r="O280" s="29"/>
      <c r="P280" s="30">
        <f>+ROUND(G280*O280,0)</f>
        <v>0</v>
      </c>
      <c r="Q280" s="31">
        <f>ROUND(G280-J280-L280-N280-P280,0)</f>
        <v>0</v>
      </c>
    </row>
    <row r="281" spans="2:17" ht="15" x14ac:dyDescent="0.25">
      <c r="B281" s="19">
        <v>258</v>
      </c>
      <c r="C281" s="82" t="s">
        <v>266</v>
      </c>
      <c r="D281" s="20">
        <v>211981.31639999998</v>
      </c>
      <c r="E281" s="1">
        <f>+G281/D281</f>
        <v>0</v>
      </c>
      <c r="F281" s="6">
        <f>+D281*80%</f>
        <v>169585.05312</v>
      </c>
      <c r="G281" s="33"/>
      <c r="H281" s="2" t="str">
        <f>IF(G281&lt;F281," OFERTA CON PRECIO APARENTEMENTE BAJO","VALOR MINIMO ACEPTABLE")</f>
        <v xml:space="preserve"> OFERTA CON PRECIO APARENTEMENTE BAJO</v>
      </c>
      <c r="I281" s="29"/>
      <c r="J281" s="30">
        <f>+ROUND(G281*I281,0)</f>
        <v>0</v>
      </c>
      <c r="K281" s="29"/>
      <c r="L281" s="30">
        <f>+ROUND(G281*K281,0)</f>
        <v>0</v>
      </c>
      <c r="M281" s="29"/>
      <c r="N281" s="30">
        <f>+ROUND(G281*M281,0)</f>
        <v>0</v>
      </c>
      <c r="O281" s="29"/>
      <c r="P281" s="30">
        <f>+ROUND(G281*O281,0)</f>
        <v>0</v>
      </c>
      <c r="Q281" s="31">
        <f>ROUND(G281-J281-L281-N281-P281,0)</f>
        <v>0</v>
      </c>
    </row>
    <row r="282" spans="2:17" ht="15" x14ac:dyDescent="0.25">
      <c r="B282" s="19">
        <v>259</v>
      </c>
      <c r="C282" s="82" t="s">
        <v>267</v>
      </c>
      <c r="D282" s="20">
        <v>557936.07720000006</v>
      </c>
      <c r="E282" s="1">
        <f>+G282/D282</f>
        <v>0</v>
      </c>
      <c r="F282" s="6">
        <f>+D282*80%</f>
        <v>446348.86176000006</v>
      </c>
      <c r="G282" s="33"/>
      <c r="H282" s="2" t="str">
        <f>IF(G282&lt;F282," OFERTA CON PRECIO APARENTEMENTE BAJO","VALOR MINIMO ACEPTABLE")</f>
        <v xml:space="preserve"> OFERTA CON PRECIO APARENTEMENTE BAJO</v>
      </c>
      <c r="I282" s="29"/>
      <c r="J282" s="30">
        <f>+ROUND(G282*I282,0)</f>
        <v>0</v>
      </c>
      <c r="K282" s="29"/>
      <c r="L282" s="30">
        <f>+ROUND(G282*K282,0)</f>
        <v>0</v>
      </c>
      <c r="M282" s="29"/>
      <c r="N282" s="30">
        <f>+ROUND(G282*M282,0)</f>
        <v>0</v>
      </c>
      <c r="O282" s="29"/>
      <c r="P282" s="30">
        <f>+ROUND(G282*O282,0)</f>
        <v>0</v>
      </c>
      <c r="Q282" s="31">
        <f>ROUND(G282-J282-L282-N282-P282,0)</f>
        <v>0</v>
      </c>
    </row>
    <row r="283" spans="2:17" ht="15" x14ac:dyDescent="0.25">
      <c r="B283" s="19">
        <v>260</v>
      </c>
      <c r="C283" s="82" t="s">
        <v>268</v>
      </c>
      <c r="D283" s="20">
        <v>256400.24840000001</v>
      </c>
      <c r="E283" s="1">
        <f>+G283/D283</f>
        <v>0</v>
      </c>
      <c r="F283" s="6">
        <f>+D283*80%</f>
        <v>205120.19872000001</v>
      </c>
      <c r="G283" s="33"/>
      <c r="H283" s="2" t="str">
        <f>IF(G283&lt;F283," OFERTA CON PRECIO APARENTEMENTE BAJO","VALOR MINIMO ACEPTABLE")</f>
        <v xml:space="preserve"> OFERTA CON PRECIO APARENTEMENTE BAJO</v>
      </c>
      <c r="I283" s="29"/>
      <c r="J283" s="30">
        <f>+ROUND(G283*I283,0)</f>
        <v>0</v>
      </c>
      <c r="K283" s="29"/>
      <c r="L283" s="30">
        <f>+ROUND(G283*K283,0)</f>
        <v>0</v>
      </c>
      <c r="M283" s="29"/>
      <c r="N283" s="30">
        <f>+ROUND(G283*M283,0)</f>
        <v>0</v>
      </c>
      <c r="O283" s="29"/>
      <c r="P283" s="30">
        <f>+ROUND(G283*O283,0)</f>
        <v>0</v>
      </c>
      <c r="Q283" s="31">
        <f>ROUND(G283-J283-L283-N283-P283,0)</f>
        <v>0</v>
      </c>
    </row>
    <row r="284" spans="2:17" ht="15" x14ac:dyDescent="0.25">
      <c r="B284" s="19">
        <v>261</v>
      </c>
      <c r="C284" s="82" t="s">
        <v>269</v>
      </c>
      <c r="D284" s="20">
        <v>307099.81760000001</v>
      </c>
      <c r="E284" s="1">
        <f>+G284/D284</f>
        <v>0</v>
      </c>
      <c r="F284" s="6">
        <f>+D284*80%</f>
        <v>245679.85408000002</v>
      </c>
      <c r="G284" s="33"/>
      <c r="H284" s="2" t="str">
        <f>IF(G284&lt;F284," OFERTA CON PRECIO APARENTEMENTE BAJO","VALOR MINIMO ACEPTABLE")</f>
        <v xml:space="preserve"> OFERTA CON PRECIO APARENTEMENTE BAJO</v>
      </c>
      <c r="I284" s="29"/>
      <c r="J284" s="30">
        <f>+ROUND(G284*I284,0)</f>
        <v>0</v>
      </c>
      <c r="K284" s="29"/>
      <c r="L284" s="30">
        <f>+ROUND(G284*K284,0)</f>
        <v>0</v>
      </c>
      <c r="M284" s="29"/>
      <c r="N284" s="30">
        <f>+ROUND(G284*M284,0)</f>
        <v>0</v>
      </c>
      <c r="O284" s="29"/>
      <c r="P284" s="30">
        <f>+ROUND(G284*O284,0)</f>
        <v>0</v>
      </c>
      <c r="Q284" s="31">
        <f>ROUND(G284-J284-L284-N284-P284,0)</f>
        <v>0</v>
      </c>
    </row>
    <row r="285" spans="2:17" ht="15" x14ac:dyDescent="0.25">
      <c r="B285" s="19">
        <v>262</v>
      </c>
      <c r="C285" s="82" t="s">
        <v>270</v>
      </c>
      <c r="D285" s="20">
        <v>73070.521999999997</v>
      </c>
      <c r="E285" s="1">
        <f>+G285/D285</f>
        <v>0</v>
      </c>
      <c r="F285" s="6">
        <f>+D285*80%</f>
        <v>58456.417600000001</v>
      </c>
      <c r="G285" s="33"/>
      <c r="H285" s="2" t="str">
        <f>IF(G285&lt;F285," OFERTA CON PRECIO APARENTEMENTE BAJO","VALOR MINIMO ACEPTABLE")</f>
        <v xml:space="preserve"> OFERTA CON PRECIO APARENTEMENTE BAJO</v>
      </c>
      <c r="I285" s="29"/>
      <c r="J285" s="30">
        <f>+ROUND(G285*I285,0)</f>
        <v>0</v>
      </c>
      <c r="K285" s="29"/>
      <c r="L285" s="30">
        <f>+ROUND(G285*K285,0)</f>
        <v>0</v>
      </c>
      <c r="M285" s="29"/>
      <c r="N285" s="30">
        <f>+ROUND(G285*M285,0)</f>
        <v>0</v>
      </c>
      <c r="O285" s="29"/>
      <c r="P285" s="30">
        <f>+ROUND(G285*O285,0)</f>
        <v>0</v>
      </c>
      <c r="Q285" s="31">
        <f>ROUND(G285-J285-L285-N285-P285,0)</f>
        <v>0</v>
      </c>
    </row>
    <row r="286" spans="2:17" ht="15" x14ac:dyDescent="0.25">
      <c r="B286" s="19">
        <v>263</v>
      </c>
      <c r="C286" s="82" t="s">
        <v>271</v>
      </c>
      <c r="D286" s="20">
        <v>96589.96</v>
      </c>
      <c r="E286" s="1">
        <f>+G286/D286</f>
        <v>0</v>
      </c>
      <c r="F286" s="6">
        <f>+D286*80%</f>
        <v>77271.968000000008</v>
      </c>
      <c r="G286" s="33"/>
      <c r="H286" s="2" t="str">
        <f>IF(G286&lt;F286," OFERTA CON PRECIO APARENTEMENTE BAJO","VALOR MINIMO ACEPTABLE")</f>
        <v xml:space="preserve"> OFERTA CON PRECIO APARENTEMENTE BAJO</v>
      </c>
      <c r="I286" s="29"/>
      <c r="J286" s="30">
        <f>+ROUND(G286*I286,0)</f>
        <v>0</v>
      </c>
      <c r="K286" s="29"/>
      <c r="L286" s="30">
        <f>+ROUND(G286*K286,0)</f>
        <v>0</v>
      </c>
      <c r="M286" s="29"/>
      <c r="N286" s="30">
        <f>+ROUND(G286*M286,0)</f>
        <v>0</v>
      </c>
      <c r="O286" s="29"/>
      <c r="P286" s="30">
        <f>+ROUND(G286*O286,0)</f>
        <v>0</v>
      </c>
      <c r="Q286" s="31">
        <f>ROUND(G286-J286-L286-N286-P286,0)</f>
        <v>0</v>
      </c>
    </row>
    <row r="287" spans="2:17" ht="15" x14ac:dyDescent="0.25">
      <c r="B287" s="19">
        <v>264</v>
      </c>
      <c r="C287" s="84" t="s">
        <v>272</v>
      </c>
      <c r="D287" s="20">
        <v>825786.84639999992</v>
      </c>
      <c r="E287" s="1">
        <f>+G287/D287</f>
        <v>0</v>
      </c>
      <c r="F287" s="6">
        <f>+D287*80%</f>
        <v>660629.47711999994</v>
      </c>
      <c r="G287" s="33"/>
      <c r="H287" s="2" t="str">
        <f>IF(G287&lt;F287," OFERTA CON PRECIO APARENTEMENTE BAJO","VALOR MINIMO ACEPTABLE")</f>
        <v xml:space="preserve"> OFERTA CON PRECIO APARENTEMENTE BAJO</v>
      </c>
      <c r="I287" s="29"/>
      <c r="J287" s="30">
        <f>+ROUND(G287*I287,0)</f>
        <v>0</v>
      </c>
      <c r="K287" s="29"/>
      <c r="L287" s="30">
        <f>+ROUND(G287*K287,0)</f>
        <v>0</v>
      </c>
      <c r="M287" s="29"/>
      <c r="N287" s="30">
        <f>+ROUND(G287*M287,0)</f>
        <v>0</v>
      </c>
      <c r="O287" s="29"/>
      <c r="P287" s="30">
        <f>+ROUND(G287*O287,0)</f>
        <v>0</v>
      </c>
      <c r="Q287" s="31">
        <f>ROUND(G287-J287-L287-N287-P287,0)</f>
        <v>0</v>
      </c>
    </row>
    <row r="288" spans="2:17" ht="15" x14ac:dyDescent="0.25">
      <c r="B288" s="19">
        <v>265</v>
      </c>
      <c r="C288" s="84" t="s">
        <v>273</v>
      </c>
      <c r="D288" s="20">
        <v>802224.84639999992</v>
      </c>
      <c r="E288" s="1">
        <f>+G288/D288</f>
        <v>0</v>
      </c>
      <c r="F288" s="6">
        <f>+D288*80%</f>
        <v>641779.87711999996</v>
      </c>
      <c r="G288" s="33"/>
      <c r="H288" s="2" t="str">
        <f>IF(G288&lt;F288," OFERTA CON PRECIO APARENTEMENTE BAJO","VALOR MINIMO ACEPTABLE")</f>
        <v xml:space="preserve"> OFERTA CON PRECIO APARENTEMENTE BAJO</v>
      </c>
      <c r="I288" s="29"/>
      <c r="J288" s="30">
        <f>+ROUND(G288*I288,0)</f>
        <v>0</v>
      </c>
      <c r="K288" s="29"/>
      <c r="L288" s="30">
        <f>+ROUND(G288*K288,0)</f>
        <v>0</v>
      </c>
      <c r="M288" s="29"/>
      <c r="N288" s="30">
        <f>+ROUND(G288*M288,0)</f>
        <v>0</v>
      </c>
      <c r="O288" s="29"/>
      <c r="P288" s="30">
        <f>+ROUND(G288*O288,0)</f>
        <v>0</v>
      </c>
      <c r="Q288" s="31">
        <f>ROUND(G288-J288-L288-N288-P288,0)</f>
        <v>0</v>
      </c>
    </row>
    <row r="289" spans="2:17" ht="15" x14ac:dyDescent="0.25">
      <c r="B289" s="19">
        <v>266</v>
      </c>
      <c r="C289" s="84" t="s">
        <v>274</v>
      </c>
      <c r="D289" s="20">
        <v>570516.08319999999</v>
      </c>
      <c r="E289" s="1">
        <f>+G289/D289</f>
        <v>0</v>
      </c>
      <c r="F289" s="6">
        <f>+D289*80%</f>
        <v>456412.86655999999</v>
      </c>
      <c r="G289" s="33"/>
      <c r="H289" s="2" t="str">
        <f>IF(G289&lt;F289," OFERTA CON PRECIO APARENTEMENTE BAJO","VALOR MINIMO ACEPTABLE")</f>
        <v xml:space="preserve"> OFERTA CON PRECIO APARENTEMENTE BAJO</v>
      </c>
      <c r="I289" s="29"/>
      <c r="J289" s="30">
        <f>+ROUND(G289*I289,0)</f>
        <v>0</v>
      </c>
      <c r="K289" s="29"/>
      <c r="L289" s="30">
        <f>+ROUND(G289*K289,0)</f>
        <v>0</v>
      </c>
      <c r="M289" s="29"/>
      <c r="N289" s="30">
        <f>+ROUND(G289*M289,0)</f>
        <v>0</v>
      </c>
      <c r="O289" s="29"/>
      <c r="P289" s="30">
        <f>+ROUND(G289*O289,0)</f>
        <v>0</v>
      </c>
      <c r="Q289" s="31">
        <f>ROUND(G289-J289-L289-N289-P289,0)</f>
        <v>0</v>
      </c>
    </row>
    <row r="290" spans="2:17" ht="15" x14ac:dyDescent="0.25">
      <c r="B290" s="19">
        <v>267</v>
      </c>
      <c r="C290" s="84" t="s">
        <v>275</v>
      </c>
      <c r="D290" s="20">
        <v>545903.55119999999</v>
      </c>
      <c r="E290" s="1">
        <f>+G290/D290</f>
        <v>0</v>
      </c>
      <c r="F290" s="6">
        <f>+D290*80%</f>
        <v>436722.84096</v>
      </c>
      <c r="G290" s="33"/>
      <c r="H290" s="2" t="str">
        <f>IF(G290&lt;F290," OFERTA CON PRECIO APARENTEMENTE BAJO","VALOR MINIMO ACEPTABLE")</f>
        <v xml:space="preserve"> OFERTA CON PRECIO APARENTEMENTE BAJO</v>
      </c>
      <c r="I290" s="29"/>
      <c r="J290" s="30">
        <f>+ROUND(G290*I290,0)</f>
        <v>0</v>
      </c>
      <c r="K290" s="29"/>
      <c r="L290" s="30">
        <f>+ROUND(G290*K290,0)</f>
        <v>0</v>
      </c>
      <c r="M290" s="29"/>
      <c r="N290" s="30">
        <f>+ROUND(G290*M290,0)</f>
        <v>0</v>
      </c>
      <c r="O290" s="29"/>
      <c r="P290" s="30">
        <f>+ROUND(G290*O290,0)</f>
        <v>0</v>
      </c>
      <c r="Q290" s="31">
        <f>ROUND(G290-J290-L290-N290-P290,0)</f>
        <v>0</v>
      </c>
    </row>
    <row r="291" spans="2:17" ht="15" x14ac:dyDescent="0.25">
      <c r="B291" s="19">
        <v>268</v>
      </c>
      <c r="C291" s="84" t="s">
        <v>276</v>
      </c>
      <c r="D291" s="20">
        <v>7202340.8631999996</v>
      </c>
      <c r="E291" s="1">
        <f>+G291/D291</f>
        <v>0</v>
      </c>
      <c r="F291" s="6">
        <f>+D291*80%</f>
        <v>5761872.69056</v>
      </c>
      <c r="G291" s="33"/>
      <c r="H291" s="2" t="str">
        <f>IF(G291&lt;F291," OFERTA CON PRECIO APARENTEMENTE BAJO","VALOR MINIMO ACEPTABLE")</f>
        <v xml:space="preserve"> OFERTA CON PRECIO APARENTEMENTE BAJO</v>
      </c>
      <c r="I291" s="29"/>
      <c r="J291" s="30">
        <f>+ROUND(G291*I291,0)</f>
        <v>0</v>
      </c>
      <c r="K291" s="29"/>
      <c r="L291" s="30">
        <f>+ROUND(G291*K291,0)</f>
        <v>0</v>
      </c>
      <c r="M291" s="29"/>
      <c r="N291" s="30">
        <f>+ROUND(G291*M291,0)</f>
        <v>0</v>
      </c>
      <c r="O291" s="29"/>
      <c r="P291" s="30">
        <f>+ROUND(G291*O291,0)</f>
        <v>0</v>
      </c>
      <c r="Q291" s="31">
        <f>ROUND(G291-J291-L291-N291-P291,0)</f>
        <v>0</v>
      </c>
    </row>
    <row r="292" spans="2:17" ht="15" x14ac:dyDescent="0.25">
      <c r="B292" s="19">
        <v>269</v>
      </c>
      <c r="C292" s="82" t="s">
        <v>277</v>
      </c>
      <c r="D292" s="20">
        <v>273499.73920000001</v>
      </c>
      <c r="E292" s="1">
        <f>+G292/D292</f>
        <v>0</v>
      </c>
      <c r="F292" s="6">
        <f>+D292*80%</f>
        <v>218799.79136000003</v>
      </c>
      <c r="G292" s="33"/>
      <c r="H292" s="2" t="str">
        <f>IF(G292&lt;F292," OFERTA CON PRECIO APARENTEMENTE BAJO","VALOR MINIMO ACEPTABLE")</f>
        <v xml:space="preserve"> OFERTA CON PRECIO APARENTEMENTE BAJO</v>
      </c>
      <c r="I292" s="29"/>
      <c r="J292" s="30">
        <f>+ROUND(G292*I292,0)</f>
        <v>0</v>
      </c>
      <c r="K292" s="29"/>
      <c r="L292" s="30">
        <f>+ROUND(G292*K292,0)</f>
        <v>0</v>
      </c>
      <c r="M292" s="29"/>
      <c r="N292" s="30">
        <f>+ROUND(G292*M292,0)</f>
        <v>0</v>
      </c>
      <c r="O292" s="29"/>
      <c r="P292" s="30">
        <f>+ROUND(G292*O292,0)</f>
        <v>0</v>
      </c>
      <c r="Q292" s="31">
        <f>ROUND(G292-J292-L292-N292-P292,0)</f>
        <v>0</v>
      </c>
    </row>
    <row r="293" spans="2:17" ht="15" x14ac:dyDescent="0.25">
      <c r="B293" s="19">
        <v>270</v>
      </c>
      <c r="C293" s="82" t="s">
        <v>278</v>
      </c>
      <c r="D293" s="20">
        <v>2621299.5919999997</v>
      </c>
      <c r="E293" s="1">
        <f>+G293/D293</f>
        <v>0</v>
      </c>
      <c r="F293" s="6">
        <f>+D293*80%</f>
        <v>2097039.6735999999</v>
      </c>
      <c r="G293" s="33"/>
      <c r="H293" s="2" t="str">
        <f>IF(G293&lt;F293," OFERTA CON PRECIO APARENTEMENTE BAJO","VALOR MINIMO ACEPTABLE")</f>
        <v xml:space="preserve"> OFERTA CON PRECIO APARENTEMENTE BAJO</v>
      </c>
      <c r="I293" s="29"/>
      <c r="J293" s="30">
        <f>+ROUND(G293*I293,0)</f>
        <v>0</v>
      </c>
      <c r="K293" s="29"/>
      <c r="L293" s="30">
        <f>+ROUND(G293*K293,0)</f>
        <v>0</v>
      </c>
      <c r="M293" s="29"/>
      <c r="N293" s="30">
        <f>+ROUND(G293*M293,0)</f>
        <v>0</v>
      </c>
      <c r="O293" s="29"/>
      <c r="P293" s="30">
        <f>+ROUND(G293*O293,0)</f>
        <v>0</v>
      </c>
      <c r="Q293" s="31">
        <f>ROUND(G293-J293-L293-N293-P293,0)</f>
        <v>0</v>
      </c>
    </row>
    <row r="294" spans="2:17" ht="15" x14ac:dyDescent="0.25">
      <c r="B294" s="19">
        <v>271</v>
      </c>
      <c r="C294" s="82" t="s">
        <v>279</v>
      </c>
      <c r="D294" s="20">
        <v>1453825.38</v>
      </c>
      <c r="E294" s="1">
        <f>+G294/D294</f>
        <v>0</v>
      </c>
      <c r="F294" s="6">
        <f>+D294*80%</f>
        <v>1163060.304</v>
      </c>
      <c r="G294" s="33"/>
      <c r="H294" s="2" t="str">
        <f>IF(G294&lt;F294," OFERTA CON PRECIO APARENTEMENTE BAJO","VALOR MINIMO ACEPTABLE")</f>
        <v xml:space="preserve"> OFERTA CON PRECIO APARENTEMENTE BAJO</v>
      </c>
      <c r="I294" s="29"/>
      <c r="J294" s="30">
        <f>+ROUND(G294*I294,0)</f>
        <v>0</v>
      </c>
      <c r="K294" s="29"/>
      <c r="L294" s="30">
        <f>+ROUND(G294*K294,0)</f>
        <v>0</v>
      </c>
      <c r="M294" s="29"/>
      <c r="N294" s="30">
        <f>+ROUND(G294*M294,0)</f>
        <v>0</v>
      </c>
      <c r="O294" s="29"/>
      <c r="P294" s="30">
        <f>+ROUND(G294*O294,0)</f>
        <v>0</v>
      </c>
      <c r="Q294" s="31">
        <f>ROUND(G294-J294-L294-N294-P294,0)</f>
        <v>0</v>
      </c>
    </row>
    <row r="295" spans="2:17" ht="15" x14ac:dyDescent="0.25">
      <c r="B295" s="19">
        <v>272</v>
      </c>
      <c r="C295" s="82" t="s">
        <v>280</v>
      </c>
      <c r="D295" s="20">
        <v>1486575.7983999997</v>
      </c>
      <c r="E295" s="1">
        <f>+G295/D295</f>
        <v>0</v>
      </c>
      <c r="F295" s="6">
        <f>+D295*80%</f>
        <v>1189260.6387199999</v>
      </c>
      <c r="G295" s="33"/>
      <c r="H295" s="2" t="str">
        <f>IF(G295&lt;F295," OFERTA CON PRECIO APARENTEMENTE BAJO","VALOR MINIMO ACEPTABLE")</f>
        <v xml:space="preserve"> OFERTA CON PRECIO APARENTEMENTE BAJO</v>
      </c>
      <c r="I295" s="29"/>
      <c r="J295" s="30">
        <f>+ROUND(G295*I295,0)</f>
        <v>0</v>
      </c>
      <c r="K295" s="29"/>
      <c r="L295" s="30">
        <f>+ROUND(G295*K295,0)</f>
        <v>0</v>
      </c>
      <c r="M295" s="29"/>
      <c r="N295" s="30">
        <f>+ROUND(G295*M295,0)</f>
        <v>0</v>
      </c>
      <c r="O295" s="29"/>
      <c r="P295" s="30">
        <f>+ROUND(G295*O295,0)</f>
        <v>0</v>
      </c>
      <c r="Q295" s="31">
        <f>ROUND(G295-J295-L295-N295-P295,0)</f>
        <v>0</v>
      </c>
    </row>
    <row r="296" spans="2:17" ht="15" x14ac:dyDescent="0.25">
      <c r="B296" s="19">
        <v>273</v>
      </c>
      <c r="C296" s="82" t="s">
        <v>281</v>
      </c>
      <c r="D296" s="20">
        <v>1904452.8663999999</v>
      </c>
      <c r="E296" s="1">
        <f>+G296/D296</f>
        <v>0</v>
      </c>
      <c r="F296" s="6">
        <f>+D296*80%</f>
        <v>1523562.29312</v>
      </c>
      <c r="G296" s="33"/>
      <c r="H296" s="2" t="str">
        <f>IF(G296&lt;F296," OFERTA CON PRECIO APARENTEMENTE BAJO","VALOR MINIMO ACEPTABLE")</f>
        <v xml:space="preserve"> OFERTA CON PRECIO APARENTEMENTE BAJO</v>
      </c>
      <c r="I296" s="29"/>
      <c r="J296" s="30">
        <f>+ROUND(G296*I296,0)</f>
        <v>0</v>
      </c>
      <c r="K296" s="29"/>
      <c r="L296" s="30">
        <f>+ROUND(G296*K296,0)</f>
        <v>0</v>
      </c>
      <c r="M296" s="29"/>
      <c r="N296" s="30">
        <f>+ROUND(G296*M296,0)</f>
        <v>0</v>
      </c>
      <c r="O296" s="29"/>
      <c r="P296" s="30">
        <f>+ROUND(G296*O296,0)</f>
        <v>0</v>
      </c>
      <c r="Q296" s="31">
        <f>ROUND(G296-J296-L296-N296-P296,0)</f>
        <v>0</v>
      </c>
    </row>
    <row r="297" spans="2:17" ht="15" x14ac:dyDescent="0.25">
      <c r="B297" s="19">
        <v>274</v>
      </c>
      <c r="C297" s="82" t="s">
        <v>282</v>
      </c>
      <c r="D297" s="20">
        <v>1075851.9708</v>
      </c>
      <c r="E297" s="1">
        <f>+G297/D297</f>
        <v>0</v>
      </c>
      <c r="F297" s="6">
        <f>+D297*80%</f>
        <v>860681.5766400001</v>
      </c>
      <c r="G297" s="33"/>
      <c r="H297" s="2" t="str">
        <f>IF(G297&lt;F297," OFERTA CON PRECIO APARENTEMENTE BAJO","VALOR MINIMO ACEPTABLE")</f>
        <v xml:space="preserve"> OFERTA CON PRECIO APARENTEMENTE BAJO</v>
      </c>
      <c r="I297" s="29"/>
      <c r="J297" s="30">
        <f>+ROUND(G297*I297,0)</f>
        <v>0</v>
      </c>
      <c r="K297" s="29"/>
      <c r="L297" s="30">
        <f>+ROUND(G297*K297,0)</f>
        <v>0</v>
      </c>
      <c r="M297" s="29"/>
      <c r="N297" s="30">
        <f>+ROUND(G297*M297,0)</f>
        <v>0</v>
      </c>
      <c r="O297" s="29"/>
      <c r="P297" s="30">
        <f>+ROUND(G297*O297,0)</f>
        <v>0</v>
      </c>
      <c r="Q297" s="31">
        <f>ROUND(G297-J297-L297-N297-P297,0)</f>
        <v>0</v>
      </c>
    </row>
    <row r="298" spans="2:17" ht="15" x14ac:dyDescent="0.25">
      <c r="B298" s="19">
        <v>275</v>
      </c>
      <c r="C298" s="82" t="s">
        <v>283</v>
      </c>
      <c r="D298" s="20">
        <v>1105867.7064</v>
      </c>
      <c r="E298" s="1">
        <f>+G298/D298</f>
        <v>0</v>
      </c>
      <c r="F298" s="6">
        <f>+D298*80%</f>
        <v>884694.16512000002</v>
      </c>
      <c r="G298" s="33"/>
      <c r="H298" s="2" t="str">
        <f>IF(G298&lt;F298," OFERTA CON PRECIO APARENTEMENTE BAJO","VALOR MINIMO ACEPTABLE")</f>
        <v xml:space="preserve"> OFERTA CON PRECIO APARENTEMENTE BAJO</v>
      </c>
      <c r="I298" s="29"/>
      <c r="J298" s="30">
        <f>+ROUND(G298*I298,0)</f>
        <v>0</v>
      </c>
      <c r="K298" s="29"/>
      <c r="L298" s="30">
        <f>+ROUND(G298*K298,0)</f>
        <v>0</v>
      </c>
      <c r="M298" s="29"/>
      <c r="N298" s="30">
        <f>+ROUND(G298*M298,0)</f>
        <v>0</v>
      </c>
      <c r="O298" s="29"/>
      <c r="P298" s="30">
        <f>+ROUND(G298*O298,0)</f>
        <v>0</v>
      </c>
      <c r="Q298" s="31">
        <f>ROUND(G298-J298-L298-N298-P298,0)</f>
        <v>0</v>
      </c>
    </row>
    <row r="299" spans="2:17" ht="15" x14ac:dyDescent="0.25">
      <c r="B299" s="19">
        <v>276</v>
      </c>
      <c r="C299" s="82" t="s">
        <v>284</v>
      </c>
      <c r="D299" s="20">
        <v>846420.34400000004</v>
      </c>
      <c r="E299" s="1">
        <f>+G299/D299</f>
        <v>0</v>
      </c>
      <c r="F299" s="6">
        <f>+D299*80%</f>
        <v>677136.27520000003</v>
      </c>
      <c r="G299" s="33"/>
      <c r="H299" s="2" t="str">
        <f>IF(G299&lt;F299," OFERTA CON PRECIO APARENTEMENTE BAJO","VALOR MINIMO ACEPTABLE")</f>
        <v xml:space="preserve"> OFERTA CON PRECIO APARENTEMENTE BAJO</v>
      </c>
      <c r="I299" s="29"/>
      <c r="J299" s="30">
        <f>+ROUND(G299*I299,0)</f>
        <v>0</v>
      </c>
      <c r="K299" s="29"/>
      <c r="L299" s="30">
        <f>+ROUND(G299*K299,0)</f>
        <v>0</v>
      </c>
      <c r="M299" s="29"/>
      <c r="N299" s="30">
        <f>+ROUND(G299*M299,0)</f>
        <v>0</v>
      </c>
      <c r="O299" s="29"/>
      <c r="P299" s="30">
        <f>+ROUND(G299*O299,0)</f>
        <v>0</v>
      </c>
      <c r="Q299" s="31">
        <f>ROUND(G299-J299-L299-N299-P299,0)</f>
        <v>0</v>
      </c>
    </row>
    <row r="300" spans="2:17" ht="15" x14ac:dyDescent="0.25">
      <c r="B300" s="19">
        <v>277</v>
      </c>
      <c r="C300" s="82" t="s">
        <v>285</v>
      </c>
      <c r="D300" s="20">
        <v>1308503.0484</v>
      </c>
      <c r="E300" s="1">
        <f>+G300/D300</f>
        <v>0</v>
      </c>
      <c r="F300" s="6">
        <f>+D300*80%</f>
        <v>1046802.43872</v>
      </c>
      <c r="G300" s="33"/>
      <c r="H300" s="2" t="str">
        <f>IF(G300&lt;F300," OFERTA CON PRECIO APARENTEMENTE BAJO","VALOR MINIMO ACEPTABLE")</f>
        <v xml:space="preserve"> OFERTA CON PRECIO APARENTEMENTE BAJO</v>
      </c>
      <c r="I300" s="29"/>
      <c r="J300" s="30">
        <f>+ROUND(G300*I300,0)</f>
        <v>0</v>
      </c>
      <c r="K300" s="29"/>
      <c r="L300" s="30">
        <f>+ROUND(G300*K300,0)</f>
        <v>0</v>
      </c>
      <c r="M300" s="29"/>
      <c r="N300" s="30">
        <f>+ROUND(G300*M300,0)</f>
        <v>0</v>
      </c>
      <c r="O300" s="29"/>
      <c r="P300" s="30">
        <f>+ROUND(G300*O300,0)</f>
        <v>0</v>
      </c>
      <c r="Q300" s="31">
        <f>ROUND(G300-J300-L300-N300-P300,0)</f>
        <v>0</v>
      </c>
    </row>
    <row r="301" spans="2:17" ht="15" x14ac:dyDescent="0.25">
      <c r="B301" s="19">
        <v>278</v>
      </c>
      <c r="C301" s="82" t="s">
        <v>286</v>
      </c>
      <c r="D301" s="20">
        <v>812849.81759999995</v>
      </c>
      <c r="E301" s="1">
        <f>+G301/D301</f>
        <v>0</v>
      </c>
      <c r="F301" s="6">
        <f>+D301*80%</f>
        <v>650279.85407999996</v>
      </c>
      <c r="G301" s="33"/>
      <c r="H301" s="2" t="str">
        <f>IF(G301&lt;F301," OFERTA CON PRECIO APARENTEMENTE BAJO","VALOR MINIMO ACEPTABLE")</f>
        <v xml:space="preserve"> OFERTA CON PRECIO APARENTEMENTE BAJO</v>
      </c>
      <c r="I301" s="29"/>
      <c r="J301" s="30">
        <f>+ROUND(G301*I301,0)</f>
        <v>0</v>
      </c>
      <c r="K301" s="29"/>
      <c r="L301" s="30">
        <f>+ROUND(G301*K301,0)</f>
        <v>0</v>
      </c>
      <c r="M301" s="29"/>
      <c r="N301" s="30">
        <f>+ROUND(G301*M301,0)</f>
        <v>0</v>
      </c>
      <c r="O301" s="29"/>
      <c r="P301" s="30">
        <f>+ROUND(G301*O301,0)</f>
        <v>0</v>
      </c>
      <c r="Q301" s="31">
        <f>ROUND(G301-J301-L301-N301-P301,0)</f>
        <v>0</v>
      </c>
    </row>
    <row r="302" spans="2:17" ht="15" x14ac:dyDescent="0.25">
      <c r="B302" s="19">
        <v>279</v>
      </c>
      <c r="C302" s="82" t="s">
        <v>287</v>
      </c>
      <c r="D302" s="20">
        <v>136903.69279999999</v>
      </c>
      <c r="E302" s="1">
        <f>+G302/D302</f>
        <v>0</v>
      </c>
      <c r="F302" s="6">
        <f>+D302*80%</f>
        <v>109522.95423999999</v>
      </c>
      <c r="G302" s="33"/>
      <c r="H302" s="2" t="str">
        <f>IF(G302&lt;F302," OFERTA CON PRECIO APARENTEMENTE BAJO","VALOR MINIMO ACEPTABLE")</f>
        <v xml:space="preserve"> OFERTA CON PRECIO APARENTEMENTE BAJO</v>
      </c>
      <c r="I302" s="29"/>
      <c r="J302" s="30">
        <f>+ROUND(G302*I302,0)</f>
        <v>0</v>
      </c>
      <c r="K302" s="29"/>
      <c r="L302" s="30">
        <f>+ROUND(G302*K302,0)</f>
        <v>0</v>
      </c>
      <c r="M302" s="29"/>
      <c r="N302" s="30">
        <f>+ROUND(G302*M302,0)</f>
        <v>0</v>
      </c>
      <c r="O302" s="29"/>
      <c r="P302" s="30">
        <f>+ROUND(G302*O302,0)</f>
        <v>0</v>
      </c>
      <c r="Q302" s="31">
        <f>ROUND(G302-J302-L302-N302-P302,0)</f>
        <v>0</v>
      </c>
    </row>
    <row r="303" spans="2:17" ht="15" x14ac:dyDescent="0.25">
      <c r="B303" s="19">
        <v>280</v>
      </c>
      <c r="C303" s="82" t="s">
        <v>288</v>
      </c>
      <c r="D303" s="20">
        <v>635324.58559999999</v>
      </c>
      <c r="E303" s="1">
        <f>+G303/D303</f>
        <v>0</v>
      </c>
      <c r="F303" s="6">
        <f>+D303*80%</f>
        <v>508259.66847999999</v>
      </c>
      <c r="G303" s="33"/>
      <c r="H303" s="2" t="str">
        <f>IF(G303&lt;F303," OFERTA CON PRECIO APARENTEMENTE BAJO","VALOR MINIMO ACEPTABLE")</f>
        <v xml:space="preserve"> OFERTA CON PRECIO APARENTEMENTE BAJO</v>
      </c>
      <c r="I303" s="29"/>
      <c r="J303" s="30">
        <f>+ROUND(G303*I303,0)</f>
        <v>0</v>
      </c>
      <c r="K303" s="29"/>
      <c r="L303" s="30">
        <f>+ROUND(G303*K303,0)</f>
        <v>0</v>
      </c>
      <c r="M303" s="29"/>
      <c r="N303" s="30">
        <f>+ROUND(G303*M303,0)</f>
        <v>0</v>
      </c>
      <c r="O303" s="29"/>
      <c r="P303" s="30">
        <f>+ROUND(G303*O303,0)</f>
        <v>0</v>
      </c>
      <c r="Q303" s="31">
        <f>ROUND(G303-J303-L303-N303-P303,0)</f>
        <v>0</v>
      </c>
    </row>
    <row r="304" spans="2:17" ht="15" x14ac:dyDescent="0.25">
      <c r="B304" s="19">
        <v>281</v>
      </c>
      <c r="C304" s="82" t="str">
        <f>UPPER("SERVICIO Cambio de reten salida cardan")</f>
        <v>SERVICIO CAMBIO DE RETEN SALIDA CARDAN</v>
      </c>
      <c r="D304" s="20">
        <v>91382.439999999988</v>
      </c>
      <c r="E304" s="1">
        <f>+G304/D304</f>
        <v>0</v>
      </c>
      <c r="F304" s="6">
        <f>+D304*80%</f>
        <v>73105.95199999999</v>
      </c>
      <c r="G304" s="33"/>
      <c r="H304" s="2" t="str">
        <f>IF(G304&lt;F304," OFERTA CON PRECIO APARENTEMENTE BAJO","VALOR MINIMO ACEPTABLE")</f>
        <v xml:space="preserve"> OFERTA CON PRECIO APARENTEMENTE BAJO</v>
      </c>
      <c r="I304" s="29"/>
      <c r="J304" s="30">
        <f>+ROUND(G304*I304,0)</f>
        <v>0</v>
      </c>
      <c r="K304" s="29"/>
      <c r="L304" s="30">
        <f>+ROUND(G304*K304,0)</f>
        <v>0</v>
      </c>
      <c r="M304" s="29"/>
      <c r="N304" s="30">
        <f>+ROUND(G304*M304,0)</f>
        <v>0</v>
      </c>
      <c r="O304" s="29"/>
      <c r="P304" s="30">
        <f>+ROUND(G304*O304,0)</f>
        <v>0</v>
      </c>
      <c r="Q304" s="31">
        <f>ROUND(G304-J304-L304-N304-P304,0)</f>
        <v>0</v>
      </c>
    </row>
    <row r="305" spans="1:16382" ht="15" x14ac:dyDescent="0.25">
      <c r="B305" s="19">
        <v>282</v>
      </c>
      <c r="C305" s="82" t="s">
        <v>289</v>
      </c>
      <c r="D305" s="20">
        <v>2064101.0215999999</v>
      </c>
      <c r="E305" s="1">
        <f>+G305/D305</f>
        <v>0</v>
      </c>
      <c r="F305" s="6">
        <f>+D305*80%</f>
        <v>1651280.8172800001</v>
      </c>
      <c r="G305" s="33"/>
      <c r="H305" s="2" t="str">
        <f>IF(G305&lt;F305," OFERTA CON PRECIO APARENTEMENTE BAJO","VALOR MINIMO ACEPTABLE")</f>
        <v xml:space="preserve"> OFERTA CON PRECIO APARENTEMENTE BAJO</v>
      </c>
      <c r="I305" s="29"/>
      <c r="J305" s="30">
        <f>+ROUND(G305*I305,0)</f>
        <v>0</v>
      </c>
      <c r="K305" s="29"/>
      <c r="L305" s="30">
        <f>+ROUND(G305*K305,0)</f>
        <v>0</v>
      </c>
      <c r="M305" s="29"/>
      <c r="N305" s="30">
        <f>+ROUND(G305*M305,0)</f>
        <v>0</v>
      </c>
      <c r="O305" s="29"/>
      <c r="P305" s="30">
        <f>+ROUND(G305*O305,0)</f>
        <v>0</v>
      </c>
      <c r="Q305" s="31">
        <f>ROUND(G305-J305-L305-N305-P305,0)</f>
        <v>0</v>
      </c>
    </row>
    <row r="306" spans="1:16382" ht="15" x14ac:dyDescent="0.25">
      <c r="B306" s="19">
        <v>283</v>
      </c>
      <c r="C306" s="82" t="s">
        <v>290</v>
      </c>
      <c r="D306" s="20">
        <v>398565.23200000002</v>
      </c>
      <c r="E306" s="1">
        <f>+G306/D306</f>
        <v>0</v>
      </c>
      <c r="F306" s="6">
        <f>+D306*80%</f>
        <v>318852.18560000003</v>
      </c>
      <c r="G306" s="33"/>
      <c r="H306" s="2" t="str">
        <f>IF(G306&lt;F306," OFERTA CON PRECIO APARENTEMENTE BAJO","VALOR MINIMO ACEPTABLE")</f>
        <v xml:space="preserve"> OFERTA CON PRECIO APARENTEMENTE BAJO</v>
      </c>
      <c r="I306" s="29"/>
      <c r="J306" s="30">
        <f>+ROUND(G306*I306,0)</f>
        <v>0</v>
      </c>
      <c r="K306" s="29"/>
      <c r="L306" s="30">
        <f>+ROUND(G306*K306,0)</f>
        <v>0</v>
      </c>
      <c r="M306" s="29"/>
      <c r="N306" s="30">
        <f>+ROUND(G306*M306,0)</f>
        <v>0</v>
      </c>
      <c r="O306" s="29"/>
      <c r="P306" s="30">
        <f>+ROUND(G306*O306,0)</f>
        <v>0</v>
      </c>
      <c r="Q306" s="31">
        <f>ROUND(G306-J306-L306-N306-P306,0)</f>
        <v>0</v>
      </c>
    </row>
    <row r="307" spans="1:16382" ht="15" x14ac:dyDescent="0.25">
      <c r="B307" s="19">
        <v>284</v>
      </c>
      <c r="C307" s="82" t="s">
        <v>291</v>
      </c>
      <c r="D307" s="20">
        <v>708194.47360000003</v>
      </c>
      <c r="E307" s="1">
        <f>+G307/D307</f>
        <v>0</v>
      </c>
      <c r="F307" s="6">
        <f>+D307*80%</f>
        <v>566555.57888000004</v>
      </c>
      <c r="G307" s="33"/>
      <c r="H307" s="2" t="str">
        <f>IF(G307&lt;F307," OFERTA CON PRECIO APARENTEMENTE BAJO","VALOR MINIMO ACEPTABLE")</f>
        <v xml:space="preserve"> OFERTA CON PRECIO APARENTEMENTE BAJO</v>
      </c>
      <c r="I307" s="29"/>
      <c r="J307" s="30">
        <f>+ROUND(G307*I307,0)</f>
        <v>0</v>
      </c>
      <c r="K307" s="29"/>
      <c r="L307" s="30">
        <f>+ROUND(G307*K307,0)</f>
        <v>0</v>
      </c>
      <c r="M307" s="29"/>
      <c r="N307" s="30">
        <f>+ROUND(G307*M307,0)</f>
        <v>0</v>
      </c>
      <c r="O307" s="29"/>
      <c r="P307" s="30">
        <f>+ROUND(G307*O307,0)</f>
        <v>0</v>
      </c>
      <c r="Q307" s="31">
        <f>ROUND(G307-J307-L307-N307-P307,0)</f>
        <v>0</v>
      </c>
    </row>
    <row r="308" spans="1:16382" ht="15" x14ac:dyDescent="0.25">
      <c r="B308" s="19">
        <v>285</v>
      </c>
      <c r="C308" s="82" t="s">
        <v>292</v>
      </c>
      <c r="D308" s="20">
        <v>1459443.7031999999</v>
      </c>
      <c r="E308" s="1">
        <f>+G308/D308</f>
        <v>0</v>
      </c>
      <c r="F308" s="6">
        <f>+D308*80%</f>
        <v>1167554.9625599999</v>
      </c>
      <c r="G308" s="33"/>
      <c r="H308" s="2" t="str">
        <f>IF(G308&lt;F308," OFERTA CON PRECIO APARENTEMENTE BAJO","VALOR MINIMO ACEPTABLE")</f>
        <v xml:space="preserve"> OFERTA CON PRECIO APARENTEMENTE BAJO</v>
      </c>
      <c r="I308" s="29"/>
      <c r="J308" s="30">
        <f>+ROUND(G308*I308,0)</f>
        <v>0</v>
      </c>
      <c r="K308" s="29"/>
      <c r="L308" s="30">
        <f>+ROUND(G308*K308,0)</f>
        <v>0</v>
      </c>
      <c r="M308" s="29"/>
      <c r="N308" s="30">
        <f>+ROUND(G308*M308,0)</f>
        <v>0</v>
      </c>
      <c r="O308" s="29"/>
      <c r="P308" s="30">
        <f>+ROUND(G308*O308,0)</f>
        <v>0</v>
      </c>
      <c r="Q308" s="31">
        <f>ROUND(G308-J308-L308-N308-P308,0)</f>
        <v>0</v>
      </c>
    </row>
    <row r="309" spans="1:16382" ht="15" x14ac:dyDescent="0.25">
      <c r="B309" s="19">
        <v>286</v>
      </c>
      <c r="C309" s="82" t="s">
        <v>293</v>
      </c>
      <c r="D309" s="20">
        <v>1260401.8831999998</v>
      </c>
      <c r="E309" s="1">
        <f>+G309/D309</f>
        <v>0</v>
      </c>
      <c r="F309" s="6">
        <f>+D309*80%</f>
        <v>1008321.5065599999</v>
      </c>
      <c r="G309" s="33"/>
      <c r="H309" s="2" t="str">
        <f>IF(G309&lt;F309," OFERTA CON PRECIO APARENTEMENTE BAJO","VALOR MINIMO ACEPTABLE")</f>
        <v xml:space="preserve"> OFERTA CON PRECIO APARENTEMENTE BAJO</v>
      </c>
      <c r="I309" s="29"/>
      <c r="J309" s="30">
        <f>+ROUND(G309*I309,0)</f>
        <v>0</v>
      </c>
      <c r="K309" s="29"/>
      <c r="L309" s="30">
        <f>+ROUND(G309*K309,0)</f>
        <v>0</v>
      </c>
      <c r="M309" s="29"/>
      <c r="N309" s="30">
        <f>+ROUND(G309*M309,0)</f>
        <v>0</v>
      </c>
      <c r="O309" s="29"/>
      <c r="P309" s="30">
        <f>+ROUND(G309*O309,0)</f>
        <v>0</v>
      </c>
      <c r="Q309" s="31">
        <f>ROUND(G309-J309-L309-N309-P309,0)</f>
        <v>0</v>
      </c>
    </row>
    <row r="310" spans="1:16382" ht="15" x14ac:dyDescent="0.25">
      <c r="B310" s="19">
        <v>287</v>
      </c>
      <c r="C310" s="83" t="s">
        <v>294</v>
      </c>
      <c r="D310" s="20">
        <v>101317.40919999998</v>
      </c>
      <c r="E310" s="1">
        <f>+G310/D310</f>
        <v>0</v>
      </c>
      <c r="F310" s="6">
        <f>+D310*80%</f>
        <v>81053.927359999987</v>
      </c>
      <c r="G310" s="33"/>
      <c r="H310" s="2" t="str">
        <f>IF(G310&lt;F310," OFERTA CON PRECIO APARENTEMENTE BAJO","VALOR MINIMO ACEPTABLE")</f>
        <v xml:space="preserve"> OFERTA CON PRECIO APARENTEMENTE BAJO</v>
      </c>
      <c r="I310" s="29"/>
      <c r="J310" s="30">
        <f>+ROUND(G310*I310,0)</f>
        <v>0</v>
      </c>
      <c r="K310" s="29"/>
      <c r="L310" s="30">
        <f>+ROUND(G310*K310,0)</f>
        <v>0</v>
      </c>
      <c r="M310" s="29"/>
      <c r="N310" s="30">
        <f>+ROUND(G310*M310,0)</f>
        <v>0</v>
      </c>
      <c r="O310" s="29"/>
      <c r="P310" s="30">
        <f>+ROUND(G310*O310,0)</f>
        <v>0</v>
      </c>
      <c r="Q310" s="31">
        <f>ROUND(G310-J310-L310-N310-P310,0)</f>
        <v>0</v>
      </c>
    </row>
    <row r="311" spans="1:16382" ht="15" x14ac:dyDescent="0.25">
      <c r="B311" s="19">
        <v>288</v>
      </c>
      <c r="C311" s="83" t="s">
        <v>295</v>
      </c>
      <c r="D311" s="20">
        <v>100401.10919999999</v>
      </c>
      <c r="E311" s="1">
        <f>+G311/D311</f>
        <v>0</v>
      </c>
      <c r="F311" s="6">
        <f>+D311*80%</f>
        <v>80320.887359999993</v>
      </c>
      <c r="G311" s="33"/>
      <c r="H311" s="2" t="str">
        <f>IF(G311&lt;F311," OFERTA CON PRECIO APARENTEMENTE BAJO","VALOR MINIMO ACEPTABLE")</f>
        <v xml:space="preserve"> OFERTA CON PRECIO APARENTEMENTE BAJO</v>
      </c>
      <c r="I311" s="29"/>
      <c r="J311" s="30">
        <f>+ROUND(G311*I311,0)</f>
        <v>0</v>
      </c>
      <c r="K311" s="29"/>
      <c r="L311" s="30">
        <f>+ROUND(G311*K311,0)</f>
        <v>0</v>
      </c>
      <c r="M311" s="29"/>
      <c r="N311" s="30">
        <f>+ROUND(G311*M311,0)</f>
        <v>0</v>
      </c>
      <c r="O311" s="29"/>
      <c r="P311" s="30">
        <f>+ROUND(G311*O311,0)</f>
        <v>0</v>
      </c>
      <c r="Q311" s="31">
        <f>ROUND(G311-J311-L311-N311-P311,0)</f>
        <v>0</v>
      </c>
    </row>
    <row r="312" spans="1:16382" ht="15" x14ac:dyDescent="0.25">
      <c r="B312" s="19">
        <v>289</v>
      </c>
      <c r="C312" s="83" t="s">
        <v>296</v>
      </c>
      <c r="D312" s="20">
        <v>223544.11040000001</v>
      </c>
      <c r="E312" s="1">
        <f>+G312/D312</f>
        <v>0</v>
      </c>
      <c r="F312" s="6">
        <f>+D312*80%</f>
        <v>178835.28832000002</v>
      </c>
      <c r="G312" s="33"/>
      <c r="H312" s="2" t="str">
        <f>IF(G312&lt;F312," OFERTA CON PRECIO APARENTEMENTE BAJO","VALOR MINIMO ACEPTABLE")</f>
        <v xml:space="preserve"> OFERTA CON PRECIO APARENTEMENTE BAJO</v>
      </c>
      <c r="I312" s="29"/>
      <c r="J312" s="30">
        <f>+ROUND(G312*I312,0)</f>
        <v>0</v>
      </c>
      <c r="K312" s="29"/>
      <c r="L312" s="30">
        <f>+ROUND(G312*K312,0)</f>
        <v>0</v>
      </c>
      <c r="M312" s="29"/>
      <c r="N312" s="30">
        <f>+ROUND(G312*M312,0)</f>
        <v>0</v>
      </c>
      <c r="O312" s="29"/>
      <c r="P312" s="30">
        <f>+ROUND(G312*O312,0)</f>
        <v>0</v>
      </c>
      <c r="Q312" s="31">
        <f>ROUND(G312-J312-L312-N312-P312,0)</f>
        <v>0</v>
      </c>
    </row>
    <row r="313" spans="1:16382" ht="15" x14ac:dyDescent="0.25">
      <c r="B313" s="19">
        <v>290</v>
      </c>
      <c r="C313" s="83" t="s">
        <v>297</v>
      </c>
      <c r="D313" s="20">
        <v>499873.20880000002</v>
      </c>
      <c r="E313" s="1">
        <f>+G313/D313</f>
        <v>0</v>
      </c>
      <c r="F313" s="6">
        <f>+D313*80%</f>
        <v>399898.56704000005</v>
      </c>
      <c r="G313" s="33"/>
      <c r="H313" s="2" t="str">
        <f>IF(G313&lt;F313," OFERTA CON PRECIO APARENTEMENTE BAJO","VALOR MINIMO ACEPTABLE")</f>
        <v xml:space="preserve"> OFERTA CON PRECIO APARENTEMENTE BAJO</v>
      </c>
      <c r="I313" s="29"/>
      <c r="J313" s="30">
        <f>+ROUND(G313*I313,0)</f>
        <v>0</v>
      </c>
      <c r="K313" s="29"/>
      <c r="L313" s="30">
        <f>+ROUND(G313*K313,0)</f>
        <v>0</v>
      </c>
      <c r="M313" s="29"/>
      <c r="N313" s="30">
        <f>+ROUND(G313*M313,0)</f>
        <v>0</v>
      </c>
      <c r="O313" s="29"/>
      <c r="P313" s="30">
        <f>+ROUND(G313*O313,0)</f>
        <v>0</v>
      </c>
      <c r="Q313" s="31">
        <f>ROUND(G313-J313-L313-N313-P313,0)</f>
        <v>0</v>
      </c>
    </row>
    <row r="314" spans="1:16382" ht="15" x14ac:dyDescent="0.25">
      <c r="B314" s="19">
        <v>291</v>
      </c>
      <c r="C314" s="87" t="s">
        <v>298</v>
      </c>
      <c r="D314" s="20">
        <v>6104.7</v>
      </c>
      <c r="E314" s="1">
        <f>+G314/D314</f>
        <v>0</v>
      </c>
      <c r="F314" s="6">
        <f>+D314*80%</f>
        <v>4883.76</v>
      </c>
      <c r="G314" s="33"/>
      <c r="H314" s="2" t="str">
        <f>IF(G314&lt;F314," OFERTA CON PRECIO APARENTEMENTE BAJO","VALOR MINIMO ACEPTABLE")</f>
        <v xml:space="preserve"> OFERTA CON PRECIO APARENTEMENTE BAJO</v>
      </c>
      <c r="I314" s="29"/>
      <c r="J314" s="30">
        <f>+ROUND(G314*I314,0)</f>
        <v>0</v>
      </c>
      <c r="K314" s="29"/>
      <c r="L314" s="30">
        <f>+ROUND(G314*K314,0)</f>
        <v>0</v>
      </c>
      <c r="M314" s="29"/>
      <c r="N314" s="30">
        <f>+ROUND(G314*M314,0)</f>
        <v>0</v>
      </c>
      <c r="O314" s="29"/>
      <c r="P314" s="30">
        <f>+ROUND(G314*O314,0)</f>
        <v>0</v>
      </c>
      <c r="Q314" s="31">
        <f>ROUND(G314-J314-L314-N314-P314,0)</f>
        <v>0</v>
      </c>
    </row>
    <row r="315" spans="1:16382" ht="15" x14ac:dyDescent="0.25">
      <c r="B315" s="19">
        <v>292</v>
      </c>
      <c r="C315" s="87" t="s">
        <v>299</v>
      </c>
      <c r="D315" s="20">
        <v>87780.349999999991</v>
      </c>
      <c r="E315" s="1">
        <f>+G315/D315</f>
        <v>0</v>
      </c>
      <c r="F315" s="6">
        <f>+D315*80%</f>
        <v>70224.28</v>
      </c>
      <c r="G315" s="33"/>
      <c r="H315" s="2" t="str">
        <f>IF(G315&lt;F315," OFERTA CON PRECIO APARENTEMENTE BAJO","VALOR MINIMO ACEPTABLE")</f>
        <v xml:space="preserve"> OFERTA CON PRECIO APARENTEMENTE BAJO</v>
      </c>
      <c r="I315" s="29"/>
      <c r="J315" s="30">
        <f>+ROUND(G315*I315,0)</f>
        <v>0</v>
      </c>
      <c r="K315" s="29"/>
      <c r="L315" s="30">
        <f>+ROUND(G315*K315,0)</f>
        <v>0</v>
      </c>
      <c r="M315" s="29"/>
      <c r="N315" s="30">
        <f>+ROUND(G315*M315,0)</f>
        <v>0</v>
      </c>
      <c r="O315" s="29"/>
      <c r="P315" s="30">
        <f>+ROUND(G315*O315,0)</f>
        <v>0</v>
      </c>
      <c r="Q315" s="31">
        <f>ROUND(G315-J315-L315-N315-P315,0)</f>
        <v>0</v>
      </c>
    </row>
    <row r="316" spans="1:16382" ht="15" x14ac:dyDescent="0.25">
      <c r="B316" s="11"/>
      <c r="C316" s="11"/>
      <c r="D316" s="11"/>
      <c r="E316" s="21"/>
      <c r="F316" s="22"/>
      <c r="G316" s="22"/>
      <c r="H316" s="11"/>
      <c r="I316" s="11"/>
      <c r="J316" s="11"/>
      <c r="K316" s="11"/>
      <c r="L316" s="11"/>
      <c r="M316" s="11"/>
      <c r="N316" s="11"/>
      <c r="O316" s="11"/>
      <c r="P316" s="11"/>
      <c r="Q316" s="11"/>
    </row>
    <row r="317" spans="1:16382" ht="90.6" customHeight="1" x14ac:dyDescent="0.25">
      <c r="B317" s="63" t="s">
        <v>24</v>
      </c>
      <c r="C317" s="64"/>
      <c r="D317" s="64"/>
      <c r="E317" s="64"/>
      <c r="F317" s="64"/>
      <c r="G317" s="64"/>
      <c r="H317" s="64"/>
      <c r="I317" s="64"/>
      <c r="J317" s="64"/>
      <c r="K317" s="64"/>
      <c r="L317" s="64"/>
      <c r="M317" s="64"/>
      <c r="N317" s="64"/>
      <c r="O317" s="64"/>
      <c r="P317" s="64"/>
      <c r="Q317" s="65"/>
    </row>
    <row r="318" spans="1:16382" s="75" customFormat="1" ht="88.9" customHeight="1" x14ac:dyDescent="0.25">
      <c r="A318" s="7"/>
      <c r="B318" s="75" t="s">
        <v>22</v>
      </c>
    </row>
    <row r="319" spans="1:16382" ht="15" x14ac:dyDescent="0.25">
      <c r="B319" s="79"/>
      <c r="C319" s="79"/>
      <c r="D319" s="79"/>
      <c r="E319" s="79"/>
      <c r="F319" s="79"/>
      <c r="G319" s="79"/>
      <c r="H319" s="79"/>
      <c r="I319" s="23"/>
      <c r="J319" s="23"/>
      <c r="K319" s="23"/>
      <c r="L319" s="23"/>
      <c r="M319" s="23"/>
      <c r="N319" s="23"/>
      <c r="O319" s="23"/>
      <c r="P319" s="23"/>
      <c r="Q319" s="23"/>
    </row>
    <row r="320" spans="1:16382" s="73" customFormat="1" ht="238.15" customHeight="1" x14ac:dyDescent="0.2">
      <c r="A320" s="10"/>
      <c r="B320" s="73" t="s">
        <v>7</v>
      </c>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c r="CY320" s="74"/>
      <c r="CZ320" s="74"/>
      <c r="DA320" s="74"/>
      <c r="DB320" s="74"/>
      <c r="DC320" s="74"/>
      <c r="DD320" s="74"/>
      <c r="DE320" s="74"/>
      <c r="DF320" s="74"/>
      <c r="DG320" s="74"/>
      <c r="DH320" s="74"/>
      <c r="DI320" s="74"/>
      <c r="DJ320" s="74"/>
      <c r="DK320" s="74"/>
      <c r="DL320" s="74"/>
      <c r="DM320" s="74"/>
      <c r="DN320" s="74"/>
      <c r="DO320" s="74"/>
      <c r="DP320" s="74"/>
      <c r="DQ320" s="74"/>
      <c r="DR320" s="74"/>
      <c r="DS320" s="74"/>
      <c r="DT320" s="74"/>
      <c r="DU320" s="74"/>
      <c r="DV320" s="74"/>
      <c r="DW320" s="74"/>
      <c r="DX320" s="74"/>
      <c r="DY320" s="74"/>
      <c r="DZ320" s="74"/>
      <c r="EA320" s="74"/>
      <c r="EB320" s="74"/>
      <c r="EC320" s="74"/>
      <c r="ED320" s="74"/>
      <c r="EE320" s="74"/>
      <c r="EF320" s="74"/>
      <c r="EG320" s="74"/>
      <c r="EH320" s="74"/>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74"/>
      <c r="FM320" s="74"/>
      <c r="FN320" s="74"/>
      <c r="FO320" s="74"/>
      <c r="FP320" s="74"/>
      <c r="FQ320" s="74"/>
      <c r="FR320" s="74"/>
      <c r="FS320" s="74"/>
      <c r="FT320" s="74"/>
      <c r="FU320" s="74"/>
      <c r="FV320" s="74"/>
      <c r="FW320" s="74"/>
      <c r="FX320" s="74"/>
      <c r="FY320" s="74"/>
      <c r="FZ320" s="74"/>
      <c r="GA320" s="74"/>
      <c r="GB320" s="74"/>
      <c r="GC320" s="74"/>
      <c r="GD320" s="74"/>
      <c r="GE320" s="74"/>
      <c r="GF320" s="74"/>
      <c r="GG320" s="74"/>
      <c r="GH320" s="74"/>
      <c r="GI320" s="74"/>
      <c r="GJ320" s="74"/>
      <c r="GK320" s="74"/>
      <c r="GL320" s="74"/>
      <c r="GM320" s="74"/>
      <c r="GN320" s="74"/>
      <c r="GO320" s="74"/>
      <c r="GP320" s="74"/>
      <c r="GQ320" s="74"/>
      <c r="GR320" s="74"/>
      <c r="GS320" s="74"/>
      <c r="GT320" s="74"/>
      <c r="GU320" s="74"/>
      <c r="GV320" s="74"/>
      <c r="GW320" s="74"/>
      <c r="GX320" s="74"/>
      <c r="GY320" s="74"/>
      <c r="GZ320" s="74"/>
      <c r="HA320" s="74"/>
      <c r="HB320" s="74"/>
      <c r="HC320" s="74"/>
      <c r="HD320" s="74"/>
      <c r="HE320" s="74"/>
      <c r="HF320" s="74"/>
      <c r="HG320" s="74"/>
      <c r="HH320" s="74"/>
      <c r="HI320" s="74"/>
      <c r="HJ320" s="74"/>
      <c r="HK320" s="74"/>
      <c r="HL320" s="74"/>
      <c r="HM320" s="74"/>
      <c r="HN320" s="74"/>
      <c r="HO320" s="74"/>
      <c r="HP320" s="74"/>
      <c r="HQ320" s="74"/>
      <c r="HR320" s="74"/>
      <c r="HS320" s="74"/>
      <c r="HT320" s="74"/>
      <c r="HU320" s="74"/>
      <c r="HV320" s="74"/>
      <c r="HW320" s="74"/>
      <c r="HX320" s="74"/>
      <c r="HY320" s="74"/>
      <c r="HZ320" s="74"/>
      <c r="IA320" s="74"/>
      <c r="IB320" s="74"/>
      <c r="IC320" s="74"/>
      <c r="ID320" s="74"/>
      <c r="IE320" s="74"/>
      <c r="IF320" s="74"/>
      <c r="IG320" s="74"/>
      <c r="IH320" s="74"/>
      <c r="II320" s="74"/>
      <c r="IJ320" s="74"/>
      <c r="IK320" s="74"/>
      <c r="IL320" s="74"/>
      <c r="IM320" s="74"/>
      <c r="IN320" s="74"/>
      <c r="IO320" s="74"/>
      <c r="IP320" s="74"/>
      <c r="IQ320" s="74"/>
      <c r="IR320" s="74"/>
      <c r="IS320" s="74"/>
      <c r="IT320" s="74"/>
      <c r="IU320" s="74"/>
      <c r="IV320" s="74"/>
      <c r="IW320" s="74"/>
      <c r="IX320" s="74"/>
      <c r="IY320" s="74"/>
      <c r="IZ320" s="74"/>
      <c r="JA320" s="74"/>
      <c r="JB320" s="74"/>
      <c r="JC320" s="74"/>
      <c r="JD320" s="74"/>
      <c r="JE320" s="74"/>
      <c r="JF320" s="74"/>
      <c r="JG320" s="74"/>
      <c r="JH320" s="74"/>
      <c r="JI320" s="74"/>
      <c r="JJ320" s="74"/>
      <c r="JK320" s="74"/>
      <c r="JL320" s="74"/>
      <c r="JM320" s="74"/>
      <c r="JN320" s="74"/>
      <c r="JO320" s="74"/>
      <c r="JP320" s="74"/>
      <c r="JQ320" s="74"/>
      <c r="JR320" s="74"/>
      <c r="JS320" s="74"/>
      <c r="JT320" s="74"/>
      <c r="JU320" s="74"/>
      <c r="JV320" s="74"/>
      <c r="JW320" s="74"/>
      <c r="JX320" s="74"/>
      <c r="JY320" s="74"/>
      <c r="JZ320" s="74"/>
      <c r="KA320" s="74"/>
      <c r="KB320" s="74"/>
      <c r="KC320" s="74"/>
      <c r="KD320" s="74"/>
      <c r="KE320" s="74"/>
      <c r="KF320" s="74"/>
      <c r="KG320" s="74"/>
      <c r="KH320" s="74"/>
      <c r="KI320" s="74"/>
      <c r="KJ320" s="74"/>
      <c r="KK320" s="74"/>
      <c r="KL320" s="74"/>
      <c r="KM320" s="74"/>
      <c r="KN320" s="74"/>
      <c r="KO320" s="74"/>
      <c r="KP320" s="74"/>
      <c r="KQ320" s="74"/>
      <c r="KR320" s="74"/>
      <c r="KS320" s="74"/>
      <c r="KT320" s="74"/>
      <c r="KU320" s="74"/>
      <c r="KV320" s="74"/>
      <c r="KW320" s="74"/>
      <c r="KX320" s="74"/>
      <c r="KY320" s="74"/>
      <c r="KZ320" s="74"/>
      <c r="LA320" s="74"/>
      <c r="LB320" s="74"/>
      <c r="LC320" s="74"/>
      <c r="LD320" s="74"/>
      <c r="LE320" s="74"/>
      <c r="LF320" s="74"/>
      <c r="LG320" s="74"/>
      <c r="LH320" s="74"/>
      <c r="LI320" s="74"/>
      <c r="LJ320" s="74"/>
      <c r="LK320" s="74"/>
      <c r="LL320" s="74"/>
      <c r="LM320" s="74"/>
      <c r="LN320" s="74"/>
      <c r="LO320" s="74"/>
      <c r="LP320" s="74"/>
      <c r="LQ320" s="74"/>
      <c r="LR320" s="74"/>
      <c r="LS320" s="74"/>
      <c r="LT320" s="74"/>
      <c r="LU320" s="74"/>
      <c r="LV320" s="74"/>
      <c r="LW320" s="74"/>
      <c r="LX320" s="74"/>
      <c r="LY320" s="74"/>
      <c r="LZ320" s="74"/>
      <c r="MA320" s="74"/>
      <c r="MB320" s="74"/>
      <c r="MC320" s="74"/>
      <c r="MD320" s="74"/>
      <c r="ME320" s="74"/>
      <c r="MF320" s="74"/>
      <c r="MG320" s="74"/>
      <c r="MH320" s="74"/>
      <c r="MI320" s="74"/>
      <c r="MJ320" s="74"/>
      <c r="MK320" s="74"/>
      <c r="ML320" s="74"/>
      <c r="MM320" s="74"/>
      <c r="MN320" s="74"/>
      <c r="MO320" s="74"/>
      <c r="MP320" s="74"/>
      <c r="MQ320" s="74"/>
      <c r="MR320" s="74"/>
      <c r="MS320" s="74"/>
      <c r="MT320" s="74"/>
      <c r="MU320" s="74"/>
      <c r="MV320" s="74"/>
      <c r="MW320" s="74"/>
      <c r="MX320" s="74"/>
      <c r="MY320" s="74"/>
      <c r="MZ320" s="74"/>
      <c r="NA320" s="74"/>
      <c r="NB320" s="74"/>
      <c r="NC320" s="74"/>
      <c r="ND320" s="74"/>
      <c r="NE320" s="74"/>
      <c r="NF320" s="74"/>
      <c r="NG320" s="74"/>
      <c r="NH320" s="74"/>
      <c r="NI320" s="74"/>
      <c r="NJ320" s="74"/>
      <c r="NK320" s="74"/>
      <c r="NL320" s="74"/>
      <c r="NM320" s="74"/>
      <c r="NN320" s="74"/>
      <c r="NO320" s="74"/>
      <c r="NP320" s="74"/>
      <c r="NQ320" s="74"/>
      <c r="NR320" s="74"/>
      <c r="NS320" s="74"/>
      <c r="NT320" s="74"/>
      <c r="NU320" s="74"/>
      <c r="NV320" s="74"/>
      <c r="NW320" s="74"/>
      <c r="NX320" s="74"/>
      <c r="NY320" s="74"/>
      <c r="NZ320" s="74"/>
      <c r="OA320" s="74"/>
      <c r="OB320" s="74"/>
      <c r="OC320" s="74"/>
      <c r="OD320" s="74"/>
      <c r="OE320" s="74"/>
      <c r="OF320" s="74"/>
      <c r="OG320" s="74"/>
      <c r="OH320" s="74"/>
      <c r="OI320" s="74"/>
      <c r="OJ320" s="74"/>
      <c r="OK320" s="74"/>
      <c r="OL320" s="74"/>
      <c r="OM320" s="74"/>
      <c r="ON320" s="74"/>
      <c r="OO320" s="74"/>
      <c r="OP320" s="74"/>
      <c r="OQ320" s="74"/>
      <c r="OR320" s="74"/>
      <c r="OS320" s="74"/>
      <c r="OT320" s="74"/>
      <c r="OU320" s="74"/>
      <c r="OV320" s="74"/>
      <c r="OW320" s="74"/>
      <c r="OX320" s="74"/>
      <c r="OY320" s="74"/>
      <c r="OZ320" s="74"/>
      <c r="PA320" s="74"/>
      <c r="PB320" s="74"/>
      <c r="PC320" s="74"/>
      <c r="PD320" s="74"/>
      <c r="PE320" s="74"/>
      <c r="PF320" s="74"/>
      <c r="PG320" s="74"/>
      <c r="PH320" s="74"/>
      <c r="PI320" s="74"/>
      <c r="PJ320" s="74"/>
      <c r="PK320" s="74"/>
      <c r="PL320" s="74"/>
      <c r="PM320" s="74"/>
      <c r="PN320" s="74"/>
      <c r="PO320" s="74"/>
      <c r="PP320" s="74"/>
      <c r="PQ320" s="74"/>
      <c r="PR320" s="74"/>
      <c r="PS320" s="74"/>
      <c r="PT320" s="74"/>
      <c r="PU320" s="74"/>
      <c r="PV320" s="74"/>
      <c r="PW320" s="74"/>
      <c r="PX320" s="74"/>
      <c r="PY320" s="74"/>
      <c r="PZ320" s="74"/>
      <c r="QA320" s="74"/>
      <c r="QB320" s="74"/>
      <c r="QC320" s="74"/>
      <c r="QD320" s="74"/>
      <c r="QE320" s="74"/>
      <c r="QF320" s="74"/>
      <c r="QG320" s="74"/>
      <c r="QH320" s="74"/>
      <c r="QI320" s="74"/>
      <c r="QJ320" s="74"/>
      <c r="QK320" s="74"/>
      <c r="QL320" s="74"/>
      <c r="QM320" s="74"/>
      <c r="QN320" s="74"/>
      <c r="QO320" s="74"/>
      <c r="QP320" s="74"/>
      <c r="QQ320" s="74"/>
      <c r="QR320" s="74"/>
      <c r="QS320" s="74"/>
      <c r="QT320" s="74"/>
      <c r="QU320" s="74"/>
      <c r="QV320" s="74"/>
      <c r="QW320" s="74"/>
      <c r="QX320" s="74"/>
      <c r="QY320" s="74"/>
      <c r="QZ320" s="74"/>
      <c r="RA320" s="74"/>
      <c r="RB320" s="74"/>
      <c r="RC320" s="74"/>
      <c r="RD320" s="74"/>
      <c r="RE320" s="74"/>
      <c r="RF320" s="74"/>
      <c r="RG320" s="74"/>
      <c r="RH320" s="74"/>
      <c r="RI320" s="74"/>
      <c r="RJ320" s="74"/>
      <c r="RK320" s="74"/>
      <c r="RL320" s="74"/>
      <c r="RM320" s="74"/>
      <c r="RN320" s="74"/>
      <c r="RO320" s="74"/>
      <c r="RP320" s="74"/>
      <c r="RQ320" s="74"/>
      <c r="RR320" s="74"/>
      <c r="RS320" s="74"/>
      <c r="RT320" s="74"/>
      <c r="RU320" s="74"/>
      <c r="RV320" s="74"/>
      <c r="RW320" s="74"/>
      <c r="RX320" s="74"/>
      <c r="RY320" s="74"/>
      <c r="RZ320" s="74"/>
      <c r="SA320" s="74"/>
      <c r="SB320" s="74"/>
      <c r="SC320" s="74"/>
      <c r="SD320" s="74"/>
      <c r="SE320" s="74"/>
      <c r="SF320" s="74"/>
      <c r="SG320" s="74"/>
      <c r="SH320" s="74"/>
      <c r="SI320" s="74"/>
      <c r="SJ320" s="74"/>
      <c r="SK320" s="74"/>
      <c r="SL320" s="74"/>
      <c r="SM320" s="74"/>
      <c r="SN320" s="74"/>
      <c r="SO320" s="74"/>
      <c r="SP320" s="74"/>
      <c r="SQ320" s="74"/>
      <c r="SR320" s="74"/>
      <c r="SS320" s="74"/>
      <c r="ST320" s="74"/>
      <c r="SU320" s="74"/>
      <c r="SV320" s="74"/>
      <c r="SW320" s="74"/>
      <c r="SX320" s="74"/>
      <c r="SY320" s="74"/>
      <c r="SZ320" s="74"/>
      <c r="TA320" s="74"/>
      <c r="TB320" s="74"/>
      <c r="TC320" s="74"/>
      <c r="TD320" s="74"/>
      <c r="TE320" s="74"/>
      <c r="TF320" s="74"/>
      <c r="TG320" s="74"/>
      <c r="TH320" s="74"/>
      <c r="TI320" s="74"/>
      <c r="TJ320" s="74"/>
      <c r="TK320" s="74"/>
      <c r="TL320" s="74"/>
      <c r="TM320" s="74"/>
      <c r="TN320" s="74"/>
      <c r="TO320" s="74"/>
      <c r="TP320" s="74"/>
      <c r="TQ320" s="74"/>
      <c r="TR320" s="74"/>
      <c r="TS320" s="74"/>
      <c r="TT320" s="74"/>
      <c r="TU320" s="74"/>
      <c r="TV320" s="74"/>
      <c r="TW320" s="74"/>
      <c r="TX320" s="74"/>
      <c r="TY320" s="74"/>
      <c r="TZ320" s="74"/>
      <c r="UA320" s="74"/>
      <c r="UB320" s="74"/>
      <c r="UC320" s="74"/>
      <c r="UD320" s="74"/>
      <c r="UE320" s="74"/>
      <c r="UF320" s="74"/>
      <c r="UG320" s="74"/>
      <c r="UH320" s="74"/>
      <c r="UI320" s="74"/>
      <c r="UJ320" s="74"/>
      <c r="UK320" s="74"/>
      <c r="UL320" s="74"/>
      <c r="UM320" s="74"/>
      <c r="UN320" s="74"/>
      <c r="UO320" s="74"/>
      <c r="UP320" s="74"/>
      <c r="UQ320" s="74"/>
      <c r="UR320" s="74"/>
      <c r="US320" s="74"/>
      <c r="UT320" s="74"/>
      <c r="UU320" s="74"/>
      <c r="UV320" s="74"/>
      <c r="UW320" s="74"/>
      <c r="UX320" s="74"/>
      <c r="UY320" s="74"/>
      <c r="UZ320" s="74"/>
      <c r="VA320" s="74"/>
      <c r="VB320" s="74"/>
      <c r="VC320" s="74"/>
      <c r="VD320" s="74"/>
      <c r="VE320" s="74"/>
      <c r="VF320" s="74"/>
      <c r="VG320" s="74"/>
      <c r="VH320" s="74"/>
      <c r="VI320" s="74"/>
      <c r="VJ320" s="74"/>
      <c r="VK320" s="74"/>
      <c r="VL320" s="74"/>
      <c r="VM320" s="74"/>
      <c r="VN320" s="74"/>
      <c r="VO320" s="74"/>
      <c r="VP320" s="74"/>
      <c r="VQ320" s="74"/>
      <c r="VR320" s="74"/>
      <c r="VS320" s="74"/>
      <c r="VT320" s="74"/>
      <c r="VU320" s="74"/>
      <c r="VV320" s="74"/>
      <c r="VW320" s="74"/>
      <c r="VX320" s="74"/>
      <c r="VY320" s="74"/>
      <c r="VZ320" s="74"/>
      <c r="WA320" s="74"/>
      <c r="WB320" s="74"/>
      <c r="WC320" s="74"/>
      <c r="WD320" s="74"/>
      <c r="WE320" s="74"/>
      <c r="WF320" s="74"/>
      <c r="WG320" s="74"/>
      <c r="WH320" s="74"/>
      <c r="WI320" s="74"/>
      <c r="WJ320" s="74"/>
      <c r="WK320" s="74"/>
      <c r="WL320" s="74"/>
      <c r="WM320" s="74"/>
      <c r="WN320" s="74"/>
      <c r="WO320" s="74"/>
      <c r="WP320" s="74"/>
      <c r="WQ320" s="74"/>
      <c r="WR320" s="74"/>
      <c r="WS320" s="74"/>
      <c r="WT320" s="74"/>
      <c r="WU320" s="74"/>
      <c r="WV320" s="74"/>
      <c r="WW320" s="74"/>
      <c r="WX320" s="74"/>
      <c r="WY320" s="74"/>
      <c r="WZ320" s="74"/>
      <c r="XA320" s="74"/>
      <c r="XB320" s="74"/>
      <c r="XC320" s="74"/>
      <c r="XD320" s="74"/>
      <c r="XE320" s="74"/>
      <c r="XF320" s="74"/>
      <c r="XG320" s="74"/>
      <c r="XH320" s="74"/>
      <c r="XI320" s="74"/>
      <c r="XJ320" s="74"/>
      <c r="XK320" s="74"/>
      <c r="XL320" s="74"/>
      <c r="XM320" s="74"/>
      <c r="XN320" s="74"/>
      <c r="XO320" s="74"/>
      <c r="XP320" s="74"/>
      <c r="XQ320" s="74"/>
      <c r="XR320" s="74"/>
      <c r="XS320" s="74"/>
      <c r="XT320" s="74"/>
      <c r="XU320" s="74"/>
      <c r="XV320" s="74"/>
      <c r="XW320" s="74"/>
      <c r="XX320" s="74"/>
      <c r="XY320" s="74"/>
      <c r="XZ320" s="74"/>
      <c r="YA320" s="74"/>
      <c r="YB320" s="74"/>
      <c r="YC320" s="74"/>
      <c r="YD320" s="74"/>
      <c r="YE320" s="74"/>
      <c r="YF320" s="74"/>
      <c r="YG320" s="74"/>
      <c r="YH320" s="74"/>
      <c r="YI320" s="74"/>
      <c r="YJ320" s="74"/>
      <c r="YK320" s="74"/>
      <c r="YL320" s="74"/>
      <c r="YM320" s="74"/>
      <c r="YN320" s="74"/>
      <c r="YO320" s="74"/>
      <c r="YP320" s="74"/>
      <c r="YQ320" s="74"/>
      <c r="YR320" s="74"/>
      <c r="YS320" s="74"/>
      <c r="YT320" s="74"/>
      <c r="YU320" s="74"/>
      <c r="YV320" s="74"/>
      <c r="YW320" s="74"/>
      <c r="YX320" s="74"/>
      <c r="YY320" s="74"/>
      <c r="YZ320" s="74"/>
      <c r="ZA320" s="74"/>
      <c r="ZB320" s="74"/>
      <c r="ZC320" s="74"/>
      <c r="ZD320" s="74"/>
      <c r="ZE320" s="74"/>
      <c r="ZF320" s="74"/>
      <c r="ZG320" s="74"/>
      <c r="ZH320" s="74"/>
      <c r="ZI320" s="74"/>
      <c r="ZJ320" s="74"/>
      <c r="ZK320" s="74"/>
      <c r="ZL320" s="74"/>
      <c r="ZM320" s="74"/>
      <c r="ZN320" s="74"/>
      <c r="ZO320" s="74"/>
      <c r="ZP320" s="74"/>
      <c r="ZQ320" s="74"/>
      <c r="ZR320" s="74"/>
      <c r="ZS320" s="74"/>
      <c r="ZT320" s="74"/>
      <c r="ZU320" s="74"/>
      <c r="ZV320" s="74"/>
      <c r="ZW320" s="74"/>
      <c r="ZX320" s="74"/>
      <c r="ZY320" s="74"/>
      <c r="ZZ320" s="74"/>
      <c r="AAA320" s="74"/>
      <c r="AAB320" s="74"/>
      <c r="AAC320" s="74"/>
      <c r="AAD320" s="74"/>
      <c r="AAE320" s="74"/>
      <c r="AAF320" s="74"/>
      <c r="AAG320" s="74"/>
      <c r="AAH320" s="74"/>
      <c r="AAI320" s="74"/>
      <c r="AAJ320" s="74"/>
      <c r="AAK320" s="74"/>
      <c r="AAL320" s="74"/>
      <c r="AAM320" s="74"/>
      <c r="AAN320" s="74"/>
      <c r="AAO320" s="74"/>
      <c r="AAP320" s="74"/>
      <c r="AAQ320" s="74"/>
      <c r="AAR320" s="74"/>
      <c r="AAS320" s="74"/>
      <c r="AAT320" s="74"/>
      <c r="AAU320" s="74"/>
      <c r="AAV320" s="74"/>
      <c r="AAW320" s="74"/>
      <c r="AAX320" s="74"/>
      <c r="AAY320" s="74"/>
      <c r="AAZ320" s="74"/>
      <c r="ABA320" s="74"/>
      <c r="ABB320" s="74"/>
      <c r="ABC320" s="74"/>
      <c r="ABD320" s="74"/>
      <c r="ABE320" s="74"/>
      <c r="ABF320" s="74"/>
      <c r="ABG320" s="74"/>
      <c r="ABH320" s="74"/>
      <c r="ABI320" s="74"/>
      <c r="ABJ320" s="74"/>
      <c r="ABK320" s="74"/>
      <c r="ABL320" s="74"/>
      <c r="ABM320" s="74"/>
      <c r="ABN320" s="74"/>
      <c r="ABO320" s="74"/>
      <c r="ABP320" s="74"/>
      <c r="ABQ320" s="74"/>
      <c r="ABR320" s="74"/>
      <c r="ABS320" s="74"/>
      <c r="ABT320" s="74"/>
      <c r="ABU320" s="74"/>
      <c r="ABV320" s="74"/>
      <c r="ABW320" s="74"/>
      <c r="ABX320" s="74"/>
      <c r="ABY320" s="74"/>
      <c r="ABZ320" s="74"/>
      <c r="ACA320" s="74"/>
      <c r="ACB320" s="74"/>
      <c r="ACC320" s="74"/>
      <c r="ACD320" s="74"/>
      <c r="ACE320" s="74"/>
      <c r="ACF320" s="74"/>
      <c r="ACG320" s="74"/>
      <c r="ACH320" s="74"/>
      <c r="ACI320" s="74"/>
      <c r="ACJ320" s="74"/>
      <c r="ACK320" s="74"/>
      <c r="ACL320" s="74"/>
      <c r="ACM320" s="74"/>
      <c r="ACN320" s="74"/>
      <c r="ACO320" s="74"/>
      <c r="ACP320" s="74"/>
      <c r="ACQ320" s="74"/>
      <c r="ACR320" s="74"/>
      <c r="ACS320" s="74"/>
      <c r="ACT320" s="74"/>
      <c r="ACU320" s="74"/>
      <c r="ACV320" s="74"/>
      <c r="ACW320" s="74"/>
      <c r="ACX320" s="74"/>
      <c r="ACY320" s="74"/>
      <c r="ACZ320" s="74"/>
      <c r="ADA320" s="74"/>
      <c r="ADB320" s="74"/>
      <c r="ADC320" s="74"/>
      <c r="ADD320" s="74"/>
      <c r="ADE320" s="74"/>
      <c r="ADF320" s="74"/>
      <c r="ADG320" s="74"/>
      <c r="ADH320" s="74"/>
      <c r="ADI320" s="74"/>
      <c r="ADJ320" s="74"/>
      <c r="ADK320" s="74"/>
      <c r="ADL320" s="74"/>
      <c r="ADM320" s="74"/>
      <c r="ADN320" s="74"/>
      <c r="ADO320" s="74"/>
      <c r="ADP320" s="74"/>
      <c r="ADQ320" s="74"/>
      <c r="ADR320" s="74"/>
      <c r="ADS320" s="74"/>
      <c r="ADT320" s="74"/>
      <c r="ADU320" s="74"/>
      <c r="ADV320" s="74"/>
      <c r="ADW320" s="74"/>
      <c r="ADX320" s="74"/>
      <c r="ADY320" s="74"/>
      <c r="ADZ320" s="74"/>
      <c r="AEA320" s="74"/>
      <c r="AEB320" s="74"/>
      <c r="AEC320" s="74"/>
      <c r="AED320" s="74"/>
      <c r="AEE320" s="74"/>
      <c r="AEF320" s="74"/>
      <c r="AEG320" s="74"/>
      <c r="AEH320" s="74"/>
      <c r="AEI320" s="74"/>
      <c r="AEJ320" s="74"/>
      <c r="AEK320" s="74"/>
      <c r="AEL320" s="74"/>
      <c r="AEM320" s="74"/>
      <c r="AEN320" s="74"/>
      <c r="AEO320" s="74"/>
      <c r="AEP320" s="74"/>
      <c r="AEQ320" s="74"/>
      <c r="AER320" s="74"/>
      <c r="AES320" s="74"/>
      <c r="AET320" s="74"/>
      <c r="AEU320" s="74"/>
      <c r="AEV320" s="74"/>
      <c r="AEW320" s="74"/>
      <c r="AEX320" s="74"/>
      <c r="AEY320" s="74"/>
      <c r="AEZ320" s="74"/>
      <c r="AFA320" s="74"/>
      <c r="AFB320" s="74"/>
      <c r="AFC320" s="74"/>
      <c r="AFD320" s="74"/>
      <c r="AFE320" s="74"/>
      <c r="AFF320" s="74"/>
      <c r="AFG320" s="74"/>
      <c r="AFH320" s="74"/>
      <c r="AFI320" s="74"/>
      <c r="AFJ320" s="74"/>
      <c r="AFK320" s="74"/>
      <c r="AFL320" s="74"/>
      <c r="AFM320" s="74"/>
      <c r="AFN320" s="74"/>
      <c r="AFO320" s="74"/>
      <c r="AFP320" s="74"/>
      <c r="AFQ320" s="74"/>
      <c r="AFR320" s="74"/>
      <c r="AFS320" s="74"/>
      <c r="AFT320" s="74"/>
      <c r="AFU320" s="74"/>
      <c r="AFV320" s="74"/>
      <c r="AFW320" s="74"/>
      <c r="AFX320" s="74"/>
      <c r="AFY320" s="74"/>
      <c r="AFZ320" s="74"/>
      <c r="AGA320" s="74"/>
      <c r="AGB320" s="74"/>
      <c r="AGC320" s="74"/>
      <c r="AGD320" s="74"/>
      <c r="AGE320" s="74"/>
      <c r="AGF320" s="74"/>
      <c r="AGG320" s="74"/>
      <c r="AGH320" s="74"/>
      <c r="AGI320" s="74"/>
      <c r="AGJ320" s="74"/>
      <c r="AGK320" s="74"/>
      <c r="AGL320" s="74"/>
      <c r="AGM320" s="74"/>
      <c r="AGN320" s="74"/>
      <c r="AGO320" s="74"/>
      <c r="AGP320" s="74"/>
      <c r="AGQ320" s="74"/>
      <c r="AGR320" s="74"/>
      <c r="AGS320" s="74"/>
      <c r="AGT320" s="74"/>
      <c r="AGU320" s="74"/>
      <c r="AGV320" s="74"/>
      <c r="AGW320" s="74"/>
      <c r="AGX320" s="74"/>
      <c r="AGY320" s="74"/>
      <c r="AGZ320" s="74"/>
      <c r="AHA320" s="74"/>
      <c r="AHB320" s="74"/>
      <c r="AHC320" s="74"/>
      <c r="AHD320" s="74"/>
      <c r="AHE320" s="74"/>
      <c r="AHF320" s="74"/>
      <c r="AHG320" s="74"/>
      <c r="AHH320" s="74"/>
      <c r="AHI320" s="74"/>
      <c r="AHJ320" s="74"/>
      <c r="AHK320" s="74"/>
      <c r="AHL320" s="74"/>
      <c r="AHM320" s="74"/>
      <c r="AHN320" s="74"/>
      <c r="AHO320" s="74"/>
      <c r="AHP320" s="74"/>
      <c r="AHQ320" s="74"/>
      <c r="AHR320" s="74"/>
      <c r="AHS320" s="74"/>
      <c r="AHT320" s="74"/>
      <c r="AHU320" s="74"/>
      <c r="AHV320" s="74"/>
      <c r="AHW320" s="74"/>
      <c r="AHX320" s="74"/>
      <c r="AHY320" s="74"/>
      <c r="AHZ320" s="74"/>
      <c r="AIA320" s="74"/>
      <c r="AIB320" s="74"/>
      <c r="AIC320" s="74"/>
      <c r="AID320" s="74"/>
      <c r="AIE320" s="74"/>
      <c r="AIF320" s="74"/>
      <c r="AIG320" s="74"/>
      <c r="AIH320" s="74"/>
      <c r="AII320" s="74"/>
      <c r="AIJ320" s="74"/>
      <c r="AIK320" s="74"/>
      <c r="AIL320" s="74"/>
      <c r="AIM320" s="74"/>
      <c r="AIN320" s="74"/>
      <c r="AIO320" s="74"/>
      <c r="AIP320" s="74"/>
      <c r="AIQ320" s="74"/>
      <c r="AIR320" s="74"/>
      <c r="AIS320" s="74"/>
      <c r="AIT320" s="74"/>
      <c r="AIU320" s="74"/>
      <c r="AIV320" s="74"/>
      <c r="AIW320" s="74"/>
      <c r="AIX320" s="74"/>
      <c r="AIY320" s="74"/>
      <c r="AIZ320" s="74"/>
      <c r="AJA320" s="74"/>
      <c r="AJB320" s="74"/>
      <c r="AJC320" s="74"/>
      <c r="AJD320" s="74"/>
      <c r="AJE320" s="74"/>
      <c r="AJF320" s="74"/>
      <c r="AJG320" s="74"/>
      <c r="AJH320" s="74"/>
      <c r="AJI320" s="74"/>
      <c r="AJJ320" s="74"/>
      <c r="AJK320" s="74"/>
      <c r="AJL320" s="74"/>
      <c r="AJM320" s="74"/>
      <c r="AJN320" s="74"/>
      <c r="AJO320" s="74"/>
      <c r="AJP320" s="74"/>
      <c r="AJQ320" s="74"/>
      <c r="AJR320" s="74"/>
      <c r="AJS320" s="74"/>
      <c r="AJT320" s="74"/>
      <c r="AJU320" s="74"/>
      <c r="AJV320" s="74"/>
      <c r="AJW320" s="74"/>
      <c r="AJX320" s="74"/>
      <c r="AJY320" s="74"/>
      <c r="AJZ320" s="74"/>
      <c r="AKA320" s="74"/>
      <c r="AKB320" s="74"/>
      <c r="AKC320" s="74"/>
      <c r="AKD320" s="74"/>
      <c r="AKE320" s="74"/>
      <c r="AKF320" s="74"/>
      <c r="AKG320" s="74"/>
      <c r="AKH320" s="74"/>
      <c r="AKI320" s="74"/>
      <c r="AKJ320" s="74"/>
      <c r="AKK320" s="74"/>
      <c r="AKL320" s="74"/>
      <c r="AKM320" s="74"/>
      <c r="AKN320" s="74"/>
      <c r="AKO320" s="74"/>
      <c r="AKP320" s="74"/>
      <c r="AKQ320" s="74"/>
      <c r="AKR320" s="74"/>
      <c r="AKS320" s="74"/>
      <c r="AKT320" s="74"/>
      <c r="AKU320" s="74"/>
      <c r="AKV320" s="74"/>
      <c r="AKW320" s="74"/>
      <c r="AKX320" s="74"/>
      <c r="AKY320" s="74"/>
      <c r="AKZ320" s="74"/>
      <c r="ALA320" s="74"/>
      <c r="ALB320" s="74"/>
      <c r="ALC320" s="74"/>
      <c r="ALD320" s="74"/>
      <c r="ALE320" s="74"/>
      <c r="ALF320" s="74"/>
      <c r="ALG320" s="74"/>
      <c r="ALH320" s="74"/>
      <c r="ALI320" s="74"/>
      <c r="ALJ320" s="74"/>
      <c r="ALK320" s="74"/>
      <c r="ALL320" s="74"/>
      <c r="ALM320" s="74"/>
      <c r="ALN320" s="74"/>
      <c r="ALO320" s="74"/>
      <c r="ALP320" s="74"/>
      <c r="ALQ320" s="74"/>
      <c r="ALR320" s="74"/>
      <c r="ALS320" s="74"/>
      <c r="ALT320" s="74"/>
      <c r="ALU320" s="74"/>
      <c r="ALV320" s="74"/>
      <c r="ALW320" s="74"/>
      <c r="ALX320" s="74"/>
      <c r="ALY320" s="74"/>
      <c r="ALZ320" s="74"/>
      <c r="AMA320" s="74"/>
      <c r="AMB320" s="74"/>
      <c r="AMC320" s="74"/>
      <c r="AMD320" s="74"/>
      <c r="AME320" s="74"/>
      <c r="AMF320" s="74"/>
      <c r="AMG320" s="74"/>
      <c r="AMH320" s="74"/>
      <c r="AMI320" s="74"/>
      <c r="AMJ320" s="74"/>
      <c r="AMK320" s="74"/>
      <c r="AML320" s="74"/>
      <c r="AMM320" s="74"/>
      <c r="AMN320" s="74"/>
      <c r="AMO320" s="74"/>
      <c r="AMP320" s="74"/>
      <c r="AMQ320" s="74"/>
      <c r="AMR320" s="74"/>
      <c r="AMS320" s="74"/>
      <c r="AMT320" s="74"/>
      <c r="AMU320" s="74"/>
      <c r="AMV320" s="74"/>
      <c r="AMW320" s="74"/>
      <c r="AMX320" s="74"/>
      <c r="AMY320" s="74"/>
      <c r="AMZ320" s="74"/>
      <c r="ANA320" s="74"/>
      <c r="ANB320" s="74"/>
      <c r="ANC320" s="74"/>
      <c r="AND320" s="74"/>
      <c r="ANE320" s="74"/>
      <c r="ANF320" s="74"/>
      <c r="ANG320" s="74"/>
      <c r="ANH320" s="74"/>
      <c r="ANI320" s="74"/>
      <c r="ANJ320" s="74"/>
      <c r="ANK320" s="74"/>
      <c r="ANL320" s="74"/>
      <c r="ANM320" s="74"/>
      <c r="ANN320" s="74"/>
      <c r="ANO320" s="74"/>
      <c r="ANP320" s="74"/>
      <c r="ANQ320" s="74"/>
      <c r="ANR320" s="74"/>
      <c r="ANS320" s="74"/>
      <c r="ANT320" s="74"/>
      <c r="ANU320" s="74"/>
      <c r="ANV320" s="74"/>
      <c r="ANW320" s="74"/>
      <c r="ANX320" s="74"/>
      <c r="ANY320" s="74"/>
      <c r="ANZ320" s="74"/>
      <c r="AOA320" s="74"/>
      <c r="AOB320" s="74"/>
      <c r="AOC320" s="74"/>
      <c r="AOD320" s="74"/>
      <c r="AOE320" s="74"/>
      <c r="AOF320" s="74"/>
      <c r="AOG320" s="74"/>
      <c r="AOH320" s="74"/>
      <c r="AOI320" s="74"/>
      <c r="AOJ320" s="74"/>
      <c r="AOK320" s="74"/>
      <c r="AOL320" s="74"/>
      <c r="AOM320" s="74"/>
      <c r="AON320" s="74"/>
      <c r="AOO320" s="74"/>
      <c r="AOP320" s="74"/>
      <c r="AOQ320" s="74"/>
      <c r="AOR320" s="74"/>
      <c r="AOS320" s="74"/>
      <c r="AOT320" s="74"/>
      <c r="AOU320" s="74"/>
      <c r="AOV320" s="74"/>
      <c r="AOW320" s="74"/>
      <c r="AOX320" s="74"/>
      <c r="AOY320" s="74"/>
      <c r="AOZ320" s="74"/>
      <c r="APA320" s="74"/>
      <c r="APB320" s="74"/>
      <c r="APC320" s="74"/>
      <c r="APD320" s="74"/>
      <c r="APE320" s="74"/>
      <c r="APF320" s="74"/>
      <c r="APG320" s="74"/>
      <c r="APH320" s="74"/>
      <c r="API320" s="74"/>
      <c r="APJ320" s="74"/>
      <c r="APK320" s="74"/>
      <c r="APL320" s="74"/>
      <c r="APM320" s="74"/>
      <c r="APN320" s="74"/>
      <c r="APO320" s="74"/>
      <c r="APP320" s="74"/>
      <c r="APQ320" s="74"/>
      <c r="APR320" s="74"/>
      <c r="APS320" s="74"/>
      <c r="APT320" s="74"/>
      <c r="APU320" s="74"/>
      <c r="APV320" s="74"/>
      <c r="APW320" s="74"/>
      <c r="APX320" s="74"/>
      <c r="APY320" s="74"/>
      <c r="APZ320" s="74"/>
      <c r="AQA320" s="74"/>
      <c r="AQB320" s="74"/>
      <c r="AQC320" s="74"/>
      <c r="AQD320" s="74"/>
      <c r="AQE320" s="74"/>
      <c r="AQF320" s="74"/>
      <c r="AQG320" s="74"/>
      <c r="AQH320" s="74"/>
      <c r="AQI320" s="74"/>
      <c r="AQJ320" s="74"/>
      <c r="AQK320" s="74"/>
      <c r="AQL320" s="74"/>
      <c r="AQM320" s="74"/>
      <c r="AQN320" s="74"/>
      <c r="AQO320" s="74"/>
      <c r="AQP320" s="74"/>
      <c r="AQQ320" s="74"/>
      <c r="AQR320" s="74"/>
      <c r="AQS320" s="74"/>
      <c r="AQT320" s="74"/>
      <c r="AQU320" s="74"/>
      <c r="AQV320" s="74"/>
      <c r="AQW320" s="74"/>
      <c r="AQX320" s="74"/>
      <c r="AQY320" s="74"/>
      <c r="AQZ320" s="74"/>
      <c r="ARA320" s="74"/>
      <c r="ARB320" s="74"/>
      <c r="ARC320" s="74"/>
      <c r="ARD320" s="74"/>
      <c r="ARE320" s="74"/>
      <c r="ARF320" s="74"/>
      <c r="ARG320" s="74"/>
      <c r="ARH320" s="74"/>
      <c r="ARI320" s="74"/>
      <c r="ARJ320" s="74"/>
      <c r="ARK320" s="74"/>
      <c r="ARL320" s="74"/>
      <c r="ARM320" s="74"/>
      <c r="ARN320" s="74"/>
      <c r="ARO320" s="74"/>
      <c r="ARP320" s="74"/>
      <c r="ARQ320" s="74"/>
      <c r="ARR320" s="74"/>
      <c r="ARS320" s="74"/>
      <c r="ART320" s="74"/>
      <c r="ARU320" s="74"/>
      <c r="ARV320" s="74"/>
      <c r="ARW320" s="74"/>
      <c r="ARX320" s="74"/>
      <c r="ARY320" s="74"/>
      <c r="ARZ320" s="74"/>
      <c r="ASA320" s="74"/>
      <c r="ASB320" s="74"/>
      <c r="ASC320" s="74"/>
      <c r="ASD320" s="74"/>
      <c r="ASE320" s="74"/>
      <c r="ASF320" s="74"/>
      <c r="ASG320" s="74"/>
      <c r="ASH320" s="74"/>
      <c r="ASI320" s="74"/>
      <c r="ASJ320" s="74"/>
      <c r="ASK320" s="74"/>
      <c r="ASL320" s="74"/>
      <c r="ASM320" s="74"/>
      <c r="ASN320" s="74"/>
      <c r="ASO320" s="74"/>
      <c r="ASP320" s="74"/>
      <c r="ASQ320" s="74"/>
      <c r="ASR320" s="74"/>
      <c r="ASS320" s="74"/>
      <c r="AST320" s="74"/>
      <c r="ASU320" s="74"/>
      <c r="ASV320" s="74"/>
      <c r="ASW320" s="74"/>
      <c r="ASX320" s="74"/>
      <c r="ASY320" s="74"/>
      <c r="ASZ320" s="74"/>
      <c r="ATA320" s="74"/>
      <c r="ATB320" s="74"/>
      <c r="ATC320" s="74"/>
      <c r="ATD320" s="74"/>
      <c r="ATE320" s="74"/>
      <c r="ATF320" s="74"/>
      <c r="ATG320" s="74"/>
      <c r="ATH320" s="74"/>
      <c r="ATI320" s="74"/>
      <c r="ATJ320" s="74"/>
      <c r="ATK320" s="74"/>
      <c r="ATL320" s="74"/>
      <c r="ATM320" s="74"/>
      <c r="ATN320" s="74"/>
      <c r="ATO320" s="74"/>
      <c r="ATP320" s="74"/>
      <c r="ATQ320" s="74"/>
      <c r="ATR320" s="74"/>
      <c r="ATS320" s="74"/>
      <c r="ATT320" s="74"/>
      <c r="ATU320" s="74"/>
      <c r="ATV320" s="74"/>
      <c r="ATW320" s="74"/>
      <c r="ATX320" s="74"/>
      <c r="ATY320" s="74"/>
      <c r="ATZ320" s="74"/>
      <c r="AUA320" s="74"/>
      <c r="AUB320" s="74"/>
      <c r="AUC320" s="74"/>
      <c r="AUD320" s="74"/>
      <c r="AUE320" s="74"/>
      <c r="AUF320" s="74"/>
      <c r="AUG320" s="74"/>
      <c r="AUH320" s="74"/>
      <c r="AUI320" s="74"/>
      <c r="AUJ320" s="74"/>
      <c r="AUK320" s="74"/>
      <c r="AUL320" s="74"/>
      <c r="AUM320" s="74"/>
      <c r="AUN320" s="74"/>
      <c r="AUO320" s="74"/>
      <c r="AUP320" s="74"/>
      <c r="AUQ320" s="74"/>
      <c r="AUR320" s="74"/>
      <c r="AUS320" s="74"/>
      <c r="AUT320" s="74"/>
      <c r="AUU320" s="74"/>
      <c r="AUV320" s="74"/>
      <c r="AUW320" s="74"/>
      <c r="AUX320" s="74"/>
      <c r="AUY320" s="74"/>
      <c r="AUZ320" s="74"/>
      <c r="AVA320" s="74"/>
      <c r="AVB320" s="74"/>
      <c r="AVC320" s="74"/>
      <c r="AVD320" s="74"/>
      <c r="AVE320" s="74"/>
      <c r="AVF320" s="74"/>
      <c r="AVG320" s="74"/>
      <c r="AVH320" s="74"/>
      <c r="AVI320" s="74"/>
      <c r="AVJ320" s="74"/>
      <c r="AVK320" s="74"/>
      <c r="AVL320" s="74"/>
      <c r="AVM320" s="74"/>
      <c r="AVN320" s="74"/>
      <c r="AVO320" s="74"/>
      <c r="AVP320" s="74"/>
      <c r="AVQ320" s="74"/>
      <c r="AVR320" s="74"/>
      <c r="AVS320" s="74"/>
      <c r="AVT320" s="74"/>
      <c r="AVU320" s="74"/>
      <c r="AVV320" s="74"/>
      <c r="AVW320" s="74"/>
      <c r="AVX320" s="74"/>
      <c r="AVY320" s="74"/>
      <c r="AVZ320" s="74"/>
      <c r="AWA320" s="74"/>
      <c r="AWB320" s="74"/>
      <c r="AWC320" s="74"/>
      <c r="AWD320" s="74"/>
      <c r="AWE320" s="74"/>
      <c r="AWF320" s="74"/>
      <c r="AWG320" s="74"/>
      <c r="AWH320" s="74"/>
      <c r="AWI320" s="74"/>
      <c r="AWJ320" s="74"/>
      <c r="AWK320" s="74"/>
      <c r="AWL320" s="74"/>
      <c r="AWM320" s="74"/>
      <c r="AWN320" s="74"/>
      <c r="AWO320" s="74"/>
      <c r="AWP320" s="74"/>
      <c r="AWQ320" s="74"/>
      <c r="AWR320" s="74"/>
      <c r="AWS320" s="74"/>
      <c r="AWT320" s="74"/>
      <c r="AWU320" s="74"/>
      <c r="AWV320" s="74"/>
      <c r="AWW320" s="74"/>
      <c r="AWX320" s="74"/>
      <c r="AWY320" s="74"/>
      <c r="AWZ320" s="74"/>
      <c r="AXA320" s="74"/>
      <c r="AXB320" s="74"/>
      <c r="AXC320" s="74"/>
      <c r="AXD320" s="74"/>
      <c r="AXE320" s="74"/>
      <c r="AXF320" s="74"/>
      <c r="AXG320" s="74"/>
      <c r="AXH320" s="74"/>
      <c r="AXI320" s="74"/>
      <c r="AXJ320" s="74"/>
      <c r="AXK320" s="74"/>
      <c r="AXL320" s="74"/>
      <c r="AXM320" s="74"/>
      <c r="AXN320" s="74"/>
      <c r="AXO320" s="74"/>
      <c r="AXP320" s="74"/>
      <c r="AXQ320" s="74"/>
      <c r="AXR320" s="74"/>
      <c r="AXS320" s="74"/>
      <c r="AXT320" s="74"/>
      <c r="AXU320" s="74"/>
      <c r="AXV320" s="74"/>
      <c r="AXW320" s="74"/>
      <c r="AXX320" s="74"/>
      <c r="AXY320" s="74"/>
      <c r="AXZ320" s="74"/>
      <c r="AYA320" s="74"/>
      <c r="AYB320" s="74"/>
      <c r="AYC320" s="74"/>
      <c r="AYD320" s="74"/>
      <c r="AYE320" s="74"/>
      <c r="AYF320" s="74"/>
      <c r="AYG320" s="74"/>
      <c r="AYH320" s="74"/>
      <c r="AYI320" s="74"/>
      <c r="AYJ320" s="74"/>
      <c r="AYK320" s="74"/>
      <c r="AYL320" s="74"/>
      <c r="AYM320" s="74"/>
      <c r="AYN320" s="74"/>
      <c r="AYO320" s="74"/>
      <c r="AYP320" s="74"/>
      <c r="AYQ320" s="74"/>
      <c r="AYR320" s="74"/>
      <c r="AYS320" s="74"/>
      <c r="AYT320" s="74"/>
      <c r="AYU320" s="74"/>
      <c r="AYV320" s="74"/>
      <c r="AYW320" s="74"/>
      <c r="AYX320" s="74"/>
      <c r="AYY320" s="74"/>
      <c r="AYZ320" s="74"/>
      <c r="AZA320" s="74"/>
      <c r="AZB320" s="74"/>
      <c r="AZC320" s="74"/>
      <c r="AZD320" s="74"/>
      <c r="AZE320" s="74"/>
      <c r="AZF320" s="74"/>
      <c r="AZG320" s="74"/>
      <c r="AZH320" s="74"/>
      <c r="AZI320" s="74"/>
      <c r="AZJ320" s="74"/>
      <c r="AZK320" s="74"/>
      <c r="AZL320" s="74"/>
      <c r="AZM320" s="74"/>
      <c r="AZN320" s="74"/>
      <c r="AZO320" s="74"/>
      <c r="AZP320" s="74"/>
      <c r="AZQ320" s="74"/>
      <c r="AZR320" s="74"/>
      <c r="AZS320" s="74"/>
      <c r="AZT320" s="74"/>
      <c r="AZU320" s="74"/>
      <c r="AZV320" s="74"/>
      <c r="AZW320" s="74"/>
      <c r="AZX320" s="74"/>
      <c r="AZY320" s="74"/>
      <c r="AZZ320" s="74"/>
      <c r="BAA320" s="74"/>
      <c r="BAB320" s="74"/>
      <c r="BAC320" s="74"/>
      <c r="BAD320" s="74"/>
      <c r="BAE320" s="74"/>
      <c r="BAF320" s="74"/>
      <c r="BAG320" s="74"/>
      <c r="BAH320" s="74"/>
      <c r="BAI320" s="74"/>
      <c r="BAJ320" s="74"/>
      <c r="BAK320" s="74"/>
      <c r="BAL320" s="74"/>
      <c r="BAM320" s="74"/>
      <c r="BAN320" s="74"/>
      <c r="BAO320" s="74"/>
      <c r="BAP320" s="74"/>
      <c r="BAQ320" s="74"/>
      <c r="BAR320" s="74"/>
      <c r="BAS320" s="74"/>
      <c r="BAT320" s="74"/>
      <c r="BAU320" s="74"/>
      <c r="BAV320" s="74"/>
      <c r="BAW320" s="74"/>
      <c r="BAX320" s="74"/>
      <c r="BAY320" s="74"/>
      <c r="BAZ320" s="74"/>
      <c r="BBA320" s="74"/>
      <c r="BBB320" s="74"/>
      <c r="BBC320" s="74"/>
      <c r="BBD320" s="74"/>
      <c r="BBE320" s="74"/>
      <c r="BBF320" s="74"/>
      <c r="BBG320" s="74"/>
      <c r="BBH320" s="74"/>
      <c r="BBI320" s="74"/>
      <c r="BBJ320" s="74"/>
      <c r="BBK320" s="74"/>
      <c r="BBL320" s="74"/>
      <c r="BBM320" s="74"/>
      <c r="BBN320" s="74"/>
      <c r="BBO320" s="74"/>
      <c r="BBP320" s="74"/>
      <c r="BBQ320" s="74"/>
      <c r="BBR320" s="74"/>
      <c r="BBS320" s="74"/>
      <c r="BBT320" s="74"/>
      <c r="BBU320" s="74"/>
      <c r="BBV320" s="74"/>
      <c r="BBW320" s="74"/>
      <c r="BBX320" s="74"/>
      <c r="BBY320" s="74"/>
      <c r="BBZ320" s="74"/>
      <c r="BCA320" s="74"/>
      <c r="BCB320" s="74"/>
      <c r="BCC320" s="74"/>
      <c r="BCD320" s="74"/>
      <c r="BCE320" s="74"/>
      <c r="BCF320" s="74"/>
      <c r="BCG320" s="74"/>
      <c r="BCH320" s="74"/>
      <c r="BCI320" s="74"/>
      <c r="BCJ320" s="74"/>
      <c r="BCK320" s="74"/>
      <c r="BCL320" s="74"/>
      <c r="BCM320" s="74"/>
      <c r="BCN320" s="74"/>
      <c r="BCO320" s="74"/>
      <c r="BCP320" s="74"/>
      <c r="BCQ320" s="74"/>
      <c r="BCR320" s="74"/>
      <c r="BCS320" s="74"/>
      <c r="BCT320" s="74"/>
      <c r="BCU320" s="74"/>
      <c r="BCV320" s="74"/>
      <c r="BCW320" s="74"/>
      <c r="BCX320" s="74"/>
      <c r="BCY320" s="74"/>
      <c r="BCZ320" s="74"/>
      <c r="BDA320" s="74"/>
      <c r="BDB320" s="74"/>
      <c r="BDC320" s="74"/>
      <c r="BDD320" s="74"/>
      <c r="BDE320" s="74"/>
      <c r="BDF320" s="74"/>
      <c r="BDG320" s="74"/>
      <c r="BDH320" s="74"/>
      <c r="BDI320" s="74"/>
      <c r="BDJ320" s="74"/>
      <c r="BDK320" s="74"/>
      <c r="BDL320" s="74"/>
      <c r="BDM320" s="74"/>
      <c r="BDN320" s="74"/>
      <c r="BDO320" s="74"/>
      <c r="BDP320" s="74"/>
      <c r="BDQ320" s="74"/>
      <c r="BDR320" s="74"/>
      <c r="BDS320" s="74"/>
      <c r="BDT320" s="74"/>
      <c r="BDU320" s="74"/>
      <c r="BDV320" s="74"/>
      <c r="BDW320" s="74"/>
      <c r="BDX320" s="74"/>
      <c r="BDY320" s="74"/>
      <c r="BDZ320" s="74"/>
      <c r="BEA320" s="74"/>
      <c r="BEB320" s="74"/>
      <c r="BEC320" s="74"/>
      <c r="BED320" s="74"/>
      <c r="BEE320" s="74"/>
      <c r="BEF320" s="74"/>
      <c r="BEG320" s="74"/>
      <c r="BEH320" s="74"/>
      <c r="BEI320" s="74"/>
      <c r="BEJ320" s="74"/>
      <c r="BEK320" s="74"/>
      <c r="BEL320" s="74"/>
      <c r="BEM320" s="74"/>
      <c r="BEN320" s="74"/>
      <c r="BEO320" s="74"/>
      <c r="BEP320" s="74"/>
      <c r="BEQ320" s="74"/>
      <c r="BER320" s="74"/>
      <c r="BES320" s="74"/>
      <c r="BET320" s="74"/>
      <c r="BEU320" s="74"/>
      <c r="BEV320" s="74"/>
      <c r="BEW320" s="74"/>
      <c r="BEX320" s="74"/>
      <c r="BEY320" s="74"/>
      <c r="BEZ320" s="74"/>
      <c r="BFA320" s="74"/>
      <c r="BFB320" s="74"/>
      <c r="BFC320" s="74"/>
      <c r="BFD320" s="74"/>
      <c r="BFE320" s="74"/>
      <c r="BFF320" s="74"/>
      <c r="BFG320" s="74"/>
      <c r="BFH320" s="74"/>
      <c r="BFI320" s="74"/>
      <c r="BFJ320" s="74"/>
      <c r="BFK320" s="74"/>
      <c r="BFL320" s="74"/>
      <c r="BFM320" s="74"/>
      <c r="BFN320" s="74"/>
      <c r="BFO320" s="74"/>
      <c r="BFP320" s="74"/>
      <c r="BFQ320" s="74"/>
      <c r="BFR320" s="74"/>
      <c r="BFS320" s="74"/>
      <c r="BFT320" s="74"/>
      <c r="BFU320" s="74"/>
      <c r="BFV320" s="74"/>
      <c r="BFW320" s="74"/>
      <c r="BFX320" s="74"/>
      <c r="BFY320" s="74"/>
      <c r="BFZ320" s="74"/>
      <c r="BGA320" s="74"/>
      <c r="BGB320" s="74"/>
      <c r="BGC320" s="74"/>
      <c r="BGD320" s="74"/>
      <c r="BGE320" s="74"/>
      <c r="BGF320" s="74"/>
      <c r="BGG320" s="74"/>
      <c r="BGH320" s="74"/>
      <c r="BGI320" s="74"/>
      <c r="BGJ320" s="74"/>
      <c r="BGK320" s="74"/>
      <c r="BGL320" s="74"/>
      <c r="BGM320" s="74"/>
      <c r="BGN320" s="74"/>
      <c r="BGO320" s="74"/>
      <c r="BGP320" s="74"/>
      <c r="BGQ320" s="74"/>
      <c r="BGR320" s="74"/>
      <c r="BGS320" s="74"/>
      <c r="BGT320" s="74"/>
      <c r="BGU320" s="74"/>
      <c r="BGV320" s="74"/>
      <c r="BGW320" s="74"/>
      <c r="BGX320" s="74"/>
      <c r="BGY320" s="74"/>
      <c r="BGZ320" s="74"/>
      <c r="BHA320" s="74"/>
      <c r="BHB320" s="74"/>
      <c r="BHC320" s="74"/>
      <c r="BHD320" s="74"/>
      <c r="BHE320" s="74"/>
      <c r="BHF320" s="74"/>
      <c r="BHG320" s="74"/>
      <c r="BHH320" s="74"/>
      <c r="BHI320" s="74"/>
      <c r="BHJ320" s="74"/>
      <c r="BHK320" s="74"/>
      <c r="BHL320" s="74"/>
      <c r="BHM320" s="74"/>
      <c r="BHN320" s="74"/>
      <c r="BHO320" s="74"/>
      <c r="BHP320" s="74"/>
      <c r="BHQ320" s="74"/>
      <c r="BHR320" s="74"/>
      <c r="BHS320" s="74"/>
      <c r="BHT320" s="74"/>
      <c r="BHU320" s="74"/>
      <c r="BHV320" s="74"/>
      <c r="BHW320" s="74"/>
      <c r="BHX320" s="74"/>
      <c r="BHY320" s="74"/>
      <c r="BHZ320" s="74"/>
      <c r="BIA320" s="74"/>
      <c r="BIB320" s="74"/>
      <c r="BIC320" s="74"/>
      <c r="BID320" s="74"/>
      <c r="BIE320" s="74"/>
      <c r="BIF320" s="74"/>
      <c r="BIG320" s="74"/>
      <c r="BIH320" s="74"/>
      <c r="BII320" s="74"/>
      <c r="BIJ320" s="74"/>
      <c r="BIK320" s="74"/>
      <c r="BIL320" s="74"/>
      <c r="BIM320" s="74"/>
      <c r="BIN320" s="74"/>
      <c r="BIO320" s="74"/>
      <c r="BIP320" s="74"/>
      <c r="BIQ320" s="74"/>
      <c r="BIR320" s="74"/>
      <c r="BIS320" s="74"/>
      <c r="BIT320" s="74"/>
      <c r="BIU320" s="74"/>
      <c r="BIV320" s="74"/>
      <c r="BIW320" s="74"/>
      <c r="BIX320" s="74"/>
      <c r="BIY320" s="74"/>
      <c r="BIZ320" s="74"/>
      <c r="BJA320" s="74"/>
      <c r="BJB320" s="74"/>
      <c r="BJC320" s="74"/>
      <c r="BJD320" s="74"/>
      <c r="BJE320" s="74"/>
      <c r="BJF320" s="74"/>
      <c r="BJG320" s="74"/>
      <c r="BJH320" s="74"/>
      <c r="BJI320" s="74"/>
      <c r="BJJ320" s="74"/>
      <c r="BJK320" s="74"/>
      <c r="BJL320" s="74"/>
      <c r="BJM320" s="74"/>
      <c r="BJN320" s="74"/>
      <c r="BJO320" s="74"/>
      <c r="BJP320" s="74"/>
      <c r="BJQ320" s="74"/>
      <c r="BJR320" s="74"/>
      <c r="BJS320" s="74"/>
      <c r="BJT320" s="74"/>
      <c r="BJU320" s="74"/>
      <c r="BJV320" s="74"/>
      <c r="BJW320" s="74"/>
      <c r="BJX320" s="74"/>
      <c r="BJY320" s="74"/>
      <c r="BJZ320" s="74"/>
      <c r="BKA320" s="74"/>
      <c r="BKB320" s="74"/>
      <c r="BKC320" s="74"/>
      <c r="BKD320" s="74"/>
      <c r="BKE320" s="74"/>
      <c r="BKF320" s="74"/>
      <c r="BKG320" s="74"/>
      <c r="BKH320" s="74"/>
      <c r="BKI320" s="74"/>
      <c r="BKJ320" s="74"/>
      <c r="BKK320" s="74"/>
      <c r="BKL320" s="74"/>
      <c r="BKM320" s="74"/>
      <c r="BKN320" s="74"/>
      <c r="BKO320" s="74"/>
      <c r="BKP320" s="74"/>
      <c r="BKQ320" s="74"/>
      <c r="BKR320" s="74"/>
      <c r="BKS320" s="74"/>
      <c r="BKT320" s="74"/>
      <c r="BKU320" s="74"/>
      <c r="BKV320" s="74"/>
      <c r="BKW320" s="74"/>
      <c r="BKX320" s="74"/>
      <c r="BKY320" s="74"/>
      <c r="BKZ320" s="74"/>
      <c r="BLA320" s="74"/>
      <c r="BLB320" s="74"/>
      <c r="BLC320" s="74"/>
      <c r="BLD320" s="74"/>
      <c r="BLE320" s="74"/>
      <c r="BLF320" s="74"/>
      <c r="BLG320" s="74"/>
      <c r="BLH320" s="74"/>
      <c r="BLI320" s="74"/>
      <c r="BLJ320" s="74"/>
      <c r="BLK320" s="74"/>
      <c r="BLL320" s="74"/>
      <c r="BLM320" s="74"/>
      <c r="BLN320" s="74"/>
      <c r="BLO320" s="74"/>
      <c r="BLP320" s="74"/>
      <c r="BLQ320" s="74"/>
      <c r="BLR320" s="74"/>
      <c r="BLS320" s="74"/>
      <c r="BLT320" s="74"/>
      <c r="BLU320" s="74"/>
      <c r="BLV320" s="74"/>
      <c r="BLW320" s="74"/>
      <c r="BLX320" s="74"/>
      <c r="BLY320" s="74"/>
      <c r="BLZ320" s="74"/>
      <c r="BMA320" s="74"/>
      <c r="BMB320" s="74"/>
      <c r="BMC320" s="74"/>
      <c r="BMD320" s="74"/>
      <c r="BME320" s="74"/>
      <c r="BMF320" s="74"/>
      <c r="BMG320" s="74"/>
      <c r="BMH320" s="74"/>
      <c r="BMI320" s="74"/>
      <c r="BMJ320" s="74"/>
      <c r="BMK320" s="74"/>
      <c r="BML320" s="74"/>
      <c r="BMM320" s="74"/>
      <c r="BMN320" s="74"/>
      <c r="BMO320" s="74"/>
      <c r="BMP320" s="74"/>
      <c r="BMQ320" s="74"/>
      <c r="BMR320" s="74"/>
      <c r="BMS320" s="74"/>
      <c r="BMT320" s="74"/>
      <c r="BMU320" s="74"/>
      <c r="BMV320" s="74"/>
      <c r="BMW320" s="74"/>
      <c r="BMX320" s="74"/>
      <c r="BMY320" s="74"/>
      <c r="BMZ320" s="74"/>
      <c r="BNA320" s="74"/>
      <c r="BNB320" s="74"/>
      <c r="BNC320" s="74"/>
      <c r="BND320" s="74"/>
      <c r="BNE320" s="74"/>
      <c r="BNF320" s="74"/>
      <c r="BNG320" s="74"/>
      <c r="BNH320" s="74"/>
      <c r="BNI320" s="74"/>
      <c r="BNJ320" s="74"/>
      <c r="BNK320" s="74"/>
      <c r="BNL320" s="74"/>
      <c r="BNM320" s="74"/>
      <c r="BNN320" s="74"/>
      <c r="BNO320" s="74"/>
      <c r="BNP320" s="74"/>
      <c r="BNQ320" s="74"/>
      <c r="BNR320" s="74"/>
      <c r="BNS320" s="74"/>
      <c r="BNT320" s="74"/>
      <c r="BNU320" s="74"/>
      <c r="BNV320" s="74"/>
      <c r="BNW320" s="74"/>
      <c r="BNX320" s="74"/>
      <c r="BNY320" s="74"/>
      <c r="BNZ320" s="74"/>
      <c r="BOA320" s="74"/>
      <c r="BOB320" s="74"/>
      <c r="BOC320" s="74"/>
      <c r="BOD320" s="74"/>
      <c r="BOE320" s="74"/>
      <c r="BOF320" s="74"/>
      <c r="BOG320" s="74"/>
      <c r="BOH320" s="74"/>
      <c r="BOI320" s="74"/>
      <c r="BOJ320" s="74"/>
      <c r="BOK320" s="74"/>
      <c r="BOL320" s="74"/>
      <c r="BOM320" s="74"/>
      <c r="BON320" s="74"/>
      <c r="BOO320" s="74"/>
      <c r="BOP320" s="74"/>
      <c r="BOQ320" s="74"/>
      <c r="BOR320" s="74"/>
      <c r="BOS320" s="74"/>
      <c r="BOT320" s="74"/>
      <c r="BOU320" s="74"/>
      <c r="BOV320" s="74"/>
      <c r="BOW320" s="74"/>
      <c r="BOX320" s="74"/>
      <c r="BOY320" s="74"/>
      <c r="BOZ320" s="74"/>
      <c r="BPA320" s="74"/>
      <c r="BPB320" s="74"/>
      <c r="BPC320" s="74"/>
      <c r="BPD320" s="74"/>
      <c r="BPE320" s="74"/>
      <c r="BPF320" s="74"/>
      <c r="BPG320" s="74"/>
      <c r="BPH320" s="74"/>
      <c r="BPI320" s="74"/>
      <c r="BPJ320" s="74"/>
      <c r="BPK320" s="74"/>
      <c r="BPL320" s="74"/>
      <c r="BPM320" s="74"/>
      <c r="BPN320" s="74"/>
      <c r="BPO320" s="74"/>
      <c r="BPP320" s="74"/>
      <c r="BPQ320" s="74"/>
      <c r="BPR320" s="74"/>
      <c r="BPS320" s="74"/>
      <c r="BPT320" s="74"/>
      <c r="BPU320" s="74"/>
      <c r="BPV320" s="74"/>
      <c r="BPW320" s="74"/>
      <c r="BPX320" s="74"/>
      <c r="BPY320" s="74"/>
      <c r="BPZ320" s="74"/>
      <c r="BQA320" s="74"/>
      <c r="BQB320" s="74"/>
      <c r="BQC320" s="74"/>
      <c r="BQD320" s="74"/>
      <c r="BQE320" s="74"/>
      <c r="BQF320" s="74"/>
      <c r="BQG320" s="74"/>
      <c r="BQH320" s="74"/>
      <c r="BQI320" s="74"/>
      <c r="BQJ320" s="74"/>
      <c r="BQK320" s="74"/>
      <c r="BQL320" s="74"/>
      <c r="BQM320" s="74"/>
      <c r="BQN320" s="74"/>
      <c r="BQO320" s="74"/>
      <c r="BQP320" s="74"/>
      <c r="BQQ320" s="74"/>
      <c r="BQR320" s="74"/>
      <c r="BQS320" s="74"/>
      <c r="BQT320" s="74"/>
      <c r="BQU320" s="74"/>
      <c r="BQV320" s="74"/>
      <c r="BQW320" s="74"/>
      <c r="BQX320" s="74"/>
      <c r="BQY320" s="74"/>
      <c r="BQZ320" s="74"/>
      <c r="BRA320" s="74"/>
      <c r="BRB320" s="74"/>
      <c r="BRC320" s="74"/>
      <c r="BRD320" s="74"/>
      <c r="BRE320" s="74"/>
      <c r="BRF320" s="74"/>
      <c r="BRG320" s="74"/>
      <c r="BRH320" s="74"/>
      <c r="BRI320" s="74"/>
      <c r="BRJ320" s="74"/>
      <c r="BRK320" s="74"/>
      <c r="BRL320" s="74"/>
      <c r="BRM320" s="74"/>
      <c r="BRN320" s="74"/>
      <c r="BRO320" s="74"/>
      <c r="BRP320" s="74"/>
      <c r="BRQ320" s="74"/>
      <c r="BRR320" s="74"/>
      <c r="BRS320" s="74"/>
      <c r="BRT320" s="74"/>
      <c r="BRU320" s="74"/>
      <c r="BRV320" s="74"/>
      <c r="BRW320" s="74"/>
      <c r="BRX320" s="74"/>
      <c r="BRY320" s="74"/>
      <c r="BRZ320" s="74"/>
      <c r="BSA320" s="74"/>
      <c r="BSB320" s="74"/>
      <c r="BSC320" s="74"/>
      <c r="BSD320" s="74"/>
      <c r="BSE320" s="74"/>
      <c r="BSF320" s="74"/>
      <c r="BSG320" s="74"/>
      <c r="BSH320" s="74"/>
      <c r="BSI320" s="74"/>
      <c r="BSJ320" s="74"/>
      <c r="BSK320" s="74"/>
      <c r="BSL320" s="74"/>
      <c r="BSM320" s="74"/>
      <c r="BSN320" s="74"/>
      <c r="BSO320" s="74"/>
      <c r="BSP320" s="74"/>
      <c r="BSQ320" s="74"/>
      <c r="BSR320" s="74"/>
      <c r="BSS320" s="74"/>
      <c r="BST320" s="74"/>
      <c r="BSU320" s="74"/>
      <c r="BSV320" s="74"/>
      <c r="BSW320" s="74"/>
      <c r="BSX320" s="74"/>
      <c r="BSY320" s="74"/>
      <c r="BSZ320" s="74"/>
      <c r="BTA320" s="74"/>
      <c r="BTB320" s="74"/>
      <c r="BTC320" s="74"/>
      <c r="BTD320" s="74"/>
      <c r="BTE320" s="74"/>
      <c r="BTF320" s="74"/>
      <c r="BTG320" s="74"/>
      <c r="BTH320" s="74"/>
      <c r="BTI320" s="74"/>
      <c r="BTJ320" s="74"/>
      <c r="BTK320" s="74"/>
      <c r="BTL320" s="74"/>
      <c r="BTM320" s="74"/>
      <c r="BTN320" s="74"/>
      <c r="BTO320" s="74"/>
      <c r="BTP320" s="74"/>
      <c r="BTQ320" s="74"/>
      <c r="BTR320" s="74"/>
      <c r="BTS320" s="74"/>
      <c r="BTT320" s="74"/>
      <c r="BTU320" s="74"/>
      <c r="BTV320" s="74"/>
      <c r="BTW320" s="74"/>
      <c r="BTX320" s="74"/>
      <c r="BTY320" s="74"/>
      <c r="BTZ320" s="74"/>
      <c r="BUA320" s="74"/>
      <c r="BUB320" s="74"/>
      <c r="BUC320" s="74"/>
      <c r="BUD320" s="74"/>
      <c r="BUE320" s="74"/>
      <c r="BUF320" s="74"/>
      <c r="BUG320" s="74"/>
      <c r="BUH320" s="74"/>
      <c r="BUI320" s="74"/>
      <c r="BUJ320" s="74"/>
      <c r="BUK320" s="74"/>
      <c r="BUL320" s="74"/>
      <c r="BUM320" s="74"/>
      <c r="BUN320" s="74"/>
      <c r="BUO320" s="74"/>
      <c r="BUP320" s="74"/>
      <c r="BUQ320" s="74"/>
      <c r="BUR320" s="74"/>
      <c r="BUS320" s="74"/>
      <c r="BUT320" s="74"/>
      <c r="BUU320" s="74"/>
      <c r="BUV320" s="74"/>
      <c r="BUW320" s="74"/>
      <c r="BUX320" s="74"/>
      <c r="BUY320" s="74"/>
      <c r="BUZ320" s="74"/>
      <c r="BVA320" s="74"/>
      <c r="BVB320" s="74"/>
      <c r="BVC320" s="74"/>
      <c r="BVD320" s="74"/>
      <c r="BVE320" s="74"/>
      <c r="BVF320" s="74"/>
      <c r="BVG320" s="74"/>
      <c r="BVH320" s="74"/>
      <c r="BVI320" s="74"/>
      <c r="BVJ320" s="74"/>
      <c r="BVK320" s="74"/>
      <c r="BVL320" s="74"/>
      <c r="BVM320" s="74"/>
      <c r="BVN320" s="74"/>
      <c r="BVO320" s="74"/>
      <c r="BVP320" s="74"/>
      <c r="BVQ320" s="74"/>
      <c r="BVR320" s="74"/>
      <c r="BVS320" s="74"/>
      <c r="BVT320" s="74"/>
      <c r="BVU320" s="74"/>
      <c r="BVV320" s="74"/>
      <c r="BVW320" s="74"/>
      <c r="BVX320" s="74"/>
      <c r="BVY320" s="74"/>
      <c r="BVZ320" s="74"/>
      <c r="BWA320" s="74"/>
      <c r="BWB320" s="74"/>
      <c r="BWC320" s="74"/>
      <c r="BWD320" s="74"/>
      <c r="BWE320" s="74"/>
      <c r="BWF320" s="74"/>
      <c r="BWG320" s="74"/>
      <c r="BWH320" s="74"/>
      <c r="BWI320" s="74"/>
      <c r="BWJ320" s="74"/>
      <c r="BWK320" s="74"/>
      <c r="BWL320" s="74"/>
      <c r="BWM320" s="74"/>
      <c r="BWN320" s="74"/>
      <c r="BWO320" s="74"/>
      <c r="BWP320" s="74"/>
      <c r="BWQ320" s="74"/>
      <c r="BWR320" s="74"/>
      <c r="BWS320" s="74"/>
      <c r="BWT320" s="74"/>
      <c r="BWU320" s="74"/>
      <c r="BWV320" s="74"/>
      <c r="BWW320" s="74"/>
      <c r="BWX320" s="74"/>
      <c r="BWY320" s="74"/>
      <c r="BWZ320" s="74"/>
      <c r="BXA320" s="74"/>
      <c r="BXB320" s="74"/>
      <c r="BXC320" s="74"/>
      <c r="BXD320" s="74"/>
      <c r="BXE320" s="74"/>
      <c r="BXF320" s="74"/>
      <c r="BXG320" s="74"/>
      <c r="BXH320" s="74"/>
      <c r="BXI320" s="74"/>
      <c r="BXJ320" s="74"/>
      <c r="BXK320" s="74"/>
      <c r="BXL320" s="74"/>
      <c r="BXM320" s="74"/>
      <c r="BXN320" s="74"/>
      <c r="BXO320" s="74"/>
      <c r="BXP320" s="74"/>
      <c r="BXQ320" s="74"/>
      <c r="BXR320" s="74"/>
      <c r="BXS320" s="74"/>
      <c r="BXT320" s="74"/>
      <c r="BXU320" s="74"/>
      <c r="BXV320" s="74"/>
      <c r="BXW320" s="74"/>
      <c r="BXX320" s="74"/>
      <c r="BXY320" s="74"/>
      <c r="BXZ320" s="74"/>
      <c r="BYA320" s="74"/>
      <c r="BYB320" s="74"/>
      <c r="BYC320" s="74"/>
      <c r="BYD320" s="74"/>
      <c r="BYE320" s="74"/>
      <c r="BYF320" s="74"/>
      <c r="BYG320" s="74"/>
      <c r="BYH320" s="74"/>
      <c r="BYI320" s="74"/>
      <c r="BYJ320" s="74"/>
      <c r="BYK320" s="74"/>
      <c r="BYL320" s="74"/>
      <c r="BYM320" s="74"/>
      <c r="BYN320" s="74"/>
      <c r="BYO320" s="74"/>
      <c r="BYP320" s="74"/>
      <c r="BYQ320" s="74"/>
      <c r="BYR320" s="74"/>
      <c r="BYS320" s="74"/>
      <c r="BYT320" s="74"/>
      <c r="BYU320" s="74"/>
      <c r="BYV320" s="74"/>
      <c r="BYW320" s="74"/>
      <c r="BYX320" s="74"/>
      <c r="BYY320" s="74"/>
      <c r="BYZ320" s="74"/>
      <c r="BZA320" s="74"/>
      <c r="BZB320" s="74"/>
      <c r="BZC320" s="74"/>
      <c r="BZD320" s="74"/>
      <c r="BZE320" s="74"/>
      <c r="BZF320" s="74"/>
      <c r="BZG320" s="74"/>
      <c r="BZH320" s="74"/>
      <c r="BZI320" s="74"/>
      <c r="BZJ320" s="74"/>
      <c r="BZK320" s="74"/>
      <c r="BZL320" s="74"/>
      <c r="BZM320" s="74"/>
      <c r="BZN320" s="74"/>
      <c r="BZO320" s="74"/>
      <c r="BZP320" s="74"/>
      <c r="BZQ320" s="74"/>
      <c r="BZR320" s="74"/>
      <c r="BZS320" s="74"/>
      <c r="BZT320" s="74"/>
      <c r="BZU320" s="74"/>
      <c r="BZV320" s="74"/>
      <c r="BZW320" s="74"/>
      <c r="BZX320" s="74"/>
      <c r="BZY320" s="74"/>
      <c r="BZZ320" s="74"/>
      <c r="CAA320" s="74"/>
      <c r="CAB320" s="74"/>
      <c r="CAC320" s="74"/>
      <c r="CAD320" s="74"/>
      <c r="CAE320" s="74"/>
      <c r="CAF320" s="74"/>
      <c r="CAG320" s="74"/>
      <c r="CAH320" s="74"/>
      <c r="CAI320" s="74"/>
      <c r="CAJ320" s="74"/>
      <c r="CAK320" s="74"/>
      <c r="CAL320" s="74"/>
      <c r="CAM320" s="74"/>
      <c r="CAN320" s="74"/>
      <c r="CAO320" s="74"/>
      <c r="CAP320" s="74"/>
      <c r="CAQ320" s="74"/>
      <c r="CAR320" s="74"/>
      <c r="CAS320" s="74"/>
      <c r="CAT320" s="74"/>
      <c r="CAU320" s="74"/>
      <c r="CAV320" s="74"/>
      <c r="CAW320" s="74"/>
      <c r="CAX320" s="74"/>
      <c r="CAY320" s="74"/>
      <c r="CAZ320" s="74"/>
      <c r="CBA320" s="74"/>
      <c r="CBB320" s="74"/>
      <c r="CBC320" s="74"/>
      <c r="CBD320" s="74"/>
      <c r="CBE320" s="74"/>
      <c r="CBF320" s="74"/>
      <c r="CBG320" s="74"/>
      <c r="CBH320" s="74"/>
      <c r="CBI320" s="74"/>
      <c r="CBJ320" s="74"/>
      <c r="CBK320" s="74"/>
      <c r="CBL320" s="74"/>
      <c r="CBM320" s="74"/>
      <c r="CBN320" s="74"/>
      <c r="CBO320" s="74"/>
      <c r="CBP320" s="74"/>
      <c r="CBQ320" s="74"/>
      <c r="CBR320" s="74"/>
      <c r="CBS320" s="74"/>
      <c r="CBT320" s="74"/>
      <c r="CBU320" s="74"/>
      <c r="CBV320" s="74"/>
      <c r="CBW320" s="74"/>
      <c r="CBX320" s="74"/>
      <c r="CBY320" s="74"/>
      <c r="CBZ320" s="74"/>
      <c r="CCA320" s="74"/>
      <c r="CCB320" s="74"/>
      <c r="CCC320" s="74"/>
      <c r="CCD320" s="74"/>
      <c r="CCE320" s="74"/>
      <c r="CCF320" s="74"/>
      <c r="CCG320" s="74"/>
      <c r="CCH320" s="74"/>
      <c r="CCI320" s="74"/>
      <c r="CCJ320" s="74"/>
      <c r="CCK320" s="74"/>
      <c r="CCL320" s="74"/>
      <c r="CCM320" s="74"/>
      <c r="CCN320" s="74"/>
      <c r="CCO320" s="74"/>
      <c r="CCP320" s="74"/>
      <c r="CCQ320" s="74"/>
      <c r="CCR320" s="74"/>
      <c r="CCS320" s="74"/>
      <c r="CCT320" s="74"/>
      <c r="CCU320" s="74"/>
      <c r="CCV320" s="74"/>
      <c r="CCW320" s="74"/>
      <c r="CCX320" s="74"/>
      <c r="CCY320" s="74"/>
      <c r="CCZ320" s="74"/>
      <c r="CDA320" s="74"/>
      <c r="CDB320" s="74"/>
      <c r="CDC320" s="74"/>
      <c r="CDD320" s="74"/>
      <c r="CDE320" s="74"/>
      <c r="CDF320" s="74"/>
      <c r="CDG320" s="74"/>
      <c r="CDH320" s="74"/>
      <c r="CDI320" s="74"/>
      <c r="CDJ320" s="74"/>
      <c r="CDK320" s="74"/>
      <c r="CDL320" s="74"/>
      <c r="CDM320" s="74"/>
      <c r="CDN320" s="74"/>
      <c r="CDO320" s="74"/>
      <c r="CDP320" s="74"/>
      <c r="CDQ320" s="74"/>
      <c r="CDR320" s="74"/>
      <c r="CDS320" s="74"/>
      <c r="CDT320" s="74"/>
      <c r="CDU320" s="74"/>
      <c r="CDV320" s="74"/>
      <c r="CDW320" s="74"/>
      <c r="CDX320" s="74"/>
      <c r="CDY320" s="74"/>
      <c r="CDZ320" s="74"/>
      <c r="CEA320" s="74"/>
      <c r="CEB320" s="74"/>
      <c r="CEC320" s="74"/>
      <c r="CED320" s="74"/>
      <c r="CEE320" s="74"/>
      <c r="CEF320" s="74"/>
      <c r="CEG320" s="74"/>
      <c r="CEH320" s="74"/>
      <c r="CEI320" s="74"/>
      <c r="CEJ320" s="74"/>
      <c r="CEK320" s="74"/>
      <c r="CEL320" s="74"/>
      <c r="CEM320" s="74"/>
      <c r="CEN320" s="74"/>
      <c r="CEO320" s="74"/>
      <c r="CEP320" s="74"/>
      <c r="CEQ320" s="74"/>
      <c r="CER320" s="74"/>
      <c r="CES320" s="74"/>
      <c r="CET320" s="74"/>
      <c r="CEU320" s="74"/>
      <c r="CEV320" s="74"/>
      <c r="CEW320" s="74"/>
      <c r="CEX320" s="74"/>
      <c r="CEY320" s="74"/>
      <c r="CEZ320" s="74"/>
      <c r="CFA320" s="74"/>
      <c r="CFB320" s="74"/>
      <c r="CFC320" s="74"/>
      <c r="CFD320" s="74"/>
      <c r="CFE320" s="74"/>
      <c r="CFF320" s="74"/>
      <c r="CFG320" s="74"/>
      <c r="CFH320" s="74"/>
      <c r="CFI320" s="74"/>
      <c r="CFJ320" s="74"/>
      <c r="CFK320" s="74"/>
      <c r="CFL320" s="74"/>
      <c r="CFM320" s="74"/>
      <c r="CFN320" s="74"/>
      <c r="CFO320" s="74"/>
      <c r="CFP320" s="74"/>
      <c r="CFQ320" s="74"/>
      <c r="CFR320" s="74"/>
      <c r="CFS320" s="74"/>
      <c r="CFT320" s="74"/>
      <c r="CFU320" s="74"/>
      <c r="CFV320" s="74"/>
      <c r="CFW320" s="74"/>
      <c r="CFX320" s="74"/>
      <c r="CFY320" s="74"/>
      <c r="CFZ320" s="74"/>
      <c r="CGA320" s="74"/>
      <c r="CGB320" s="74"/>
      <c r="CGC320" s="74"/>
      <c r="CGD320" s="74"/>
      <c r="CGE320" s="74"/>
      <c r="CGF320" s="74"/>
      <c r="CGG320" s="74"/>
      <c r="CGH320" s="74"/>
      <c r="CGI320" s="74"/>
      <c r="CGJ320" s="74"/>
      <c r="CGK320" s="74"/>
      <c r="CGL320" s="74"/>
      <c r="CGM320" s="74"/>
      <c r="CGN320" s="74"/>
      <c r="CGO320" s="74"/>
      <c r="CGP320" s="74"/>
      <c r="CGQ320" s="74"/>
      <c r="CGR320" s="74"/>
      <c r="CGS320" s="74"/>
      <c r="CGT320" s="74"/>
      <c r="CGU320" s="74"/>
      <c r="CGV320" s="74"/>
      <c r="CGW320" s="74"/>
      <c r="CGX320" s="74"/>
      <c r="CGY320" s="74"/>
      <c r="CGZ320" s="74"/>
      <c r="CHA320" s="74"/>
      <c r="CHB320" s="74"/>
      <c r="CHC320" s="74"/>
      <c r="CHD320" s="74"/>
      <c r="CHE320" s="74"/>
      <c r="CHF320" s="74"/>
      <c r="CHG320" s="74"/>
      <c r="CHH320" s="74"/>
      <c r="CHI320" s="74"/>
      <c r="CHJ320" s="74"/>
      <c r="CHK320" s="74"/>
      <c r="CHL320" s="74"/>
      <c r="CHM320" s="74"/>
      <c r="CHN320" s="74"/>
      <c r="CHO320" s="74"/>
      <c r="CHP320" s="74"/>
      <c r="CHQ320" s="74"/>
      <c r="CHR320" s="74"/>
      <c r="CHS320" s="74"/>
      <c r="CHT320" s="74"/>
      <c r="CHU320" s="74"/>
      <c r="CHV320" s="74"/>
      <c r="CHW320" s="74"/>
      <c r="CHX320" s="74"/>
      <c r="CHY320" s="74"/>
      <c r="CHZ320" s="74"/>
      <c r="CIA320" s="74"/>
      <c r="CIB320" s="74"/>
      <c r="CIC320" s="74"/>
      <c r="CID320" s="74"/>
      <c r="CIE320" s="74"/>
      <c r="CIF320" s="74"/>
      <c r="CIG320" s="74"/>
      <c r="CIH320" s="74"/>
      <c r="CII320" s="74"/>
      <c r="CIJ320" s="74"/>
      <c r="CIK320" s="74"/>
      <c r="CIL320" s="74"/>
      <c r="CIM320" s="74"/>
      <c r="CIN320" s="74"/>
      <c r="CIO320" s="74"/>
      <c r="CIP320" s="74"/>
      <c r="CIQ320" s="74"/>
      <c r="CIR320" s="74"/>
      <c r="CIS320" s="74"/>
      <c r="CIT320" s="74"/>
      <c r="CIU320" s="74"/>
      <c r="CIV320" s="74"/>
      <c r="CIW320" s="74"/>
      <c r="CIX320" s="74"/>
      <c r="CIY320" s="74"/>
      <c r="CIZ320" s="74"/>
      <c r="CJA320" s="74"/>
      <c r="CJB320" s="74"/>
      <c r="CJC320" s="74"/>
      <c r="CJD320" s="74"/>
      <c r="CJE320" s="74"/>
      <c r="CJF320" s="74"/>
      <c r="CJG320" s="74"/>
      <c r="CJH320" s="74"/>
      <c r="CJI320" s="74"/>
      <c r="CJJ320" s="74"/>
      <c r="CJK320" s="74"/>
      <c r="CJL320" s="74"/>
      <c r="CJM320" s="74"/>
      <c r="CJN320" s="74"/>
      <c r="CJO320" s="74"/>
      <c r="CJP320" s="74"/>
      <c r="CJQ320" s="74"/>
      <c r="CJR320" s="74"/>
      <c r="CJS320" s="74"/>
      <c r="CJT320" s="74"/>
      <c r="CJU320" s="74"/>
      <c r="CJV320" s="74"/>
      <c r="CJW320" s="74"/>
      <c r="CJX320" s="74"/>
      <c r="CJY320" s="74"/>
      <c r="CJZ320" s="74"/>
      <c r="CKA320" s="74"/>
      <c r="CKB320" s="74"/>
      <c r="CKC320" s="74"/>
      <c r="CKD320" s="74"/>
      <c r="CKE320" s="74"/>
      <c r="CKF320" s="74"/>
      <c r="CKG320" s="74"/>
      <c r="CKH320" s="74"/>
      <c r="CKI320" s="74"/>
      <c r="CKJ320" s="74"/>
      <c r="CKK320" s="74"/>
      <c r="CKL320" s="74"/>
      <c r="CKM320" s="74"/>
      <c r="CKN320" s="74"/>
      <c r="CKO320" s="74"/>
      <c r="CKP320" s="74"/>
      <c r="CKQ320" s="74"/>
      <c r="CKR320" s="74"/>
      <c r="CKS320" s="74"/>
      <c r="CKT320" s="74"/>
      <c r="CKU320" s="74"/>
      <c r="CKV320" s="74"/>
      <c r="CKW320" s="74"/>
      <c r="CKX320" s="74"/>
      <c r="CKY320" s="74"/>
      <c r="CKZ320" s="74"/>
      <c r="CLA320" s="74"/>
      <c r="CLB320" s="74"/>
      <c r="CLC320" s="74"/>
      <c r="CLD320" s="74"/>
      <c r="CLE320" s="74"/>
      <c r="CLF320" s="74"/>
      <c r="CLG320" s="74"/>
      <c r="CLH320" s="74"/>
      <c r="CLI320" s="74"/>
      <c r="CLJ320" s="74"/>
      <c r="CLK320" s="74"/>
      <c r="CLL320" s="74"/>
      <c r="CLM320" s="74"/>
      <c r="CLN320" s="74"/>
      <c r="CLO320" s="74"/>
      <c r="CLP320" s="74"/>
      <c r="CLQ320" s="74"/>
      <c r="CLR320" s="74"/>
      <c r="CLS320" s="74"/>
      <c r="CLT320" s="74"/>
      <c r="CLU320" s="74"/>
      <c r="CLV320" s="74"/>
      <c r="CLW320" s="74"/>
      <c r="CLX320" s="74"/>
      <c r="CLY320" s="74"/>
      <c r="CLZ320" s="74"/>
      <c r="CMA320" s="74"/>
      <c r="CMB320" s="74"/>
      <c r="CMC320" s="74"/>
      <c r="CMD320" s="74"/>
      <c r="CME320" s="74"/>
      <c r="CMF320" s="74"/>
      <c r="CMG320" s="74"/>
      <c r="CMH320" s="74"/>
      <c r="CMI320" s="74"/>
      <c r="CMJ320" s="74"/>
      <c r="CMK320" s="74"/>
      <c r="CML320" s="74"/>
      <c r="CMM320" s="74"/>
      <c r="CMN320" s="74"/>
      <c r="CMO320" s="74"/>
      <c r="CMP320" s="74"/>
      <c r="CMQ320" s="74"/>
      <c r="CMR320" s="74"/>
      <c r="CMS320" s="74"/>
      <c r="CMT320" s="74"/>
      <c r="CMU320" s="74"/>
      <c r="CMV320" s="74"/>
      <c r="CMW320" s="74"/>
      <c r="CMX320" s="74"/>
      <c r="CMY320" s="74"/>
      <c r="CMZ320" s="74"/>
      <c r="CNA320" s="74"/>
      <c r="CNB320" s="74"/>
      <c r="CNC320" s="74"/>
      <c r="CND320" s="74"/>
      <c r="CNE320" s="74"/>
      <c r="CNF320" s="74"/>
      <c r="CNG320" s="74"/>
      <c r="CNH320" s="74"/>
      <c r="CNI320" s="74"/>
      <c r="CNJ320" s="74"/>
      <c r="CNK320" s="74"/>
      <c r="CNL320" s="74"/>
      <c r="CNM320" s="74"/>
      <c r="CNN320" s="74"/>
      <c r="CNO320" s="74"/>
      <c r="CNP320" s="74"/>
      <c r="CNQ320" s="74"/>
      <c r="CNR320" s="74"/>
      <c r="CNS320" s="74"/>
      <c r="CNT320" s="74"/>
      <c r="CNU320" s="74"/>
      <c r="CNV320" s="74"/>
      <c r="CNW320" s="74"/>
      <c r="CNX320" s="74"/>
      <c r="CNY320" s="74"/>
      <c r="CNZ320" s="74"/>
      <c r="COA320" s="74"/>
      <c r="COB320" s="74"/>
      <c r="COC320" s="74"/>
      <c r="COD320" s="74"/>
      <c r="COE320" s="74"/>
      <c r="COF320" s="74"/>
      <c r="COG320" s="74"/>
      <c r="COH320" s="74"/>
      <c r="COI320" s="74"/>
      <c r="COJ320" s="74"/>
      <c r="COK320" s="74"/>
      <c r="COL320" s="74"/>
      <c r="COM320" s="74"/>
      <c r="CON320" s="74"/>
      <c r="COO320" s="74"/>
      <c r="COP320" s="74"/>
      <c r="COQ320" s="74"/>
      <c r="COR320" s="74"/>
      <c r="COS320" s="74"/>
      <c r="COT320" s="74"/>
      <c r="COU320" s="74"/>
      <c r="COV320" s="74"/>
      <c r="COW320" s="74"/>
      <c r="COX320" s="74"/>
      <c r="COY320" s="74"/>
      <c r="COZ320" s="74"/>
      <c r="CPA320" s="74"/>
      <c r="CPB320" s="74"/>
      <c r="CPC320" s="74"/>
      <c r="CPD320" s="74"/>
      <c r="CPE320" s="74"/>
      <c r="CPF320" s="74"/>
      <c r="CPG320" s="74"/>
      <c r="CPH320" s="74"/>
      <c r="CPI320" s="74"/>
      <c r="CPJ320" s="74"/>
      <c r="CPK320" s="74"/>
      <c r="CPL320" s="74"/>
      <c r="CPM320" s="74"/>
      <c r="CPN320" s="74"/>
      <c r="CPO320" s="74"/>
      <c r="CPP320" s="74"/>
      <c r="CPQ320" s="74"/>
      <c r="CPR320" s="74"/>
      <c r="CPS320" s="74"/>
      <c r="CPT320" s="74"/>
      <c r="CPU320" s="74"/>
      <c r="CPV320" s="74"/>
      <c r="CPW320" s="74"/>
      <c r="CPX320" s="74"/>
      <c r="CPY320" s="74"/>
      <c r="CPZ320" s="74"/>
      <c r="CQA320" s="74"/>
      <c r="CQB320" s="74"/>
      <c r="CQC320" s="74"/>
      <c r="CQD320" s="74"/>
      <c r="CQE320" s="74"/>
      <c r="CQF320" s="74"/>
      <c r="CQG320" s="74"/>
      <c r="CQH320" s="74"/>
      <c r="CQI320" s="74"/>
      <c r="CQJ320" s="74"/>
      <c r="CQK320" s="74"/>
      <c r="CQL320" s="74"/>
      <c r="CQM320" s="74"/>
      <c r="CQN320" s="74"/>
      <c r="CQO320" s="74"/>
      <c r="CQP320" s="74"/>
      <c r="CQQ320" s="74"/>
      <c r="CQR320" s="74"/>
      <c r="CQS320" s="74"/>
      <c r="CQT320" s="74"/>
      <c r="CQU320" s="74"/>
      <c r="CQV320" s="74"/>
      <c r="CQW320" s="74"/>
      <c r="CQX320" s="74"/>
      <c r="CQY320" s="74"/>
      <c r="CQZ320" s="74"/>
      <c r="CRA320" s="74"/>
      <c r="CRB320" s="74"/>
      <c r="CRC320" s="74"/>
      <c r="CRD320" s="74"/>
      <c r="CRE320" s="74"/>
      <c r="CRF320" s="74"/>
      <c r="CRG320" s="74"/>
      <c r="CRH320" s="74"/>
      <c r="CRI320" s="74"/>
      <c r="CRJ320" s="74"/>
      <c r="CRK320" s="74"/>
      <c r="CRL320" s="74"/>
      <c r="CRM320" s="74"/>
      <c r="CRN320" s="74"/>
      <c r="CRO320" s="74"/>
      <c r="CRP320" s="74"/>
      <c r="CRQ320" s="74"/>
      <c r="CRR320" s="74"/>
      <c r="CRS320" s="74"/>
      <c r="CRT320" s="74"/>
      <c r="CRU320" s="74"/>
      <c r="CRV320" s="74"/>
      <c r="CRW320" s="74"/>
      <c r="CRX320" s="74"/>
      <c r="CRY320" s="74"/>
      <c r="CRZ320" s="74"/>
      <c r="CSA320" s="74"/>
      <c r="CSB320" s="74"/>
      <c r="CSC320" s="74"/>
      <c r="CSD320" s="74"/>
      <c r="CSE320" s="74"/>
      <c r="CSF320" s="74"/>
      <c r="CSG320" s="74"/>
      <c r="CSH320" s="74"/>
      <c r="CSI320" s="74"/>
      <c r="CSJ320" s="74"/>
      <c r="CSK320" s="74"/>
      <c r="CSL320" s="74"/>
      <c r="CSM320" s="74"/>
      <c r="CSN320" s="74"/>
      <c r="CSO320" s="74"/>
      <c r="CSP320" s="74"/>
      <c r="CSQ320" s="74"/>
      <c r="CSR320" s="74"/>
      <c r="CSS320" s="74"/>
      <c r="CST320" s="74"/>
      <c r="CSU320" s="74"/>
      <c r="CSV320" s="74"/>
      <c r="CSW320" s="74"/>
      <c r="CSX320" s="74"/>
      <c r="CSY320" s="74"/>
      <c r="CSZ320" s="74"/>
      <c r="CTA320" s="74"/>
      <c r="CTB320" s="74"/>
      <c r="CTC320" s="74"/>
      <c r="CTD320" s="74"/>
      <c r="CTE320" s="74"/>
      <c r="CTF320" s="74"/>
      <c r="CTG320" s="74"/>
      <c r="CTH320" s="74"/>
      <c r="CTI320" s="74"/>
      <c r="CTJ320" s="74"/>
      <c r="CTK320" s="74"/>
      <c r="CTL320" s="74"/>
      <c r="CTM320" s="74"/>
      <c r="CTN320" s="74"/>
      <c r="CTO320" s="74"/>
      <c r="CTP320" s="74"/>
      <c r="CTQ320" s="74"/>
      <c r="CTR320" s="74"/>
      <c r="CTS320" s="74"/>
      <c r="CTT320" s="74"/>
      <c r="CTU320" s="74"/>
      <c r="CTV320" s="74"/>
      <c r="CTW320" s="74"/>
      <c r="CTX320" s="74"/>
      <c r="CTY320" s="74"/>
      <c r="CTZ320" s="74"/>
      <c r="CUA320" s="74"/>
      <c r="CUB320" s="74"/>
      <c r="CUC320" s="74"/>
      <c r="CUD320" s="74"/>
      <c r="CUE320" s="74"/>
      <c r="CUF320" s="74"/>
      <c r="CUG320" s="74"/>
      <c r="CUH320" s="74"/>
      <c r="CUI320" s="74"/>
      <c r="CUJ320" s="74"/>
      <c r="CUK320" s="74"/>
      <c r="CUL320" s="74"/>
      <c r="CUM320" s="74"/>
      <c r="CUN320" s="74"/>
      <c r="CUO320" s="74"/>
      <c r="CUP320" s="74"/>
      <c r="CUQ320" s="74"/>
      <c r="CUR320" s="74"/>
      <c r="CUS320" s="74"/>
      <c r="CUT320" s="74"/>
      <c r="CUU320" s="74"/>
      <c r="CUV320" s="74"/>
      <c r="CUW320" s="74"/>
      <c r="CUX320" s="74"/>
      <c r="CUY320" s="74"/>
      <c r="CUZ320" s="74"/>
      <c r="CVA320" s="74"/>
      <c r="CVB320" s="74"/>
      <c r="CVC320" s="74"/>
      <c r="CVD320" s="74"/>
      <c r="CVE320" s="74"/>
      <c r="CVF320" s="74"/>
      <c r="CVG320" s="74"/>
      <c r="CVH320" s="74"/>
      <c r="CVI320" s="74"/>
      <c r="CVJ320" s="74"/>
      <c r="CVK320" s="74"/>
      <c r="CVL320" s="74"/>
      <c r="CVM320" s="74"/>
      <c r="CVN320" s="74"/>
      <c r="CVO320" s="74"/>
      <c r="CVP320" s="74"/>
      <c r="CVQ320" s="74"/>
      <c r="CVR320" s="74"/>
      <c r="CVS320" s="74"/>
      <c r="CVT320" s="74"/>
      <c r="CVU320" s="74"/>
      <c r="CVV320" s="74"/>
      <c r="CVW320" s="74"/>
      <c r="CVX320" s="74"/>
      <c r="CVY320" s="74"/>
      <c r="CVZ320" s="74"/>
      <c r="CWA320" s="74"/>
      <c r="CWB320" s="74"/>
      <c r="CWC320" s="74"/>
      <c r="CWD320" s="74"/>
      <c r="CWE320" s="74"/>
      <c r="CWF320" s="74"/>
      <c r="CWG320" s="74"/>
      <c r="CWH320" s="74"/>
      <c r="CWI320" s="74"/>
      <c r="CWJ320" s="74"/>
      <c r="CWK320" s="74"/>
      <c r="CWL320" s="74"/>
      <c r="CWM320" s="74"/>
      <c r="CWN320" s="74"/>
      <c r="CWO320" s="74"/>
      <c r="CWP320" s="74"/>
      <c r="CWQ320" s="74"/>
      <c r="CWR320" s="74"/>
      <c r="CWS320" s="74"/>
      <c r="CWT320" s="74"/>
      <c r="CWU320" s="74"/>
      <c r="CWV320" s="74"/>
      <c r="CWW320" s="74"/>
      <c r="CWX320" s="74"/>
      <c r="CWY320" s="74"/>
      <c r="CWZ320" s="74"/>
      <c r="CXA320" s="74"/>
      <c r="CXB320" s="74"/>
      <c r="CXC320" s="74"/>
      <c r="CXD320" s="74"/>
      <c r="CXE320" s="74"/>
      <c r="CXF320" s="74"/>
      <c r="CXG320" s="74"/>
      <c r="CXH320" s="74"/>
      <c r="CXI320" s="74"/>
      <c r="CXJ320" s="74"/>
      <c r="CXK320" s="74"/>
      <c r="CXL320" s="74"/>
      <c r="CXM320" s="74"/>
      <c r="CXN320" s="74"/>
      <c r="CXO320" s="74"/>
      <c r="CXP320" s="74"/>
      <c r="CXQ320" s="74"/>
      <c r="CXR320" s="74"/>
      <c r="CXS320" s="74"/>
      <c r="CXT320" s="74"/>
      <c r="CXU320" s="74"/>
      <c r="CXV320" s="74"/>
      <c r="CXW320" s="74"/>
      <c r="CXX320" s="74"/>
      <c r="CXY320" s="74"/>
      <c r="CXZ320" s="74"/>
      <c r="CYA320" s="74"/>
      <c r="CYB320" s="74"/>
      <c r="CYC320" s="74"/>
      <c r="CYD320" s="74"/>
      <c r="CYE320" s="74"/>
      <c r="CYF320" s="74"/>
      <c r="CYG320" s="74"/>
      <c r="CYH320" s="74"/>
      <c r="CYI320" s="74"/>
      <c r="CYJ320" s="74"/>
      <c r="CYK320" s="74"/>
      <c r="CYL320" s="74"/>
      <c r="CYM320" s="74"/>
      <c r="CYN320" s="74"/>
      <c r="CYO320" s="74"/>
      <c r="CYP320" s="74"/>
      <c r="CYQ320" s="74"/>
      <c r="CYR320" s="74"/>
      <c r="CYS320" s="74"/>
      <c r="CYT320" s="74"/>
      <c r="CYU320" s="74"/>
      <c r="CYV320" s="74"/>
      <c r="CYW320" s="74"/>
      <c r="CYX320" s="74"/>
      <c r="CYY320" s="74"/>
      <c r="CYZ320" s="74"/>
      <c r="CZA320" s="74"/>
      <c r="CZB320" s="74"/>
      <c r="CZC320" s="74"/>
      <c r="CZD320" s="74"/>
      <c r="CZE320" s="74"/>
      <c r="CZF320" s="74"/>
      <c r="CZG320" s="74"/>
      <c r="CZH320" s="74"/>
      <c r="CZI320" s="74"/>
      <c r="CZJ320" s="74"/>
      <c r="CZK320" s="74"/>
      <c r="CZL320" s="74"/>
      <c r="CZM320" s="74"/>
      <c r="CZN320" s="74"/>
      <c r="CZO320" s="74"/>
      <c r="CZP320" s="74"/>
      <c r="CZQ320" s="74"/>
      <c r="CZR320" s="74"/>
      <c r="CZS320" s="74"/>
      <c r="CZT320" s="74"/>
      <c r="CZU320" s="74"/>
      <c r="CZV320" s="74"/>
      <c r="CZW320" s="74"/>
      <c r="CZX320" s="74"/>
      <c r="CZY320" s="74"/>
      <c r="CZZ320" s="74"/>
      <c r="DAA320" s="74"/>
      <c r="DAB320" s="74"/>
      <c r="DAC320" s="74"/>
      <c r="DAD320" s="74"/>
      <c r="DAE320" s="74"/>
      <c r="DAF320" s="74"/>
      <c r="DAG320" s="74"/>
      <c r="DAH320" s="74"/>
      <c r="DAI320" s="74"/>
      <c r="DAJ320" s="74"/>
      <c r="DAK320" s="74"/>
      <c r="DAL320" s="74"/>
      <c r="DAM320" s="74"/>
      <c r="DAN320" s="74"/>
      <c r="DAO320" s="74"/>
      <c r="DAP320" s="74"/>
      <c r="DAQ320" s="74"/>
      <c r="DAR320" s="74"/>
      <c r="DAS320" s="74"/>
      <c r="DAT320" s="74"/>
      <c r="DAU320" s="74"/>
      <c r="DAV320" s="74"/>
      <c r="DAW320" s="74"/>
      <c r="DAX320" s="74"/>
      <c r="DAY320" s="74"/>
      <c r="DAZ320" s="74"/>
      <c r="DBA320" s="74"/>
      <c r="DBB320" s="74"/>
      <c r="DBC320" s="74"/>
      <c r="DBD320" s="74"/>
      <c r="DBE320" s="74"/>
      <c r="DBF320" s="74"/>
      <c r="DBG320" s="74"/>
      <c r="DBH320" s="74"/>
      <c r="DBI320" s="74"/>
      <c r="DBJ320" s="74"/>
      <c r="DBK320" s="74"/>
      <c r="DBL320" s="74"/>
      <c r="DBM320" s="74"/>
      <c r="DBN320" s="74"/>
      <c r="DBO320" s="74"/>
      <c r="DBP320" s="74"/>
      <c r="DBQ320" s="74"/>
      <c r="DBR320" s="74"/>
      <c r="DBS320" s="74"/>
      <c r="DBT320" s="74"/>
      <c r="DBU320" s="74"/>
      <c r="DBV320" s="74"/>
      <c r="DBW320" s="74"/>
      <c r="DBX320" s="74"/>
      <c r="DBY320" s="74"/>
      <c r="DBZ320" s="74"/>
      <c r="DCA320" s="74"/>
      <c r="DCB320" s="74"/>
      <c r="DCC320" s="74"/>
      <c r="DCD320" s="74"/>
      <c r="DCE320" s="74"/>
      <c r="DCF320" s="74"/>
      <c r="DCG320" s="74"/>
      <c r="DCH320" s="74"/>
      <c r="DCI320" s="74"/>
      <c r="DCJ320" s="74"/>
      <c r="DCK320" s="74"/>
      <c r="DCL320" s="74"/>
      <c r="DCM320" s="74"/>
      <c r="DCN320" s="74"/>
      <c r="DCO320" s="74"/>
      <c r="DCP320" s="74"/>
      <c r="DCQ320" s="74"/>
      <c r="DCR320" s="74"/>
      <c r="DCS320" s="74"/>
      <c r="DCT320" s="74"/>
      <c r="DCU320" s="74"/>
      <c r="DCV320" s="74"/>
      <c r="DCW320" s="74"/>
      <c r="DCX320" s="74"/>
      <c r="DCY320" s="74"/>
      <c r="DCZ320" s="74"/>
      <c r="DDA320" s="74"/>
      <c r="DDB320" s="74"/>
      <c r="DDC320" s="74"/>
      <c r="DDD320" s="74"/>
      <c r="DDE320" s="74"/>
      <c r="DDF320" s="74"/>
      <c r="DDG320" s="74"/>
      <c r="DDH320" s="74"/>
      <c r="DDI320" s="74"/>
      <c r="DDJ320" s="74"/>
      <c r="DDK320" s="74"/>
      <c r="DDL320" s="74"/>
      <c r="DDM320" s="74"/>
      <c r="DDN320" s="74"/>
      <c r="DDO320" s="74"/>
      <c r="DDP320" s="74"/>
      <c r="DDQ320" s="74"/>
      <c r="DDR320" s="74"/>
      <c r="DDS320" s="74"/>
      <c r="DDT320" s="74"/>
      <c r="DDU320" s="74"/>
      <c r="DDV320" s="74"/>
      <c r="DDW320" s="74"/>
      <c r="DDX320" s="74"/>
      <c r="DDY320" s="74"/>
      <c r="DDZ320" s="74"/>
      <c r="DEA320" s="74"/>
      <c r="DEB320" s="74"/>
      <c r="DEC320" s="74"/>
      <c r="DED320" s="74"/>
      <c r="DEE320" s="74"/>
      <c r="DEF320" s="74"/>
      <c r="DEG320" s="74"/>
      <c r="DEH320" s="74"/>
      <c r="DEI320" s="74"/>
      <c r="DEJ320" s="74"/>
      <c r="DEK320" s="74"/>
      <c r="DEL320" s="74"/>
      <c r="DEM320" s="74"/>
      <c r="DEN320" s="74"/>
      <c r="DEO320" s="74"/>
      <c r="DEP320" s="74"/>
      <c r="DEQ320" s="74"/>
      <c r="DER320" s="74"/>
      <c r="DES320" s="74"/>
      <c r="DET320" s="74"/>
      <c r="DEU320" s="74"/>
      <c r="DEV320" s="74"/>
      <c r="DEW320" s="74"/>
      <c r="DEX320" s="74"/>
      <c r="DEY320" s="74"/>
      <c r="DEZ320" s="74"/>
      <c r="DFA320" s="74"/>
      <c r="DFB320" s="74"/>
      <c r="DFC320" s="74"/>
      <c r="DFD320" s="74"/>
      <c r="DFE320" s="74"/>
      <c r="DFF320" s="74"/>
      <c r="DFG320" s="74"/>
      <c r="DFH320" s="74"/>
      <c r="DFI320" s="74"/>
      <c r="DFJ320" s="74"/>
      <c r="DFK320" s="74"/>
      <c r="DFL320" s="74"/>
      <c r="DFM320" s="74"/>
      <c r="DFN320" s="74"/>
      <c r="DFO320" s="74"/>
      <c r="DFP320" s="74"/>
      <c r="DFQ320" s="74"/>
      <c r="DFR320" s="74"/>
      <c r="DFS320" s="74"/>
      <c r="DFT320" s="74"/>
      <c r="DFU320" s="74"/>
      <c r="DFV320" s="74"/>
      <c r="DFW320" s="74"/>
      <c r="DFX320" s="74"/>
      <c r="DFY320" s="74"/>
      <c r="DFZ320" s="74"/>
      <c r="DGA320" s="74"/>
      <c r="DGB320" s="74"/>
      <c r="DGC320" s="74"/>
      <c r="DGD320" s="74"/>
      <c r="DGE320" s="74"/>
      <c r="DGF320" s="74"/>
      <c r="DGG320" s="74"/>
      <c r="DGH320" s="74"/>
      <c r="DGI320" s="74"/>
      <c r="DGJ320" s="74"/>
      <c r="DGK320" s="74"/>
      <c r="DGL320" s="74"/>
      <c r="DGM320" s="74"/>
      <c r="DGN320" s="74"/>
      <c r="DGO320" s="74"/>
      <c r="DGP320" s="74"/>
      <c r="DGQ320" s="74"/>
      <c r="DGR320" s="74"/>
      <c r="DGS320" s="74"/>
      <c r="DGT320" s="74"/>
      <c r="DGU320" s="74"/>
      <c r="DGV320" s="74"/>
      <c r="DGW320" s="74"/>
      <c r="DGX320" s="74"/>
      <c r="DGY320" s="74"/>
      <c r="DGZ320" s="74"/>
      <c r="DHA320" s="74"/>
      <c r="DHB320" s="74"/>
      <c r="DHC320" s="74"/>
      <c r="DHD320" s="74"/>
      <c r="DHE320" s="74"/>
      <c r="DHF320" s="74"/>
      <c r="DHG320" s="74"/>
      <c r="DHH320" s="74"/>
      <c r="DHI320" s="74"/>
      <c r="DHJ320" s="74"/>
      <c r="DHK320" s="74"/>
      <c r="DHL320" s="74"/>
      <c r="DHM320" s="74"/>
      <c r="DHN320" s="74"/>
      <c r="DHO320" s="74"/>
      <c r="DHP320" s="74"/>
      <c r="DHQ320" s="74"/>
      <c r="DHR320" s="74"/>
      <c r="DHS320" s="74"/>
      <c r="DHT320" s="74"/>
      <c r="DHU320" s="74"/>
      <c r="DHV320" s="74"/>
      <c r="DHW320" s="74"/>
      <c r="DHX320" s="74"/>
      <c r="DHY320" s="74"/>
      <c r="DHZ320" s="74"/>
      <c r="DIA320" s="74"/>
      <c r="DIB320" s="74"/>
      <c r="DIC320" s="74"/>
      <c r="DID320" s="74"/>
      <c r="DIE320" s="74"/>
      <c r="DIF320" s="74"/>
      <c r="DIG320" s="74"/>
      <c r="DIH320" s="74"/>
      <c r="DII320" s="74"/>
      <c r="DIJ320" s="74"/>
      <c r="DIK320" s="74"/>
      <c r="DIL320" s="74"/>
      <c r="DIM320" s="74"/>
      <c r="DIN320" s="74"/>
      <c r="DIO320" s="74"/>
      <c r="DIP320" s="74"/>
      <c r="DIQ320" s="74"/>
      <c r="DIR320" s="74"/>
      <c r="DIS320" s="74"/>
      <c r="DIT320" s="74"/>
      <c r="DIU320" s="74"/>
      <c r="DIV320" s="74"/>
      <c r="DIW320" s="74"/>
      <c r="DIX320" s="74"/>
      <c r="DIY320" s="74"/>
      <c r="DIZ320" s="74"/>
      <c r="DJA320" s="74"/>
      <c r="DJB320" s="74"/>
      <c r="DJC320" s="74"/>
      <c r="DJD320" s="74"/>
      <c r="DJE320" s="74"/>
      <c r="DJF320" s="74"/>
      <c r="DJG320" s="74"/>
      <c r="DJH320" s="74"/>
      <c r="DJI320" s="74"/>
      <c r="DJJ320" s="74"/>
      <c r="DJK320" s="74"/>
      <c r="DJL320" s="74"/>
      <c r="DJM320" s="74"/>
      <c r="DJN320" s="74"/>
      <c r="DJO320" s="74"/>
      <c r="DJP320" s="74"/>
      <c r="DJQ320" s="74"/>
      <c r="DJR320" s="74"/>
      <c r="DJS320" s="74"/>
      <c r="DJT320" s="74"/>
      <c r="DJU320" s="74"/>
      <c r="DJV320" s="74"/>
      <c r="DJW320" s="74"/>
      <c r="DJX320" s="74"/>
      <c r="DJY320" s="74"/>
      <c r="DJZ320" s="74"/>
      <c r="DKA320" s="74"/>
      <c r="DKB320" s="74"/>
      <c r="DKC320" s="74"/>
      <c r="DKD320" s="74"/>
      <c r="DKE320" s="74"/>
      <c r="DKF320" s="74"/>
      <c r="DKG320" s="74"/>
      <c r="DKH320" s="74"/>
      <c r="DKI320" s="74"/>
      <c r="DKJ320" s="74"/>
      <c r="DKK320" s="74"/>
      <c r="DKL320" s="74"/>
      <c r="DKM320" s="74"/>
      <c r="DKN320" s="74"/>
      <c r="DKO320" s="74"/>
      <c r="DKP320" s="74"/>
      <c r="DKQ320" s="74"/>
      <c r="DKR320" s="74"/>
      <c r="DKS320" s="74"/>
      <c r="DKT320" s="74"/>
      <c r="DKU320" s="74"/>
      <c r="DKV320" s="74"/>
      <c r="DKW320" s="74"/>
      <c r="DKX320" s="74"/>
      <c r="DKY320" s="74"/>
      <c r="DKZ320" s="74"/>
      <c r="DLA320" s="74"/>
      <c r="DLB320" s="74"/>
      <c r="DLC320" s="74"/>
      <c r="DLD320" s="74"/>
      <c r="DLE320" s="74"/>
      <c r="DLF320" s="74"/>
      <c r="DLG320" s="74"/>
      <c r="DLH320" s="74"/>
      <c r="DLI320" s="74"/>
      <c r="DLJ320" s="74"/>
      <c r="DLK320" s="74"/>
      <c r="DLL320" s="74"/>
      <c r="DLM320" s="74"/>
      <c r="DLN320" s="74"/>
      <c r="DLO320" s="74"/>
      <c r="DLP320" s="74"/>
      <c r="DLQ320" s="74"/>
      <c r="DLR320" s="74"/>
      <c r="DLS320" s="74"/>
      <c r="DLT320" s="74"/>
      <c r="DLU320" s="74"/>
      <c r="DLV320" s="74"/>
      <c r="DLW320" s="74"/>
      <c r="DLX320" s="74"/>
      <c r="DLY320" s="74"/>
      <c r="DLZ320" s="74"/>
      <c r="DMA320" s="74"/>
      <c r="DMB320" s="74"/>
      <c r="DMC320" s="74"/>
      <c r="DMD320" s="74"/>
      <c r="DME320" s="74"/>
      <c r="DMF320" s="74"/>
      <c r="DMG320" s="74"/>
      <c r="DMH320" s="74"/>
      <c r="DMI320" s="74"/>
      <c r="DMJ320" s="74"/>
      <c r="DMK320" s="74"/>
      <c r="DML320" s="74"/>
      <c r="DMM320" s="74"/>
      <c r="DMN320" s="74"/>
      <c r="DMO320" s="74"/>
      <c r="DMP320" s="74"/>
      <c r="DMQ320" s="74"/>
      <c r="DMR320" s="74"/>
      <c r="DMS320" s="74"/>
      <c r="DMT320" s="74"/>
      <c r="DMU320" s="74"/>
      <c r="DMV320" s="74"/>
      <c r="DMW320" s="74"/>
      <c r="DMX320" s="74"/>
      <c r="DMY320" s="74"/>
      <c r="DMZ320" s="74"/>
      <c r="DNA320" s="74"/>
      <c r="DNB320" s="74"/>
      <c r="DNC320" s="74"/>
      <c r="DND320" s="74"/>
      <c r="DNE320" s="74"/>
      <c r="DNF320" s="74"/>
      <c r="DNG320" s="74"/>
      <c r="DNH320" s="74"/>
      <c r="DNI320" s="74"/>
      <c r="DNJ320" s="74"/>
      <c r="DNK320" s="74"/>
      <c r="DNL320" s="74"/>
      <c r="DNM320" s="74"/>
      <c r="DNN320" s="74"/>
      <c r="DNO320" s="74"/>
      <c r="DNP320" s="74"/>
      <c r="DNQ320" s="74"/>
      <c r="DNR320" s="74"/>
      <c r="DNS320" s="74"/>
      <c r="DNT320" s="74"/>
      <c r="DNU320" s="74"/>
      <c r="DNV320" s="74"/>
      <c r="DNW320" s="74"/>
      <c r="DNX320" s="74"/>
      <c r="DNY320" s="74"/>
      <c r="DNZ320" s="74"/>
      <c r="DOA320" s="74"/>
      <c r="DOB320" s="74"/>
      <c r="DOC320" s="74"/>
      <c r="DOD320" s="74"/>
      <c r="DOE320" s="74"/>
      <c r="DOF320" s="74"/>
      <c r="DOG320" s="74"/>
      <c r="DOH320" s="74"/>
      <c r="DOI320" s="74"/>
      <c r="DOJ320" s="74"/>
      <c r="DOK320" s="74"/>
      <c r="DOL320" s="74"/>
      <c r="DOM320" s="74"/>
      <c r="DON320" s="74"/>
      <c r="DOO320" s="74"/>
      <c r="DOP320" s="74"/>
      <c r="DOQ320" s="74"/>
      <c r="DOR320" s="74"/>
      <c r="DOS320" s="74"/>
      <c r="DOT320" s="74"/>
      <c r="DOU320" s="74"/>
      <c r="DOV320" s="74"/>
      <c r="DOW320" s="74"/>
      <c r="DOX320" s="74"/>
      <c r="DOY320" s="74"/>
      <c r="DOZ320" s="74"/>
      <c r="DPA320" s="74"/>
      <c r="DPB320" s="74"/>
      <c r="DPC320" s="74"/>
      <c r="DPD320" s="74"/>
      <c r="DPE320" s="74"/>
      <c r="DPF320" s="74"/>
      <c r="DPG320" s="74"/>
      <c r="DPH320" s="74"/>
      <c r="DPI320" s="74"/>
      <c r="DPJ320" s="74"/>
      <c r="DPK320" s="74"/>
      <c r="DPL320" s="74"/>
      <c r="DPM320" s="74"/>
      <c r="DPN320" s="74"/>
      <c r="DPO320" s="74"/>
      <c r="DPP320" s="74"/>
      <c r="DPQ320" s="74"/>
      <c r="DPR320" s="74"/>
      <c r="DPS320" s="74"/>
      <c r="DPT320" s="74"/>
      <c r="DPU320" s="74"/>
      <c r="DPV320" s="74"/>
      <c r="DPW320" s="74"/>
      <c r="DPX320" s="74"/>
      <c r="DPY320" s="74"/>
      <c r="DPZ320" s="74"/>
      <c r="DQA320" s="74"/>
      <c r="DQB320" s="74"/>
      <c r="DQC320" s="74"/>
      <c r="DQD320" s="74"/>
      <c r="DQE320" s="74"/>
      <c r="DQF320" s="74"/>
      <c r="DQG320" s="74"/>
      <c r="DQH320" s="74"/>
      <c r="DQI320" s="74"/>
      <c r="DQJ320" s="74"/>
      <c r="DQK320" s="74"/>
      <c r="DQL320" s="74"/>
      <c r="DQM320" s="74"/>
      <c r="DQN320" s="74"/>
      <c r="DQO320" s="74"/>
      <c r="DQP320" s="74"/>
      <c r="DQQ320" s="74"/>
      <c r="DQR320" s="74"/>
      <c r="DQS320" s="74"/>
      <c r="DQT320" s="74"/>
      <c r="DQU320" s="74"/>
      <c r="DQV320" s="74"/>
      <c r="DQW320" s="74"/>
      <c r="DQX320" s="74"/>
      <c r="DQY320" s="74"/>
      <c r="DQZ320" s="74"/>
      <c r="DRA320" s="74"/>
      <c r="DRB320" s="74"/>
      <c r="DRC320" s="74"/>
      <c r="DRD320" s="74"/>
      <c r="DRE320" s="74"/>
      <c r="DRF320" s="74"/>
      <c r="DRG320" s="74"/>
      <c r="DRH320" s="74"/>
      <c r="DRI320" s="74"/>
      <c r="DRJ320" s="74"/>
      <c r="DRK320" s="74"/>
      <c r="DRL320" s="74"/>
      <c r="DRM320" s="74"/>
      <c r="DRN320" s="74"/>
      <c r="DRO320" s="74"/>
      <c r="DRP320" s="74"/>
      <c r="DRQ320" s="74"/>
      <c r="DRR320" s="74"/>
      <c r="DRS320" s="74"/>
      <c r="DRT320" s="74"/>
      <c r="DRU320" s="74"/>
      <c r="DRV320" s="74"/>
      <c r="DRW320" s="74"/>
      <c r="DRX320" s="74"/>
      <c r="DRY320" s="74"/>
      <c r="DRZ320" s="74"/>
      <c r="DSA320" s="74"/>
      <c r="DSB320" s="74"/>
      <c r="DSC320" s="74"/>
      <c r="DSD320" s="74"/>
      <c r="DSE320" s="74"/>
      <c r="DSF320" s="74"/>
      <c r="DSG320" s="74"/>
      <c r="DSH320" s="74"/>
      <c r="DSI320" s="74"/>
      <c r="DSJ320" s="74"/>
      <c r="DSK320" s="74"/>
      <c r="DSL320" s="74"/>
      <c r="DSM320" s="74"/>
      <c r="DSN320" s="74"/>
      <c r="DSO320" s="74"/>
      <c r="DSP320" s="74"/>
      <c r="DSQ320" s="74"/>
      <c r="DSR320" s="74"/>
      <c r="DSS320" s="74"/>
      <c r="DST320" s="74"/>
      <c r="DSU320" s="74"/>
      <c r="DSV320" s="74"/>
      <c r="DSW320" s="74"/>
      <c r="DSX320" s="74"/>
      <c r="DSY320" s="74"/>
      <c r="DSZ320" s="74"/>
      <c r="DTA320" s="74"/>
      <c r="DTB320" s="74"/>
      <c r="DTC320" s="74"/>
      <c r="DTD320" s="74"/>
      <c r="DTE320" s="74"/>
      <c r="DTF320" s="74"/>
      <c r="DTG320" s="74"/>
      <c r="DTH320" s="74"/>
      <c r="DTI320" s="74"/>
      <c r="DTJ320" s="74"/>
      <c r="DTK320" s="74"/>
      <c r="DTL320" s="74"/>
      <c r="DTM320" s="74"/>
      <c r="DTN320" s="74"/>
      <c r="DTO320" s="74"/>
      <c r="DTP320" s="74"/>
      <c r="DTQ320" s="74"/>
      <c r="DTR320" s="74"/>
      <c r="DTS320" s="74"/>
      <c r="DTT320" s="74"/>
      <c r="DTU320" s="74"/>
      <c r="DTV320" s="74"/>
      <c r="DTW320" s="74"/>
      <c r="DTX320" s="74"/>
      <c r="DTY320" s="74"/>
      <c r="DTZ320" s="74"/>
      <c r="DUA320" s="74"/>
      <c r="DUB320" s="74"/>
      <c r="DUC320" s="74"/>
      <c r="DUD320" s="74"/>
      <c r="DUE320" s="74"/>
      <c r="DUF320" s="74"/>
      <c r="DUG320" s="74"/>
      <c r="DUH320" s="74"/>
      <c r="DUI320" s="74"/>
      <c r="DUJ320" s="74"/>
      <c r="DUK320" s="74"/>
      <c r="DUL320" s="74"/>
      <c r="DUM320" s="74"/>
      <c r="DUN320" s="74"/>
      <c r="DUO320" s="74"/>
      <c r="DUP320" s="74"/>
      <c r="DUQ320" s="74"/>
      <c r="DUR320" s="74"/>
      <c r="DUS320" s="74"/>
      <c r="DUT320" s="74"/>
      <c r="DUU320" s="74"/>
      <c r="DUV320" s="74"/>
      <c r="DUW320" s="74"/>
      <c r="DUX320" s="74"/>
      <c r="DUY320" s="74"/>
      <c r="DUZ320" s="74"/>
      <c r="DVA320" s="74"/>
      <c r="DVB320" s="74"/>
      <c r="DVC320" s="74"/>
      <c r="DVD320" s="74"/>
      <c r="DVE320" s="74"/>
      <c r="DVF320" s="74"/>
      <c r="DVG320" s="74"/>
      <c r="DVH320" s="74"/>
      <c r="DVI320" s="74"/>
      <c r="DVJ320" s="74"/>
      <c r="DVK320" s="74"/>
      <c r="DVL320" s="74"/>
      <c r="DVM320" s="74"/>
      <c r="DVN320" s="74"/>
      <c r="DVO320" s="74"/>
      <c r="DVP320" s="74"/>
      <c r="DVQ320" s="74"/>
      <c r="DVR320" s="74"/>
      <c r="DVS320" s="74"/>
      <c r="DVT320" s="74"/>
      <c r="DVU320" s="74"/>
      <c r="DVV320" s="74"/>
      <c r="DVW320" s="74"/>
      <c r="DVX320" s="74"/>
      <c r="DVY320" s="74"/>
      <c r="DVZ320" s="74"/>
      <c r="DWA320" s="74"/>
      <c r="DWB320" s="74"/>
      <c r="DWC320" s="74"/>
      <c r="DWD320" s="74"/>
      <c r="DWE320" s="74"/>
      <c r="DWF320" s="74"/>
      <c r="DWG320" s="74"/>
      <c r="DWH320" s="74"/>
      <c r="DWI320" s="74"/>
      <c r="DWJ320" s="74"/>
      <c r="DWK320" s="74"/>
      <c r="DWL320" s="74"/>
      <c r="DWM320" s="74"/>
      <c r="DWN320" s="74"/>
      <c r="DWO320" s="74"/>
      <c r="DWP320" s="74"/>
      <c r="DWQ320" s="74"/>
      <c r="DWR320" s="74"/>
      <c r="DWS320" s="74"/>
      <c r="DWT320" s="74"/>
      <c r="DWU320" s="74"/>
      <c r="DWV320" s="74"/>
      <c r="DWW320" s="74"/>
      <c r="DWX320" s="74"/>
      <c r="DWY320" s="74"/>
      <c r="DWZ320" s="74"/>
      <c r="DXA320" s="74"/>
      <c r="DXB320" s="74"/>
      <c r="DXC320" s="74"/>
      <c r="DXD320" s="74"/>
      <c r="DXE320" s="74"/>
      <c r="DXF320" s="74"/>
      <c r="DXG320" s="74"/>
      <c r="DXH320" s="74"/>
      <c r="DXI320" s="74"/>
      <c r="DXJ320" s="74"/>
      <c r="DXK320" s="74"/>
      <c r="DXL320" s="74"/>
      <c r="DXM320" s="74"/>
      <c r="DXN320" s="74"/>
      <c r="DXO320" s="74"/>
      <c r="DXP320" s="74"/>
      <c r="DXQ320" s="74"/>
      <c r="DXR320" s="74"/>
      <c r="DXS320" s="74"/>
      <c r="DXT320" s="74"/>
      <c r="DXU320" s="74"/>
      <c r="DXV320" s="74"/>
      <c r="DXW320" s="74"/>
      <c r="DXX320" s="74"/>
      <c r="DXY320" s="74"/>
      <c r="DXZ320" s="74"/>
      <c r="DYA320" s="74"/>
      <c r="DYB320" s="74"/>
      <c r="DYC320" s="74"/>
      <c r="DYD320" s="74"/>
      <c r="DYE320" s="74"/>
      <c r="DYF320" s="74"/>
      <c r="DYG320" s="74"/>
      <c r="DYH320" s="74"/>
      <c r="DYI320" s="74"/>
      <c r="DYJ320" s="74"/>
      <c r="DYK320" s="74"/>
      <c r="DYL320" s="74"/>
      <c r="DYM320" s="74"/>
      <c r="DYN320" s="74"/>
      <c r="DYO320" s="74"/>
      <c r="DYP320" s="74"/>
      <c r="DYQ320" s="74"/>
      <c r="DYR320" s="74"/>
      <c r="DYS320" s="74"/>
      <c r="DYT320" s="74"/>
      <c r="DYU320" s="74"/>
      <c r="DYV320" s="74"/>
      <c r="DYW320" s="74"/>
      <c r="DYX320" s="74"/>
      <c r="DYY320" s="74"/>
      <c r="DYZ320" s="74"/>
      <c r="DZA320" s="74"/>
      <c r="DZB320" s="74"/>
      <c r="DZC320" s="74"/>
      <c r="DZD320" s="74"/>
      <c r="DZE320" s="74"/>
      <c r="DZF320" s="74"/>
      <c r="DZG320" s="74"/>
      <c r="DZH320" s="74"/>
      <c r="DZI320" s="74"/>
      <c r="DZJ320" s="74"/>
      <c r="DZK320" s="74"/>
      <c r="DZL320" s="74"/>
      <c r="DZM320" s="74"/>
      <c r="DZN320" s="74"/>
      <c r="DZO320" s="74"/>
      <c r="DZP320" s="74"/>
      <c r="DZQ320" s="74"/>
      <c r="DZR320" s="74"/>
      <c r="DZS320" s="74"/>
      <c r="DZT320" s="74"/>
      <c r="DZU320" s="74"/>
      <c r="DZV320" s="74"/>
      <c r="DZW320" s="74"/>
      <c r="DZX320" s="74"/>
      <c r="DZY320" s="74"/>
      <c r="DZZ320" s="74"/>
      <c r="EAA320" s="74"/>
      <c r="EAB320" s="74"/>
      <c r="EAC320" s="74"/>
      <c r="EAD320" s="74"/>
      <c r="EAE320" s="74"/>
      <c r="EAF320" s="74"/>
      <c r="EAG320" s="74"/>
      <c r="EAH320" s="74"/>
      <c r="EAI320" s="74"/>
      <c r="EAJ320" s="74"/>
      <c r="EAK320" s="74"/>
      <c r="EAL320" s="74"/>
      <c r="EAM320" s="74"/>
      <c r="EAN320" s="74"/>
      <c r="EAO320" s="74"/>
      <c r="EAP320" s="74"/>
      <c r="EAQ320" s="74"/>
      <c r="EAR320" s="74"/>
      <c r="EAS320" s="74"/>
      <c r="EAT320" s="74"/>
      <c r="EAU320" s="74"/>
      <c r="EAV320" s="74"/>
      <c r="EAW320" s="74"/>
      <c r="EAX320" s="74"/>
      <c r="EAY320" s="74"/>
      <c r="EAZ320" s="74"/>
      <c r="EBA320" s="74"/>
      <c r="EBB320" s="74"/>
      <c r="EBC320" s="74"/>
      <c r="EBD320" s="74"/>
      <c r="EBE320" s="74"/>
      <c r="EBF320" s="74"/>
      <c r="EBG320" s="74"/>
      <c r="EBH320" s="74"/>
      <c r="EBI320" s="74"/>
      <c r="EBJ320" s="74"/>
      <c r="EBK320" s="74"/>
      <c r="EBL320" s="74"/>
      <c r="EBM320" s="74"/>
      <c r="EBN320" s="74"/>
      <c r="EBO320" s="74"/>
      <c r="EBP320" s="74"/>
      <c r="EBQ320" s="74"/>
      <c r="EBR320" s="74"/>
      <c r="EBS320" s="74"/>
      <c r="EBT320" s="74"/>
      <c r="EBU320" s="74"/>
      <c r="EBV320" s="74"/>
      <c r="EBW320" s="74"/>
      <c r="EBX320" s="74"/>
      <c r="EBY320" s="74"/>
      <c r="EBZ320" s="74"/>
      <c r="ECA320" s="74"/>
      <c r="ECB320" s="74"/>
      <c r="ECC320" s="74"/>
      <c r="ECD320" s="74"/>
      <c r="ECE320" s="74"/>
      <c r="ECF320" s="74"/>
      <c r="ECG320" s="74"/>
      <c r="ECH320" s="74"/>
      <c r="ECI320" s="74"/>
      <c r="ECJ320" s="74"/>
      <c r="ECK320" s="74"/>
      <c r="ECL320" s="74"/>
      <c r="ECM320" s="74"/>
      <c r="ECN320" s="74"/>
      <c r="ECO320" s="74"/>
      <c r="ECP320" s="74"/>
      <c r="ECQ320" s="74"/>
      <c r="ECR320" s="74"/>
      <c r="ECS320" s="74"/>
      <c r="ECT320" s="74"/>
      <c r="ECU320" s="74"/>
      <c r="ECV320" s="74"/>
      <c r="ECW320" s="74"/>
      <c r="ECX320" s="74"/>
      <c r="ECY320" s="74"/>
      <c r="ECZ320" s="74"/>
      <c r="EDA320" s="74"/>
      <c r="EDB320" s="74"/>
      <c r="EDC320" s="74"/>
      <c r="EDD320" s="74"/>
      <c r="EDE320" s="74"/>
      <c r="EDF320" s="74"/>
      <c r="EDG320" s="74"/>
      <c r="EDH320" s="74"/>
      <c r="EDI320" s="74"/>
      <c r="EDJ320" s="74"/>
      <c r="EDK320" s="74"/>
      <c r="EDL320" s="74"/>
      <c r="EDM320" s="74"/>
      <c r="EDN320" s="74"/>
      <c r="EDO320" s="74"/>
      <c r="EDP320" s="74"/>
      <c r="EDQ320" s="74"/>
      <c r="EDR320" s="74"/>
      <c r="EDS320" s="74"/>
      <c r="EDT320" s="74"/>
      <c r="EDU320" s="74"/>
      <c r="EDV320" s="74"/>
      <c r="EDW320" s="74"/>
      <c r="EDX320" s="74"/>
      <c r="EDY320" s="74"/>
      <c r="EDZ320" s="74"/>
      <c r="EEA320" s="74"/>
      <c r="EEB320" s="74"/>
      <c r="EEC320" s="74"/>
      <c r="EED320" s="74"/>
      <c r="EEE320" s="74"/>
      <c r="EEF320" s="74"/>
      <c r="EEG320" s="74"/>
      <c r="EEH320" s="74"/>
      <c r="EEI320" s="74"/>
      <c r="EEJ320" s="74"/>
      <c r="EEK320" s="74"/>
      <c r="EEL320" s="74"/>
      <c r="EEM320" s="74"/>
      <c r="EEN320" s="74"/>
      <c r="EEO320" s="74"/>
      <c r="EEP320" s="74"/>
      <c r="EEQ320" s="74"/>
      <c r="EER320" s="74"/>
      <c r="EES320" s="74"/>
      <c r="EET320" s="74"/>
      <c r="EEU320" s="74"/>
      <c r="EEV320" s="74"/>
      <c r="EEW320" s="74"/>
      <c r="EEX320" s="74"/>
      <c r="EEY320" s="74"/>
      <c r="EEZ320" s="74"/>
      <c r="EFA320" s="74"/>
      <c r="EFB320" s="74"/>
      <c r="EFC320" s="74"/>
      <c r="EFD320" s="74"/>
      <c r="EFE320" s="74"/>
      <c r="EFF320" s="74"/>
      <c r="EFG320" s="74"/>
      <c r="EFH320" s="74"/>
      <c r="EFI320" s="74"/>
      <c r="EFJ320" s="74"/>
      <c r="EFK320" s="74"/>
      <c r="EFL320" s="74"/>
      <c r="EFM320" s="74"/>
      <c r="EFN320" s="74"/>
      <c r="EFO320" s="74"/>
      <c r="EFP320" s="74"/>
      <c r="EFQ320" s="74"/>
      <c r="EFR320" s="74"/>
      <c r="EFS320" s="74"/>
      <c r="EFT320" s="74"/>
      <c r="EFU320" s="74"/>
      <c r="EFV320" s="74"/>
      <c r="EFW320" s="74"/>
      <c r="EFX320" s="74"/>
      <c r="EFY320" s="74"/>
      <c r="EFZ320" s="74"/>
      <c r="EGA320" s="74"/>
      <c r="EGB320" s="74"/>
      <c r="EGC320" s="74"/>
      <c r="EGD320" s="74"/>
      <c r="EGE320" s="74"/>
      <c r="EGF320" s="74"/>
      <c r="EGG320" s="74"/>
      <c r="EGH320" s="74"/>
      <c r="EGI320" s="74"/>
      <c r="EGJ320" s="74"/>
      <c r="EGK320" s="74"/>
      <c r="EGL320" s="74"/>
      <c r="EGM320" s="74"/>
      <c r="EGN320" s="74"/>
      <c r="EGO320" s="74"/>
      <c r="EGP320" s="74"/>
      <c r="EGQ320" s="74"/>
      <c r="EGR320" s="74"/>
      <c r="EGS320" s="74"/>
      <c r="EGT320" s="74"/>
      <c r="EGU320" s="74"/>
      <c r="EGV320" s="74"/>
      <c r="EGW320" s="74"/>
      <c r="EGX320" s="74"/>
      <c r="EGY320" s="74"/>
      <c r="EGZ320" s="74"/>
      <c r="EHA320" s="74"/>
      <c r="EHB320" s="74"/>
      <c r="EHC320" s="74"/>
      <c r="EHD320" s="74"/>
      <c r="EHE320" s="74"/>
      <c r="EHF320" s="74"/>
      <c r="EHG320" s="74"/>
      <c r="EHH320" s="74"/>
      <c r="EHI320" s="74"/>
      <c r="EHJ320" s="74"/>
      <c r="EHK320" s="74"/>
      <c r="EHL320" s="74"/>
      <c r="EHM320" s="74"/>
      <c r="EHN320" s="74"/>
      <c r="EHO320" s="74"/>
      <c r="EHP320" s="74"/>
      <c r="EHQ320" s="74"/>
      <c r="EHR320" s="74"/>
      <c r="EHS320" s="74"/>
      <c r="EHT320" s="74"/>
      <c r="EHU320" s="74"/>
      <c r="EHV320" s="74"/>
      <c r="EHW320" s="74"/>
      <c r="EHX320" s="74"/>
      <c r="EHY320" s="74"/>
      <c r="EHZ320" s="74"/>
      <c r="EIA320" s="74"/>
      <c r="EIB320" s="74"/>
      <c r="EIC320" s="74"/>
      <c r="EID320" s="74"/>
      <c r="EIE320" s="74"/>
      <c r="EIF320" s="74"/>
      <c r="EIG320" s="74"/>
      <c r="EIH320" s="74"/>
      <c r="EII320" s="74"/>
      <c r="EIJ320" s="74"/>
      <c r="EIK320" s="74"/>
      <c r="EIL320" s="74"/>
      <c r="EIM320" s="74"/>
      <c r="EIN320" s="74"/>
      <c r="EIO320" s="74"/>
      <c r="EIP320" s="74"/>
      <c r="EIQ320" s="74"/>
      <c r="EIR320" s="74"/>
      <c r="EIS320" s="74"/>
      <c r="EIT320" s="74"/>
      <c r="EIU320" s="74"/>
      <c r="EIV320" s="74"/>
      <c r="EIW320" s="74"/>
      <c r="EIX320" s="74"/>
      <c r="EIY320" s="74"/>
      <c r="EIZ320" s="74"/>
      <c r="EJA320" s="74"/>
      <c r="EJB320" s="74"/>
      <c r="EJC320" s="74"/>
      <c r="EJD320" s="74"/>
      <c r="EJE320" s="74"/>
      <c r="EJF320" s="74"/>
      <c r="EJG320" s="74"/>
      <c r="EJH320" s="74"/>
      <c r="EJI320" s="74"/>
      <c r="EJJ320" s="74"/>
      <c r="EJK320" s="74"/>
      <c r="EJL320" s="74"/>
      <c r="EJM320" s="74"/>
      <c r="EJN320" s="74"/>
      <c r="EJO320" s="74"/>
      <c r="EJP320" s="74"/>
      <c r="EJQ320" s="74"/>
      <c r="EJR320" s="74"/>
      <c r="EJS320" s="74"/>
      <c r="EJT320" s="74"/>
      <c r="EJU320" s="74"/>
      <c r="EJV320" s="74"/>
      <c r="EJW320" s="74"/>
      <c r="EJX320" s="74"/>
      <c r="EJY320" s="74"/>
      <c r="EJZ320" s="74"/>
      <c r="EKA320" s="74"/>
      <c r="EKB320" s="74"/>
      <c r="EKC320" s="74"/>
      <c r="EKD320" s="74"/>
      <c r="EKE320" s="74"/>
      <c r="EKF320" s="74"/>
      <c r="EKG320" s="74"/>
      <c r="EKH320" s="74"/>
      <c r="EKI320" s="74"/>
      <c r="EKJ320" s="74"/>
      <c r="EKK320" s="74"/>
      <c r="EKL320" s="74"/>
      <c r="EKM320" s="74"/>
      <c r="EKN320" s="74"/>
      <c r="EKO320" s="74"/>
      <c r="EKP320" s="74"/>
      <c r="EKQ320" s="74"/>
      <c r="EKR320" s="74"/>
      <c r="EKS320" s="74"/>
      <c r="EKT320" s="74"/>
      <c r="EKU320" s="74"/>
      <c r="EKV320" s="74"/>
      <c r="EKW320" s="74"/>
      <c r="EKX320" s="74"/>
      <c r="EKY320" s="74"/>
      <c r="EKZ320" s="74"/>
      <c r="ELA320" s="74"/>
      <c r="ELB320" s="74"/>
      <c r="ELC320" s="74"/>
      <c r="ELD320" s="74"/>
      <c r="ELE320" s="74"/>
      <c r="ELF320" s="74"/>
      <c r="ELG320" s="74"/>
      <c r="ELH320" s="74"/>
      <c r="ELI320" s="74"/>
      <c r="ELJ320" s="74"/>
      <c r="ELK320" s="74"/>
      <c r="ELL320" s="74"/>
      <c r="ELM320" s="74"/>
      <c r="ELN320" s="74"/>
      <c r="ELO320" s="74"/>
      <c r="ELP320" s="74"/>
      <c r="ELQ320" s="74"/>
      <c r="ELR320" s="74"/>
      <c r="ELS320" s="74"/>
      <c r="ELT320" s="74"/>
      <c r="ELU320" s="74"/>
      <c r="ELV320" s="74"/>
      <c r="ELW320" s="74"/>
      <c r="ELX320" s="74"/>
      <c r="ELY320" s="74"/>
      <c r="ELZ320" s="74"/>
      <c r="EMA320" s="74"/>
      <c r="EMB320" s="74"/>
      <c r="EMC320" s="74"/>
      <c r="EMD320" s="74"/>
      <c r="EME320" s="74"/>
      <c r="EMF320" s="74"/>
      <c r="EMG320" s="74"/>
      <c r="EMH320" s="74"/>
      <c r="EMI320" s="74"/>
      <c r="EMJ320" s="74"/>
      <c r="EMK320" s="74"/>
      <c r="EML320" s="74"/>
      <c r="EMM320" s="74"/>
      <c r="EMN320" s="74"/>
      <c r="EMO320" s="74"/>
      <c r="EMP320" s="74"/>
      <c r="EMQ320" s="74"/>
      <c r="EMR320" s="74"/>
      <c r="EMS320" s="74"/>
      <c r="EMT320" s="74"/>
      <c r="EMU320" s="74"/>
      <c r="EMV320" s="74"/>
      <c r="EMW320" s="74"/>
      <c r="EMX320" s="74"/>
      <c r="EMY320" s="74"/>
      <c r="EMZ320" s="74"/>
      <c r="ENA320" s="74"/>
      <c r="ENB320" s="74"/>
      <c r="ENC320" s="74"/>
      <c r="END320" s="74"/>
      <c r="ENE320" s="74"/>
      <c r="ENF320" s="74"/>
      <c r="ENG320" s="74"/>
      <c r="ENH320" s="74"/>
      <c r="ENI320" s="74"/>
      <c r="ENJ320" s="74"/>
      <c r="ENK320" s="74"/>
      <c r="ENL320" s="74"/>
      <c r="ENM320" s="74"/>
      <c r="ENN320" s="74"/>
      <c r="ENO320" s="74"/>
      <c r="ENP320" s="74"/>
      <c r="ENQ320" s="74"/>
      <c r="ENR320" s="74"/>
      <c r="ENS320" s="74"/>
      <c r="ENT320" s="74"/>
      <c r="ENU320" s="74"/>
      <c r="ENV320" s="74"/>
      <c r="ENW320" s="74"/>
      <c r="ENX320" s="74"/>
      <c r="ENY320" s="74"/>
      <c r="ENZ320" s="74"/>
      <c r="EOA320" s="74"/>
      <c r="EOB320" s="74"/>
      <c r="EOC320" s="74"/>
      <c r="EOD320" s="74"/>
      <c r="EOE320" s="74"/>
      <c r="EOF320" s="74"/>
      <c r="EOG320" s="74"/>
      <c r="EOH320" s="74"/>
      <c r="EOI320" s="74"/>
      <c r="EOJ320" s="74"/>
      <c r="EOK320" s="74"/>
      <c r="EOL320" s="74"/>
      <c r="EOM320" s="74"/>
      <c r="EON320" s="74"/>
      <c r="EOO320" s="74"/>
      <c r="EOP320" s="74"/>
      <c r="EOQ320" s="74"/>
      <c r="EOR320" s="74"/>
      <c r="EOS320" s="74"/>
      <c r="EOT320" s="74"/>
      <c r="EOU320" s="74"/>
      <c r="EOV320" s="74"/>
      <c r="EOW320" s="74"/>
      <c r="EOX320" s="74"/>
      <c r="EOY320" s="74"/>
      <c r="EOZ320" s="74"/>
      <c r="EPA320" s="74"/>
      <c r="EPB320" s="74"/>
      <c r="EPC320" s="74"/>
      <c r="EPD320" s="74"/>
      <c r="EPE320" s="74"/>
      <c r="EPF320" s="74"/>
      <c r="EPG320" s="74"/>
      <c r="EPH320" s="74"/>
      <c r="EPI320" s="74"/>
      <c r="EPJ320" s="74"/>
      <c r="EPK320" s="74"/>
      <c r="EPL320" s="74"/>
      <c r="EPM320" s="74"/>
      <c r="EPN320" s="74"/>
      <c r="EPO320" s="74"/>
      <c r="EPP320" s="74"/>
      <c r="EPQ320" s="74"/>
      <c r="EPR320" s="74"/>
      <c r="EPS320" s="74"/>
      <c r="EPT320" s="74"/>
      <c r="EPU320" s="74"/>
      <c r="EPV320" s="74"/>
      <c r="EPW320" s="74"/>
      <c r="EPX320" s="74"/>
      <c r="EPY320" s="74"/>
      <c r="EPZ320" s="74"/>
      <c r="EQA320" s="74"/>
      <c r="EQB320" s="74"/>
      <c r="EQC320" s="74"/>
      <c r="EQD320" s="74"/>
      <c r="EQE320" s="74"/>
      <c r="EQF320" s="74"/>
      <c r="EQG320" s="74"/>
      <c r="EQH320" s="74"/>
      <c r="EQI320" s="74"/>
      <c r="EQJ320" s="74"/>
      <c r="EQK320" s="74"/>
      <c r="EQL320" s="74"/>
      <c r="EQM320" s="74"/>
      <c r="EQN320" s="74"/>
      <c r="EQO320" s="74"/>
      <c r="EQP320" s="74"/>
      <c r="EQQ320" s="74"/>
      <c r="EQR320" s="74"/>
      <c r="EQS320" s="74"/>
      <c r="EQT320" s="74"/>
      <c r="EQU320" s="74"/>
      <c r="EQV320" s="74"/>
      <c r="EQW320" s="74"/>
      <c r="EQX320" s="74"/>
      <c r="EQY320" s="74"/>
      <c r="EQZ320" s="74"/>
      <c r="ERA320" s="74"/>
      <c r="ERB320" s="74"/>
      <c r="ERC320" s="74"/>
      <c r="ERD320" s="74"/>
      <c r="ERE320" s="74"/>
      <c r="ERF320" s="74"/>
      <c r="ERG320" s="74"/>
      <c r="ERH320" s="74"/>
      <c r="ERI320" s="74"/>
      <c r="ERJ320" s="74"/>
      <c r="ERK320" s="74"/>
      <c r="ERL320" s="74"/>
      <c r="ERM320" s="74"/>
      <c r="ERN320" s="74"/>
      <c r="ERO320" s="74"/>
      <c r="ERP320" s="74"/>
      <c r="ERQ320" s="74"/>
      <c r="ERR320" s="74"/>
      <c r="ERS320" s="74"/>
      <c r="ERT320" s="74"/>
      <c r="ERU320" s="74"/>
      <c r="ERV320" s="74"/>
      <c r="ERW320" s="74"/>
      <c r="ERX320" s="74"/>
      <c r="ERY320" s="74"/>
      <c r="ERZ320" s="74"/>
      <c r="ESA320" s="74"/>
      <c r="ESB320" s="74"/>
      <c r="ESC320" s="74"/>
      <c r="ESD320" s="74"/>
      <c r="ESE320" s="74"/>
      <c r="ESF320" s="74"/>
      <c r="ESG320" s="74"/>
      <c r="ESH320" s="74"/>
      <c r="ESI320" s="74"/>
      <c r="ESJ320" s="74"/>
      <c r="ESK320" s="74"/>
      <c r="ESL320" s="74"/>
      <c r="ESM320" s="74"/>
      <c r="ESN320" s="74"/>
      <c r="ESO320" s="74"/>
      <c r="ESP320" s="74"/>
      <c r="ESQ320" s="74"/>
      <c r="ESR320" s="74"/>
      <c r="ESS320" s="74"/>
      <c r="EST320" s="74"/>
      <c r="ESU320" s="74"/>
      <c r="ESV320" s="74"/>
      <c r="ESW320" s="74"/>
      <c r="ESX320" s="74"/>
      <c r="ESY320" s="74"/>
      <c r="ESZ320" s="74"/>
      <c r="ETA320" s="74"/>
      <c r="ETB320" s="74"/>
      <c r="ETC320" s="74"/>
      <c r="ETD320" s="74"/>
      <c r="ETE320" s="74"/>
      <c r="ETF320" s="74"/>
      <c r="ETG320" s="74"/>
      <c r="ETH320" s="74"/>
      <c r="ETI320" s="74"/>
      <c r="ETJ320" s="74"/>
      <c r="ETK320" s="74"/>
      <c r="ETL320" s="74"/>
      <c r="ETM320" s="74"/>
      <c r="ETN320" s="74"/>
      <c r="ETO320" s="74"/>
      <c r="ETP320" s="74"/>
      <c r="ETQ320" s="74"/>
      <c r="ETR320" s="74"/>
      <c r="ETS320" s="74"/>
      <c r="ETT320" s="74"/>
      <c r="ETU320" s="74"/>
      <c r="ETV320" s="74"/>
      <c r="ETW320" s="74"/>
      <c r="ETX320" s="74"/>
      <c r="ETY320" s="74"/>
      <c r="ETZ320" s="74"/>
      <c r="EUA320" s="74"/>
      <c r="EUB320" s="74"/>
      <c r="EUC320" s="74"/>
      <c r="EUD320" s="74"/>
      <c r="EUE320" s="74"/>
      <c r="EUF320" s="74"/>
      <c r="EUG320" s="74"/>
      <c r="EUH320" s="74"/>
      <c r="EUI320" s="74"/>
      <c r="EUJ320" s="74"/>
      <c r="EUK320" s="74"/>
      <c r="EUL320" s="74"/>
      <c r="EUM320" s="74"/>
      <c r="EUN320" s="74"/>
      <c r="EUO320" s="74"/>
      <c r="EUP320" s="74"/>
      <c r="EUQ320" s="74"/>
      <c r="EUR320" s="74"/>
      <c r="EUS320" s="74"/>
      <c r="EUT320" s="74"/>
      <c r="EUU320" s="74"/>
      <c r="EUV320" s="74"/>
      <c r="EUW320" s="74"/>
      <c r="EUX320" s="74"/>
      <c r="EUY320" s="74"/>
      <c r="EUZ320" s="74"/>
      <c r="EVA320" s="74"/>
      <c r="EVB320" s="74"/>
      <c r="EVC320" s="74"/>
      <c r="EVD320" s="74"/>
      <c r="EVE320" s="74"/>
      <c r="EVF320" s="74"/>
      <c r="EVG320" s="74"/>
      <c r="EVH320" s="74"/>
      <c r="EVI320" s="74"/>
      <c r="EVJ320" s="74"/>
      <c r="EVK320" s="74"/>
      <c r="EVL320" s="74"/>
      <c r="EVM320" s="74"/>
      <c r="EVN320" s="74"/>
      <c r="EVO320" s="74"/>
      <c r="EVP320" s="74"/>
      <c r="EVQ320" s="74"/>
      <c r="EVR320" s="74"/>
      <c r="EVS320" s="74"/>
      <c r="EVT320" s="74"/>
      <c r="EVU320" s="74"/>
      <c r="EVV320" s="74"/>
      <c r="EVW320" s="74"/>
      <c r="EVX320" s="74"/>
      <c r="EVY320" s="74"/>
      <c r="EVZ320" s="74"/>
      <c r="EWA320" s="74"/>
      <c r="EWB320" s="74"/>
      <c r="EWC320" s="74"/>
      <c r="EWD320" s="74"/>
      <c r="EWE320" s="74"/>
      <c r="EWF320" s="74"/>
      <c r="EWG320" s="74"/>
      <c r="EWH320" s="74"/>
      <c r="EWI320" s="74"/>
      <c r="EWJ320" s="74"/>
      <c r="EWK320" s="74"/>
      <c r="EWL320" s="74"/>
      <c r="EWM320" s="74"/>
      <c r="EWN320" s="74"/>
      <c r="EWO320" s="74"/>
      <c r="EWP320" s="74"/>
      <c r="EWQ320" s="74"/>
      <c r="EWR320" s="74"/>
      <c r="EWS320" s="74"/>
      <c r="EWT320" s="74"/>
      <c r="EWU320" s="74"/>
      <c r="EWV320" s="74"/>
      <c r="EWW320" s="74"/>
      <c r="EWX320" s="74"/>
      <c r="EWY320" s="74"/>
      <c r="EWZ320" s="74"/>
      <c r="EXA320" s="74"/>
      <c r="EXB320" s="74"/>
      <c r="EXC320" s="74"/>
      <c r="EXD320" s="74"/>
      <c r="EXE320" s="74"/>
      <c r="EXF320" s="74"/>
      <c r="EXG320" s="74"/>
      <c r="EXH320" s="74"/>
      <c r="EXI320" s="74"/>
      <c r="EXJ320" s="74"/>
      <c r="EXK320" s="74"/>
      <c r="EXL320" s="74"/>
      <c r="EXM320" s="74"/>
      <c r="EXN320" s="74"/>
      <c r="EXO320" s="74"/>
      <c r="EXP320" s="74"/>
      <c r="EXQ320" s="74"/>
      <c r="EXR320" s="74"/>
      <c r="EXS320" s="74"/>
      <c r="EXT320" s="74"/>
      <c r="EXU320" s="74"/>
      <c r="EXV320" s="74"/>
      <c r="EXW320" s="74"/>
      <c r="EXX320" s="74"/>
      <c r="EXY320" s="74"/>
      <c r="EXZ320" s="74"/>
      <c r="EYA320" s="74"/>
      <c r="EYB320" s="74"/>
      <c r="EYC320" s="74"/>
      <c r="EYD320" s="74"/>
      <c r="EYE320" s="74"/>
      <c r="EYF320" s="74"/>
      <c r="EYG320" s="74"/>
      <c r="EYH320" s="74"/>
      <c r="EYI320" s="74"/>
      <c r="EYJ320" s="74"/>
      <c r="EYK320" s="74"/>
      <c r="EYL320" s="74"/>
      <c r="EYM320" s="74"/>
      <c r="EYN320" s="74"/>
      <c r="EYO320" s="74"/>
      <c r="EYP320" s="74"/>
      <c r="EYQ320" s="74"/>
      <c r="EYR320" s="74"/>
      <c r="EYS320" s="74"/>
      <c r="EYT320" s="74"/>
      <c r="EYU320" s="74"/>
      <c r="EYV320" s="74"/>
      <c r="EYW320" s="74"/>
      <c r="EYX320" s="74"/>
      <c r="EYY320" s="74"/>
      <c r="EYZ320" s="74"/>
      <c r="EZA320" s="74"/>
      <c r="EZB320" s="74"/>
      <c r="EZC320" s="74"/>
      <c r="EZD320" s="74"/>
      <c r="EZE320" s="74"/>
      <c r="EZF320" s="74"/>
      <c r="EZG320" s="74"/>
      <c r="EZH320" s="74"/>
      <c r="EZI320" s="74"/>
      <c r="EZJ320" s="74"/>
      <c r="EZK320" s="74"/>
      <c r="EZL320" s="74"/>
      <c r="EZM320" s="74"/>
      <c r="EZN320" s="74"/>
      <c r="EZO320" s="74"/>
      <c r="EZP320" s="74"/>
      <c r="EZQ320" s="74"/>
      <c r="EZR320" s="74"/>
      <c r="EZS320" s="74"/>
      <c r="EZT320" s="74"/>
      <c r="EZU320" s="74"/>
      <c r="EZV320" s="74"/>
      <c r="EZW320" s="74"/>
      <c r="EZX320" s="74"/>
      <c r="EZY320" s="74"/>
      <c r="EZZ320" s="74"/>
      <c r="FAA320" s="74"/>
      <c r="FAB320" s="74"/>
      <c r="FAC320" s="74"/>
      <c r="FAD320" s="74"/>
      <c r="FAE320" s="74"/>
      <c r="FAF320" s="74"/>
      <c r="FAG320" s="74"/>
      <c r="FAH320" s="74"/>
      <c r="FAI320" s="74"/>
      <c r="FAJ320" s="74"/>
      <c r="FAK320" s="74"/>
      <c r="FAL320" s="74"/>
      <c r="FAM320" s="74"/>
      <c r="FAN320" s="74"/>
      <c r="FAO320" s="74"/>
      <c r="FAP320" s="74"/>
      <c r="FAQ320" s="74"/>
      <c r="FAR320" s="74"/>
      <c r="FAS320" s="74"/>
      <c r="FAT320" s="74"/>
      <c r="FAU320" s="74"/>
      <c r="FAV320" s="74"/>
      <c r="FAW320" s="74"/>
      <c r="FAX320" s="74"/>
      <c r="FAY320" s="74"/>
      <c r="FAZ320" s="74"/>
      <c r="FBA320" s="74"/>
      <c r="FBB320" s="74"/>
      <c r="FBC320" s="74"/>
      <c r="FBD320" s="74"/>
      <c r="FBE320" s="74"/>
      <c r="FBF320" s="74"/>
      <c r="FBG320" s="74"/>
      <c r="FBH320" s="74"/>
      <c r="FBI320" s="74"/>
      <c r="FBJ320" s="74"/>
      <c r="FBK320" s="74"/>
      <c r="FBL320" s="74"/>
      <c r="FBM320" s="74"/>
      <c r="FBN320" s="74"/>
      <c r="FBO320" s="74"/>
      <c r="FBP320" s="74"/>
      <c r="FBQ320" s="74"/>
      <c r="FBR320" s="74"/>
      <c r="FBS320" s="74"/>
      <c r="FBT320" s="74"/>
      <c r="FBU320" s="74"/>
      <c r="FBV320" s="74"/>
      <c r="FBW320" s="74"/>
      <c r="FBX320" s="74"/>
      <c r="FBY320" s="74"/>
      <c r="FBZ320" s="74"/>
      <c r="FCA320" s="74"/>
      <c r="FCB320" s="74"/>
      <c r="FCC320" s="74"/>
      <c r="FCD320" s="74"/>
      <c r="FCE320" s="74"/>
      <c r="FCF320" s="74"/>
      <c r="FCG320" s="74"/>
      <c r="FCH320" s="74"/>
      <c r="FCI320" s="74"/>
      <c r="FCJ320" s="74"/>
      <c r="FCK320" s="74"/>
      <c r="FCL320" s="74"/>
      <c r="FCM320" s="74"/>
      <c r="FCN320" s="74"/>
      <c r="FCO320" s="74"/>
      <c r="FCP320" s="74"/>
      <c r="FCQ320" s="74"/>
      <c r="FCR320" s="74"/>
      <c r="FCS320" s="74"/>
      <c r="FCT320" s="74"/>
      <c r="FCU320" s="74"/>
      <c r="FCV320" s="74"/>
      <c r="FCW320" s="74"/>
      <c r="FCX320" s="74"/>
      <c r="FCY320" s="74"/>
      <c r="FCZ320" s="74"/>
      <c r="FDA320" s="74"/>
      <c r="FDB320" s="74"/>
      <c r="FDC320" s="74"/>
      <c r="FDD320" s="74"/>
      <c r="FDE320" s="74"/>
      <c r="FDF320" s="74"/>
      <c r="FDG320" s="74"/>
      <c r="FDH320" s="74"/>
      <c r="FDI320" s="74"/>
      <c r="FDJ320" s="74"/>
      <c r="FDK320" s="74"/>
      <c r="FDL320" s="74"/>
      <c r="FDM320" s="74"/>
      <c r="FDN320" s="74"/>
      <c r="FDO320" s="74"/>
      <c r="FDP320" s="74"/>
      <c r="FDQ320" s="74"/>
      <c r="FDR320" s="74"/>
      <c r="FDS320" s="74"/>
      <c r="FDT320" s="74"/>
      <c r="FDU320" s="74"/>
      <c r="FDV320" s="74"/>
      <c r="FDW320" s="74"/>
      <c r="FDX320" s="74"/>
      <c r="FDY320" s="74"/>
      <c r="FDZ320" s="74"/>
      <c r="FEA320" s="74"/>
      <c r="FEB320" s="74"/>
      <c r="FEC320" s="74"/>
      <c r="FED320" s="74"/>
      <c r="FEE320" s="74"/>
      <c r="FEF320" s="74"/>
      <c r="FEG320" s="74"/>
      <c r="FEH320" s="74"/>
      <c r="FEI320" s="74"/>
      <c r="FEJ320" s="74"/>
      <c r="FEK320" s="74"/>
      <c r="FEL320" s="74"/>
      <c r="FEM320" s="74"/>
      <c r="FEN320" s="74"/>
      <c r="FEO320" s="74"/>
      <c r="FEP320" s="74"/>
      <c r="FEQ320" s="74"/>
      <c r="FER320" s="74"/>
      <c r="FES320" s="74"/>
      <c r="FET320" s="74"/>
      <c r="FEU320" s="74"/>
      <c r="FEV320" s="74"/>
      <c r="FEW320" s="74"/>
      <c r="FEX320" s="74"/>
      <c r="FEY320" s="74"/>
      <c r="FEZ320" s="74"/>
      <c r="FFA320" s="74"/>
      <c r="FFB320" s="74"/>
      <c r="FFC320" s="74"/>
      <c r="FFD320" s="74"/>
      <c r="FFE320" s="74"/>
      <c r="FFF320" s="74"/>
      <c r="FFG320" s="74"/>
      <c r="FFH320" s="74"/>
      <c r="FFI320" s="74"/>
      <c r="FFJ320" s="74"/>
      <c r="FFK320" s="74"/>
      <c r="FFL320" s="74"/>
      <c r="FFM320" s="74"/>
      <c r="FFN320" s="74"/>
      <c r="FFO320" s="74"/>
      <c r="FFP320" s="74"/>
      <c r="FFQ320" s="74"/>
      <c r="FFR320" s="74"/>
      <c r="FFS320" s="74"/>
      <c r="FFT320" s="74"/>
      <c r="FFU320" s="74"/>
      <c r="FFV320" s="74"/>
      <c r="FFW320" s="74"/>
      <c r="FFX320" s="74"/>
      <c r="FFY320" s="74"/>
      <c r="FFZ320" s="74"/>
      <c r="FGA320" s="74"/>
      <c r="FGB320" s="74"/>
      <c r="FGC320" s="74"/>
      <c r="FGD320" s="74"/>
      <c r="FGE320" s="74"/>
      <c r="FGF320" s="74"/>
      <c r="FGG320" s="74"/>
      <c r="FGH320" s="74"/>
      <c r="FGI320" s="74"/>
      <c r="FGJ320" s="74"/>
      <c r="FGK320" s="74"/>
      <c r="FGL320" s="74"/>
      <c r="FGM320" s="74"/>
      <c r="FGN320" s="74"/>
      <c r="FGO320" s="74"/>
      <c r="FGP320" s="74"/>
      <c r="FGQ320" s="74"/>
      <c r="FGR320" s="74"/>
      <c r="FGS320" s="74"/>
      <c r="FGT320" s="74"/>
      <c r="FGU320" s="74"/>
      <c r="FGV320" s="74"/>
      <c r="FGW320" s="74"/>
      <c r="FGX320" s="74"/>
      <c r="FGY320" s="74"/>
      <c r="FGZ320" s="74"/>
      <c r="FHA320" s="74"/>
      <c r="FHB320" s="74"/>
      <c r="FHC320" s="74"/>
      <c r="FHD320" s="74"/>
      <c r="FHE320" s="74"/>
      <c r="FHF320" s="74"/>
      <c r="FHG320" s="74"/>
      <c r="FHH320" s="74"/>
      <c r="FHI320" s="74"/>
      <c r="FHJ320" s="74"/>
      <c r="FHK320" s="74"/>
      <c r="FHL320" s="74"/>
      <c r="FHM320" s="74"/>
      <c r="FHN320" s="74"/>
      <c r="FHO320" s="74"/>
      <c r="FHP320" s="74"/>
      <c r="FHQ320" s="74"/>
      <c r="FHR320" s="74"/>
      <c r="FHS320" s="74"/>
      <c r="FHT320" s="74"/>
      <c r="FHU320" s="74"/>
      <c r="FHV320" s="74"/>
      <c r="FHW320" s="74"/>
      <c r="FHX320" s="74"/>
      <c r="FHY320" s="74"/>
      <c r="FHZ320" s="74"/>
      <c r="FIA320" s="74"/>
      <c r="FIB320" s="74"/>
      <c r="FIC320" s="74"/>
      <c r="FID320" s="74"/>
      <c r="FIE320" s="74"/>
      <c r="FIF320" s="74"/>
      <c r="FIG320" s="74"/>
      <c r="FIH320" s="74"/>
      <c r="FII320" s="74"/>
      <c r="FIJ320" s="74"/>
      <c r="FIK320" s="74"/>
      <c r="FIL320" s="74"/>
      <c r="FIM320" s="74"/>
      <c r="FIN320" s="74"/>
      <c r="FIO320" s="74"/>
      <c r="FIP320" s="74"/>
      <c r="FIQ320" s="74"/>
      <c r="FIR320" s="74"/>
      <c r="FIS320" s="74"/>
      <c r="FIT320" s="74"/>
      <c r="FIU320" s="74"/>
      <c r="FIV320" s="74"/>
      <c r="FIW320" s="74"/>
      <c r="FIX320" s="74"/>
      <c r="FIY320" s="74"/>
      <c r="FIZ320" s="74"/>
      <c r="FJA320" s="74"/>
      <c r="FJB320" s="74"/>
      <c r="FJC320" s="74"/>
      <c r="FJD320" s="74"/>
      <c r="FJE320" s="74"/>
      <c r="FJF320" s="74"/>
      <c r="FJG320" s="74"/>
      <c r="FJH320" s="74"/>
      <c r="FJI320" s="74"/>
      <c r="FJJ320" s="74"/>
      <c r="FJK320" s="74"/>
      <c r="FJL320" s="74"/>
      <c r="FJM320" s="74"/>
      <c r="FJN320" s="74"/>
      <c r="FJO320" s="74"/>
      <c r="FJP320" s="74"/>
      <c r="FJQ320" s="74"/>
      <c r="FJR320" s="74"/>
      <c r="FJS320" s="74"/>
      <c r="FJT320" s="74"/>
      <c r="FJU320" s="74"/>
      <c r="FJV320" s="74"/>
      <c r="FJW320" s="74"/>
      <c r="FJX320" s="74"/>
      <c r="FJY320" s="74"/>
      <c r="FJZ320" s="74"/>
      <c r="FKA320" s="74"/>
      <c r="FKB320" s="74"/>
      <c r="FKC320" s="74"/>
      <c r="FKD320" s="74"/>
      <c r="FKE320" s="74"/>
      <c r="FKF320" s="74"/>
      <c r="FKG320" s="74"/>
      <c r="FKH320" s="74"/>
      <c r="FKI320" s="74"/>
      <c r="FKJ320" s="74"/>
      <c r="FKK320" s="74"/>
      <c r="FKL320" s="74"/>
      <c r="FKM320" s="74"/>
      <c r="FKN320" s="74"/>
      <c r="FKO320" s="74"/>
      <c r="FKP320" s="74"/>
      <c r="FKQ320" s="74"/>
      <c r="FKR320" s="74"/>
      <c r="FKS320" s="74"/>
      <c r="FKT320" s="74"/>
      <c r="FKU320" s="74"/>
      <c r="FKV320" s="74"/>
      <c r="FKW320" s="74"/>
      <c r="FKX320" s="74"/>
      <c r="FKY320" s="74"/>
      <c r="FKZ320" s="74"/>
      <c r="FLA320" s="74"/>
      <c r="FLB320" s="74"/>
      <c r="FLC320" s="74"/>
      <c r="FLD320" s="74"/>
      <c r="FLE320" s="74"/>
      <c r="FLF320" s="74"/>
      <c r="FLG320" s="74"/>
      <c r="FLH320" s="74"/>
      <c r="FLI320" s="74"/>
      <c r="FLJ320" s="74"/>
      <c r="FLK320" s="74"/>
      <c r="FLL320" s="74"/>
      <c r="FLM320" s="74"/>
      <c r="FLN320" s="74"/>
      <c r="FLO320" s="74"/>
      <c r="FLP320" s="74"/>
      <c r="FLQ320" s="74"/>
      <c r="FLR320" s="74"/>
      <c r="FLS320" s="74"/>
      <c r="FLT320" s="74"/>
      <c r="FLU320" s="74"/>
      <c r="FLV320" s="74"/>
      <c r="FLW320" s="74"/>
      <c r="FLX320" s="74"/>
      <c r="FLY320" s="74"/>
      <c r="FLZ320" s="74"/>
      <c r="FMA320" s="74"/>
      <c r="FMB320" s="74"/>
      <c r="FMC320" s="74"/>
      <c r="FMD320" s="74"/>
      <c r="FME320" s="74"/>
      <c r="FMF320" s="74"/>
      <c r="FMG320" s="74"/>
      <c r="FMH320" s="74"/>
      <c r="FMI320" s="74"/>
      <c r="FMJ320" s="74"/>
      <c r="FMK320" s="74"/>
      <c r="FML320" s="74"/>
      <c r="FMM320" s="74"/>
      <c r="FMN320" s="74"/>
      <c r="FMO320" s="74"/>
      <c r="FMP320" s="74"/>
      <c r="FMQ320" s="74"/>
      <c r="FMR320" s="74"/>
      <c r="FMS320" s="74"/>
      <c r="FMT320" s="74"/>
      <c r="FMU320" s="74"/>
      <c r="FMV320" s="74"/>
      <c r="FMW320" s="74"/>
      <c r="FMX320" s="74"/>
      <c r="FMY320" s="74"/>
      <c r="FMZ320" s="74"/>
      <c r="FNA320" s="74"/>
      <c r="FNB320" s="74"/>
      <c r="FNC320" s="74"/>
      <c r="FND320" s="74"/>
      <c r="FNE320" s="74"/>
      <c r="FNF320" s="74"/>
      <c r="FNG320" s="74"/>
      <c r="FNH320" s="74"/>
      <c r="FNI320" s="74"/>
      <c r="FNJ320" s="74"/>
      <c r="FNK320" s="74"/>
      <c r="FNL320" s="74"/>
      <c r="FNM320" s="74"/>
      <c r="FNN320" s="74"/>
      <c r="FNO320" s="74"/>
      <c r="FNP320" s="74"/>
      <c r="FNQ320" s="74"/>
      <c r="FNR320" s="74"/>
      <c r="FNS320" s="74"/>
      <c r="FNT320" s="74"/>
      <c r="FNU320" s="74"/>
      <c r="FNV320" s="74"/>
      <c r="FNW320" s="74"/>
      <c r="FNX320" s="74"/>
      <c r="FNY320" s="74"/>
      <c r="FNZ320" s="74"/>
      <c r="FOA320" s="74"/>
      <c r="FOB320" s="74"/>
      <c r="FOC320" s="74"/>
      <c r="FOD320" s="74"/>
      <c r="FOE320" s="74"/>
      <c r="FOF320" s="74"/>
      <c r="FOG320" s="74"/>
      <c r="FOH320" s="74"/>
      <c r="FOI320" s="74"/>
      <c r="FOJ320" s="74"/>
      <c r="FOK320" s="74"/>
      <c r="FOL320" s="74"/>
      <c r="FOM320" s="74"/>
      <c r="FON320" s="74"/>
      <c r="FOO320" s="74"/>
      <c r="FOP320" s="74"/>
      <c r="FOQ320" s="74"/>
      <c r="FOR320" s="74"/>
      <c r="FOS320" s="74"/>
      <c r="FOT320" s="74"/>
      <c r="FOU320" s="74"/>
      <c r="FOV320" s="74"/>
      <c r="FOW320" s="74"/>
      <c r="FOX320" s="74"/>
      <c r="FOY320" s="74"/>
      <c r="FOZ320" s="74"/>
      <c r="FPA320" s="74"/>
      <c r="FPB320" s="74"/>
      <c r="FPC320" s="74"/>
      <c r="FPD320" s="74"/>
      <c r="FPE320" s="74"/>
      <c r="FPF320" s="74"/>
      <c r="FPG320" s="74"/>
      <c r="FPH320" s="74"/>
      <c r="FPI320" s="74"/>
      <c r="FPJ320" s="74"/>
      <c r="FPK320" s="74"/>
      <c r="FPL320" s="74"/>
      <c r="FPM320" s="74"/>
      <c r="FPN320" s="74"/>
      <c r="FPO320" s="74"/>
      <c r="FPP320" s="74"/>
      <c r="FPQ320" s="74"/>
      <c r="FPR320" s="74"/>
      <c r="FPS320" s="74"/>
      <c r="FPT320" s="74"/>
      <c r="FPU320" s="74"/>
      <c r="FPV320" s="74"/>
      <c r="FPW320" s="74"/>
      <c r="FPX320" s="74"/>
      <c r="FPY320" s="74"/>
      <c r="FPZ320" s="74"/>
      <c r="FQA320" s="74"/>
      <c r="FQB320" s="74"/>
      <c r="FQC320" s="74"/>
      <c r="FQD320" s="74"/>
      <c r="FQE320" s="74"/>
      <c r="FQF320" s="74"/>
      <c r="FQG320" s="74"/>
      <c r="FQH320" s="74"/>
      <c r="FQI320" s="74"/>
      <c r="FQJ320" s="74"/>
      <c r="FQK320" s="74"/>
      <c r="FQL320" s="74"/>
      <c r="FQM320" s="74"/>
      <c r="FQN320" s="74"/>
      <c r="FQO320" s="74"/>
      <c r="FQP320" s="74"/>
      <c r="FQQ320" s="74"/>
      <c r="FQR320" s="74"/>
      <c r="FQS320" s="74"/>
      <c r="FQT320" s="74"/>
      <c r="FQU320" s="74"/>
      <c r="FQV320" s="74"/>
      <c r="FQW320" s="74"/>
      <c r="FQX320" s="74"/>
      <c r="FQY320" s="74"/>
      <c r="FQZ320" s="74"/>
      <c r="FRA320" s="74"/>
      <c r="FRB320" s="74"/>
      <c r="FRC320" s="74"/>
      <c r="FRD320" s="74"/>
      <c r="FRE320" s="74"/>
      <c r="FRF320" s="74"/>
      <c r="FRG320" s="74"/>
      <c r="FRH320" s="74"/>
      <c r="FRI320" s="74"/>
      <c r="FRJ320" s="74"/>
      <c r="FRK320" s="74"/>
      <c r="FRL320" s="74"/>
      <c r="FRM320" s="74"/>
      <c r="FRN320" s="74"/>
      <c r="FRO320" s="74"/>
      <c r="FRP320" s="74"/>
      <c r="FRQ320" s="74"/>
      <c r="FRR320" s="74"/>
      <c r="FRS320" s="74"/>
      <c r="FRT320" s="74"/>
      <c r="FRU320" s="74"/>
      <c r="FRV320" s="74"/>
      <c r="FRW320" s="74"/>
      <c r="FRX320" s="74"/>
      <c r="FRY320" s="74"/>
      <c r="FRZ320" s="74"/>
      <c r="FSA320" s="74"/>
      <c r="FSB320" s="74"/>
      <c r="FSC320" s="74"/>
      <c r="FSD320" s="74"/>
      <c r="FSE320" s="74"/>
      <c r="FSF320" s="74"/>
      <c r="FSG320" s="74"/>
      <c r="FSH320" s="74"/>
      <c r="FSI320" s="74"/>
      <c r="FSJ320" s="74"/>
      <c r="FSK320" s="74"/>
      <c r="FSL320" s="74"/>
      <c r="FSM320" s="74"/>
      <c r="FSN320" s="74"/>
      <c r="FSO320" s="74"/>
      <c r="FSP320" s="74"/>
      <c r="FSQ320" s="74"/>
      <c r="FSR320" s="74"/>
      <c r="FSS320" s="74"/>
      <c r="FST320" s="74"/>
      <c r="FSU320" s="74"/>
      <c r="FSV320" s="74"/>
      <c r="FSW320" s="74"/>
      <c r="FSX320" s="74"/>
      <c r="FSY320" s="74"/>
      <c r="FSZ320" s="74"/>
      <c r="FTA320" s="74"/>
      <c r="FTB320" s="74"/>
      <c r="FTC320" s="74"/>
      <c r="FTD320" s="74"/>
      <c r="FTE320" s="74"/>
      <c r="FTF320" s="74"/>
      <c r="FTG320" s="74"/>
      <c r="FTH320" s="74"/>
      <c r="FTI320" s="74"/>
      <c r="FTJ320" s="74"/>
      <c r="FTK320" s="74"/>
      <c r="FTL320" s="74"/>
      <c r="FTM320" s="74"/>
      <c r="FTN320" s="74"/>
      <c r="FTO320" s="74"/>
      <c r="FTP320" s="74"/>
      <c r="FTQ320" s="74"/>
      <c r="FTR320" s="74"/>
      <c r="FTS320" s="74"/>
      <c r="FTT320" s="74"/>
      <c r="FTU320" s="74"/>
      <c r="FTV320" s="74"/>
      <c r="FTW320" s="74"/>
      <c r="FTX320" s="74"/>
      <c r="FTY320" s="74"/>
      <c r="FTZ320" s="74"/>
      <c r="FUA320" s="74"/>
      <c r="FUB320" s="74"/>
      <c r="FUC320" s="74"/>
      <c r="FUD320" s="74"/>
      <c r="FUE320" s="74"/>
      <c r="FUF320" s="74"/>
      <c r="FUG320" s="74"/>
      <c r="FUH320" s="74"/>
      <c r="FUI320" s="74"/>
      <c r="FUJ320" s="74"/>
      <c r="FUK320" s="74"/>
      <c r="FUL320" s="74"/>
      <c r="FUM320" s="74"/>
      <c r="FUN320" s="74"/>
      <c r="FUO320" s="74"/>
      <c r="FUP320" s="74"/>
      <c r="FUQ320" s="74"/>
      <c r="FUR320" s="74"/>
      <c r="FUS320" s="74"/>
      <c r="FUT320" s="74"/>
      <c r="FUU320" s="74"/>
      <c r="FUV320" s="74"/>
      <c r="FUW320" s="74"/>
      <c r="FUX320" s="74"/>
      <c r="FUY320" s="74"/>
      <c r="FUZ320" s="74"/>
      <c r="FVA320" s="74"/>
      <c r="FVB320" s="74"/>
      <c r="FVC320" s="74"/>
      <c r="FVD320" s="74"/>
      <c r="FVE320" s="74"/>
      <c r="FVF320" s="74"/>
      <c r="FVG320" s="74"/>
      <c r="FVH320" s="74"/>
      <c r="FVI320" s="74"/>
      <c r="FVJ320" s="74"/>
      <c r="FVK320" s="74"/>
      <c r="FVL320" s="74"/>
      <c r="FVM320" s="74"/>
      <c r="FVN320" s="74"/>
      <c r="FVO320" s="74"/>
      <c r="FVP320" s="74"/>
      <c r="FVQ320" s="74"/>
      <c r="FVR320" s="74"/>
      <c r="FVS320" s="74"/>
      <c r="FVT320" s="74"/>
      <c r="FVU320" s="74"/>
      <c r="FVV320" s="74"/>
      <c r="FVW320" s="74"/>
      <c r="FVX320" s="74"/>
      <c r="FVY320" s="74"/>
      <c r="FVZ320" s="74"/>
      <c r="FWA320" s="74"/>
      <c r="FWB320" s="74"/>
      <c r="FWC320" s="74"/>
      <c r="FWD320" s="74"/>
      <c r="FWE320" s="74"/>
      <c r="FWF320" s="74"/>
      <c r="FWG320" s="74"/>
      <c r="FWH320" s="74"/>
      <c r="FWI320" s="74"/>
      <c r="FWJ320" s="74"/>
      <c r="FWK320" s="74"/>
      <c r="FWL320" s="74"/>
      <c r="FWM320" s="74"/>
      <c r="FWN320" s="74"/>
      <c r="FWO320" s="74"/>
      <c r="FWP320" s="74"/>
      <c r="FWQ320" s="74"/>
      <c r="FWR320" s="74"/>
      <c r="FWS320" s="74"/>
      <c r="FWT320" s="74"/>
      <c r="FWU320" s="74"/>
      <c r="FWV320" s="74"/>
      <c r="FWW320" s="74"/>
      <c r="FWX320" s="74"/>
      <c r="FWY320" s="74"/>
      <c r="FWZ320" s="74"/>
      <c r="FXA320" s="74"/>
      <c r="FXB320" s="74"/>
      <c r="FXC320" s="74"/>
      <c r="FXD320" s="74"/>
      <c r="FXE320" s="74"/>
      <c r="FXF320" s="74"/>
      <c r="FXG320" s="74"/>
      <c r="FXH320" s="74"/>
      <c r="FXI320" s="74"/>
      <c r="FXJ320" s="74"/>
      <c r="FXK320" s="74"/>
      <c r="FXL320" s="74"/>
      <c r="FXM320" s="74"/>
      <c r="FXN320" s="74"/>
      <c r="FXO320" s="74"/>
      <c r="FXP320" s="74"/>
      <c r="FXQ320" s="74"/>
      <c r="FXR320" s="74"/>
      <c r="FXS320" s="74"/>
      <c r="FXT320" s="74"/>
      <c r="FXU320" s="74"/>
      <c r="FXV320" s="74"/>
      <c r="FXW320" s="74"/>
      <c r="FXX320" s="74"/>
      <c r="FXY320" s="74"/>
      <c r="FXZ320" s="74"/>
      <c r="FYA320" s="74"/>
      <c r="FYB320" s="74"/>
      <c r="FYC320" s="74"/>
      <c r="FYD320" s="74"/>
      <c r="FYE320" s="74"/>
      <c r="FYF320" s="74"/>
      <c r="FYG320" s="74"/>
      <c r="FYH320" s="74"/>
      <c r="FYI320" s="74"/>
      <c r="FYJ320" s="74"/>
      <c r="FYK320" s="74"/>
      <c r="FYL320" s="74"/>
      <c r="FYM320" s="74"/>
      <c r="FYN320" s="74"/>
      <c r="FYO320" s="74"/>
      <c r="FYP320" s="74"/>
      <c r="FYQ320" s="74"/>
      <c r="FYR320" s="74"/>
      <c r="FYS320" s="74"/>
      <c r="FYT320" s="74"/>
      <c r="FYU320" s="74"/>
      <c r="FYV320" s="74"/>
      <c r="FYW320" s="74"/>
      <c r="FYX320" s="74"/>
      <c r="FYY320" s="74"/>
      <c r="FYZ320" s="74"/>
      <c r="FZA320" s="74"/>
      <c r="FZB320" s="74"/>
      <c r="FZC320" s="74"/>
      <c r="FZD320" s="74"/>
      <c r="FZE320" s="74"/>
      <c r="FZF320" s="74"/>
      <c r="FZG320" s="74"/>
      <c r="FZH320" s="74"/>
      <c r="FZI320" s="74"/>
      <c r="FZJ320" s="74"/>
      <c r="FZK320" s="74"/>
      <c r="FZL320" s="74"/>
      <c r="FZM320" s="74"/>
      <c r="FZN320" s="74"/>
      <c r="FZO320" s="74"/>
      <c r="FZP320" s="74"/>
      <c r="FZQ320" s="74"/>
      <c r="FZR320" s="74"/>
      <c r="FZS320" s="74"/>
      <c r="FZT320" s="74"/>
      <c r="FZU320" s="74"/>
      <c r="FZV320" s="74"/>
      <c r="FZW320" s="74"/>
      <c r="FZX320" s="74"/>
      <c r="FZY320" s="74"/>
      <c r="FZZ320" s="74"/>
      <c r="GAA320" s="74"/>
      <c r="GAB320" s="74"/>
      <c r="GAC320" s="74"/>
      <c r="GAD320" s="74"/>
      <c r="GAE320" s="74"/>
      <c r="GAF320" s="74"/>
      <c r="GAG320" s="74"/>
      <c r="GAH320" s="74"/>
      <c r="GAI320" s="74"/>
      <c r="GAJ320" s="74"/>
      <c r="GAK320" s="74"/>
      <c r="GAL320" s="74"/>
      <c r="GAM320" s="74"/>
      <c r="GAN320" s="74"/>
      <c r="GAO320" s="74"/>
      <c r="GAP320" s="74"/>
      <c r="GAQ320" s="74"/>
      <c r="GAR320" s="74"/>
      <c r="GAS320" s="74"/>
      <c r="GAT320" s="74"/>
      <c r="GAU320" s="74"/>
      <c r="GAV320" s="74"/>
      <c r="GAW320" s="74"/>
      <c r="GAX320" s="74"/>
      <c r="GAY320" s="74"/>
      <c r="GAZ320" s="74"/>
      <c r="GBA320" s="74"/>
      <c r="GBB320" s="74"/>
      <c r="GBC320" s="74"/>
      <c r="GBD320" s="74"/>
      <c r="GBE320" s="74"/>
      <c r="GBF320" s="74"/>
      <c r="GBG320" s="74"/>
      <c r="GBH320" s="74"/>
      <c r="GBI320" s="74"/>
      <c r="GBJ320" s="74"/>
      <c r="GBK320" s="74"/>
      <c r="GBL320" s="74"/>
      <c r="GBM320" s="74"/>
      <c r="GBN320" s="74"/>
      <c r="GBO320" s="74"/>
      <c r="GBP320" s="74"/>
      <c r="GBQ320" s="74"/>
      <c r="GBR320" s="74"/>
      <c r="GBS320" s="74"/>
      <c r="GBT320" s="74"/>
      <c r="GBU320" s="74"/>
      <c r="GBV320" s="74"/>
      <c r="GBW320" s="74"/>
      <c r="GBX320" s="74"/>
      <c r="GBY320" s="74"/>
      <c r="GBZ320" s="74"/>
      <c r="GCA320" s="74"/>
      <c r="GCB320" s="74"/>
      <c r="GCC320" s="74"/>
      <c r="GCD320" s="74"/>
      <c r="GCE320" s="74"/>
      <c r="GCF320" s="74"/>
      <c r="GCG320" s="74"/>
      <c r="GCH320" s="74"/>
      <c r="GCI320" s="74"/>
      <c r="GCJ320" s="74"/>
      <c r="GCK320" s="74"/>
      <c r="GCL320" s="74"/>
      <c r="GCM320" s="74"/>
      <c r="GCN320" s="74"/>
      <c r="GCO320" s="74"/>
      <c r="GCP320" s="74"/>
      <c r="GCQ320" s="74"/>
      <c r="GCR320" s="74"/>
      <c r="GCS320" s="74"/>
      <c r="GCT320" s="74"/>
      <c r="GCU320" s="74"/>
      <c r="GCV320" s="74"/>
      <c r="GCW320" s="74"/>
      <c r="GCX320" s="74"/>
      <c r="GCY320" s="74"/>
      <c r="GCZ320" s="74"/>
      <c r="GDA320" s="74"/>
      <c r="GDB320" s="74"/>
      <c r="GDC320" s="74"/>
      <c r="GDD320" s="74"/>
      <c r="GDE320" s="74"/>
      <c r="GDF320" s="74"/>
      <c r="GDG320" s="74"/>
      <c r="GDH320" s="74"/>
      <c r="GDI320" s="74"/>
      <c r="GDJ320" s="74"/>
      <c r="GDK320" s="74"/>
      <c r="GDL320" s="74"/>
      <c r="GDM320" s="74"/>
      <c r="GDN320" s="74"/>
      <c r="GDO320" s="74"/>
      <c r="GDP320" s="74"/>
      <c r="GDQ320" s="74"/>
      <c r="GDR320" s="74"/>
      <c r="GDS320" s="74"/>
      <c r="GDT320" s="74"/>
      <c r="GDU320" s="74"/>
      <c r="GDV320" s="74"/>
      <c r="GDW320" s="74"/>
      <c r="GDX320" s="74"/>
      <c r="GDY320" s="74"/>
      <c r="GDZ320" s="74"/>
      <c r="GEA320" s="74"/>
      <c r="GEB320" s="74"/>
      <c r="GEC320" s="74"/>
      <c r="GED320" s="74"/>
      <c r="GEE320" s="74"/>
      <c r="GEF320" s="74"/>
      <c r="GEG320" s="74"/>
      <c r="GEH320" s="74"/>
      <c r="GEI320" s="74"/>
      <c r="GEJ320" s="74"/>
      <c r="GEK320" s="74"/>
      <c r="GEL320" s="74"/>
      <c r="GEM320" s="74"/>
      <c r="GEN320" s="74"/>
      <c r="GEO320" s="74"/>
      <c r="GEP320" s="74"/>
      <c r="GEQ320" s="74"/>
      <c r="GER320" s="74"/>
      <c r="GES320" s="74"/>
      <c r="GET320" s="74"/>
      <c r="GEU320" s="74"/>
      <c r="GEV320" s="74"/>
      <c r="GEW320" s="74"/>
      <c r="GEX320" s="74"/>
      <c r="GEY320" s="74"/>
      <c r="GEZ320" s="74"/>
      <c r="GFA320" s="74"/>
      <c r="GFB320" s="74"/>
      <c r="GFC320" s="74"/>
      <c r="GFD320" s="74"/>
      <c r="GFE320" s="74"/>
      <c r="GFF320" s="74"/>
      <c r="GFG320" s="74"/>
      <c r="GFH320" s="74"/>
      <c r="GFI320" s="74"/>
      <c r="GFJ320" s="74"/>
      <c r="GFK320" s="74"/>
      <c r="GFL320" s="74"/>
      <c r="GFM320" s="74"/>
      <c r="GFN320" s="74"/>
      <c r="GFO320" s="74"/>
      <c r="GFP320" s="74"/>
      <c r="GFQ320" s="74"/>
      <c r="GFR320" s="74"/>
      <c r="GFS320" s="74"/>
      <c r="GFT320" s="74"/>
      <c r="GFU320" s="74"/>
      <c r="GFV320" s="74"/>
      <c r="GFW320" s="74"/>
      <c r="GFX320" s="74"/>
      <c r="GFY320" s="74"/>
      <c r="GFZ320" s="74"/>
      <c r="GGA320" s="74"/>
      <c r="GGB320" s="74"/>
      <c r="GGC320" s="74"/>
      <c r="GGD320" s="74"/>
      <c r="GGE320" s="74"/>
      <c r="GGF320" s="74"/>
      <c r="GGG320" s="74"/>
      <c r="GGH320" s="74"/>
      <c r="GGI320" s="74"/>
      <c r="GGJ320" s="74"/>
      <c r="GGK320" s="74"/>
      <c r="GGL320" s="74"/>
      <c r="GGM320" s="74"/>
      <c r="GGN320" s="74"/>
      <c r="GGO320" s="74"/>
      <c r="GGP320" s="74"/>
      <c r="GGQ320" s="74"/>
      <c r="GGR320" s="74"/>
      <c r="GGS320" s="74"/>
      <c r="GGT320" s="74"/>
      <c r="GGU320" s="74"/>
      <c r="GGV320" s="74"/>
      <c r="GGW320" s="74"/>
      <c r="GGX320" s="74"/>
      <c r="GGY320" s="74"/>
      <c r="GGZ320" s="74"/>
      <c r="GHA320" s="74"/>
      <c r="GHB320" s="74"/>
      <c r="GHC320" s="74"/>
      <c r="GHD320" s="74"/>
      <c r="GHE320" s="74"/>
      <c r="GHF320" s="74"/>
      <c r="GHG320" s="74"/>
      <c r="GHH320" s="74"/>
      <c r="GHI320" s="74"/>
      <c r="GHJ320" s="74"/>
      <c r="GHK320" s="74"/>
      <c r="GHL320" s="74"/>
      <c r="GHM320" s="74"/>
      <c r="GHN320" s="74"/>
      <c r="GHO320" s="74"/>
      <c r="GHP320" s="74"/>
      <c r="GHQ320" s="74"/>
      <c r="GHR320" s="74"/>
      <c r="GHS320" s="74"/>
      <c r="GHT320" s="74"/>
      <c r="GHU320" s="74"/>
      <c r="GHV320" s="74"/>
      <c r="GHW320" s="74"/>
      <c r="GHX320" s="74"/>
      <c r="GHY320" s="74"/>
      <c r="GHZ320" s="74"/>
      <c r="GIA320" s="74"/>
      <c r="GIB320" s="74"/>
      <c r="GIC320" s="74"/>
      <c r="GID320" s="74"/>
      <c r="GIE320" s="74"/>
      <c r="GIF320" s="74"/>
      <c r="GIG320" s="74"/>
      <c r="GIH320" s="74"/>
      <c r="GII320" s="74"/>
      <c r="GIJ320" s="74"/>
      <c r="GIK320" s="74"/>
      <c r="GIL320" s="74"/>
      <c r="GIM320" s="74"/>
      <c r="GIN320" s="74"/>
      <c r="GIO320" s="74"/>
      <c r="GIP320" s="74"/>
      <c r="GIQ320" s="74"/>
      <c r="GIR320" s="74"/>
      <c r="GIS320" s="74"/>
      <c r="GIT320" s="74"/>
      <c r="GIU320" s="74"/>
      <c r="GIV320" s="74"/>
      <c r="GIW320" s="74"/>
      <c r="GIX320" s="74"/>
      <c r="GIY320" s="74"/>
      <c r="GIZ320" s="74"/>
      <c r="GJA320" s="74"/>
      <c r="GJB320" s="74"/>
      <c r="GJC320" s="74"/>
      <c r="GJD320" s="74"/>
      <c r="GJE320" s="74"/>
      <c r="GJF320" s="74"/>
      <c r="GJG320" s="74"/>
      <c r="GJH320" s="74"/>
      <c r="GJI320" s="74"/>
      <c r="GJJ320" s="74"/>
      <c r="GJK320" s="74"/>
      <c r="GJL320" s="74"/>
      <c r="GJM320" s="74"/>
      <c r="GJN320" s="74"/>
      <c r="GJO320" s="74"/>
      <c r="GJP320" s="74"/>
      <c r="GJQ320" s="74"/>
      <c r="GJR320" s="74"/>
      <c r="GJS320" s="74"/>
      <c r="GJT320" s="74"/>
      <c r="GJU320" s="74"/>
      <c r="GJV320" s="74"/>
      <c r="GJW320" s="74"/>
      <c r="GJX320" s="74"/>
      <c r="GJY320" s="74"/>
      <c r="GJZ320" s="74"/>
      <c r="GKA320" s="74"/>
      <c r="GKB320" s="74"/>
      <c r="GKC320" s="74"/>
      <c r="GKD320" s="74"/>
      <c r="GKE320" s="74"/>
      <c r="GKF320" s="74"/>
      <c r="GKG320" s="74"/>
      <c r="GKH320" s="74"/>
      <c r="GKI320" s="74"/>
      <c r="GKJ320" s="74"/>
      <c r="GKK320" s="74"/>
      <c r="GKL320" s="74"/>
      <c r="GKM320" s="74"/>
      <c r="GKN320" s="74"/>
      <c r="GKO320" s="74"/>
      <c r="GKP320" s="74"/>
      <c r="GKQ320" s="74"/>
      <c r="GKR320" s="74"/>
      <c r="GKS320" s="74"/>
      <c r="GKT320" s="74"/>
      <c r="GKU320" s="74"/>
      <c r="GKV320" s="74"/>
      <c r="GKW320" s="74"/>
      <c r="GKX320" s="74"/>
      <c r="GKY320" s="74"/>
      <c r="GKZ320" s="74"/>
      <c r="GLA320" s="74"/>
      <c r="GLB320" s="74"/>
      <c r="GLC320" s="74"/>
      <c r="GLD320" s="74"/>
      <c r="GLE320" s="74"/>
      <c r="GLF320" s="74"/>
      <c r="GLG320" s="74"/>
      <c r="GLH320" s="74"/>
      <c r="GLI320" s="74"/>
      <c r="GLJ320" s="74"/>
      <c r="GLK320" s="74"/>
      <c r="GLL320" s="74"/>
      <c r="GLM320" s="74"/>
      <c r="GLN320" s="74"/>
      <c r="GLO320" s="74"/>
      <c r="GLP320" s="74"/>
      <c r="GLQ320" s="74"/>
      <c r="GLR320" s="74"/>
      <c r="GLS320" s="74"/>
      <c r="GLT320" s="74"/>
      <c r="GLU320" s="74"/>
      <c r="GLV320" s="74"/>
      <c r="GLW320" s="74"/>
      <c r="GLX320" s="74"/>
      <c r="GLY320" s="74"/>
      <c r="GLZ320" s="74"/>
      <c r="GMA320" s="74"/>
      <c r="GMB320" s="74"/>
      <c r="GMC320" s="74"/>
      <c r="GMD320" s="74"/>
      <c r="GME320" s="74"/>
      <c r="GMF320" s="74"/>
      <c r="GMG320" s="74"/>
      <c r="GMH320" s="74"/>
      <c r="GMI320" s="74"/>
      <c r="GMJ320" s="74"/>
      <c r="GMK320" s="74"/>
      <c r="GML320" s="74"/>
      <c r="GMM320" s="74"/>
      <c r="GMN320" s="74"/>
      <c r="GMO320" s="74"/>
      <c r="GMP320" s="74"/>
      <c r="GMQ320" s="74"/>
      <c r="GMR320" s="74"/>
      <c r="GMS320" s="74"/>
      <c r="GMT320" s="74"/>
      <c r="GMU320" s="74"/>
      <c r="GMV320" s="74"/>
      <c r="GMW320" s="74"/>
      <c r="GMX320" s="74"/>
      <c r="GMY320" s="74"/>
      <c r="GMZ320" s="74"/>
      <c r="GNA320" s="74"/>
      <c r="GNB320" s="74"/>
      <c r="GNC320" s="74"/>
      <c r="GND320" s="74"/>
      <c r="GNE320" s="74"/>
      <c r="GNF320" s="74"/>
      <c r="GNG320" s="74"/>
      <c r="GNH320" s="74"/>
      <c r="GNI320" s="74"/>
      <c r="GNJ320" s="74"/>
      <c r="GNK320" s="74"/>
      <c r="GNL320" s="74"/>
      <c r="GNM320" s="74"/>
      <c r="GNN320" s="74"/>
      <c r="GNO320" s="74"/>
      <c r="GNP320" s="74"/>
      <c r="GNQ320" s="74"/>
      <c r="GNR320" s="74"/>
      <c r="GNS320" s="74"/>
      <c r="GNT320" s="74"/>
      <c r="GNU320" s="74"/>
      <c r="GNV320" s="74"/>
      <c r="GNW320" s="74"/>
      <c r="GNX320" s="74"/>
      <c r="GNY320" s="74"/>
      <c r="GNZ320" s="74"/>
      <c r="GOA320" s="74"/>
      <c r="GOB320" s="74"/>
      <c r="GOC320" s="74"/>
      <c r="GOD320" s="74"/>
      <c r="GOE320" s="74"/>
      <c r="GOF320" s="74"/>
      <c r="GOG320" s="74"/>
      <c r="GOH320" s="74"/>
      <c r="GOI320" s="74"/>
      <c r="GOJ320" s="74"/>
      <c r="GOK320" s="74"/>
      <c r="GOL320" s="74"/>
      <c r="GOM320" s="74"/>
      <c r="GON320" s="74"/>
      <c r="GOO320" s="74"/>
      <c r="GOP320" s="74"/>
      <c r="GOQ320" s="74"/>
      <c r="GOR320" s="74"/>
      <c r="GOS320" s="74"/>
      <c r="GOT320" s="74"/>
      <c r="GOU320" s="74"/>
      <c r="GOV320" s="74"/>
      <c r="GOW320" s="74"/>
      <c r="GOX320" s="74"/>
      <c r="GOY320" s="74"/>
      <c r="GOZ320" s="74"/>
      <c r="GPA320" s="74"/>
      <c r="GPB320" s="74"/>
      <c r="GPC320" s="74"/>
      <c r="GPD320" s="74"/>
      <c r="GPE320" s="74"/>
      <c r="GPF320" s="74"/>
      <c r="GPG320" s="74"/>
      <c r="GPH320" s="74"/>
      <c r="GPI320" s="74"/>
      <c r="GPJ320" s="74"/>
      <c r="GPK320" s="74"/>
      <c r="GPL320" s="74"/>
      <c r="GPM320" s="74"/>
      <c r="GPN320" s="74"/>
      <c r="GPO320" s="74"/>
      <c r="GPP320" s="74"/>
      <c r="GPQ320" s="74"/>
      <c r="GPR320" s="74"/>
      <c r="GPS320" s="74"/>
      <c r="GPT320" s="74"/>
      <c r="GPU320" s="74"/>
      <c r="GPV320" s="74"/>
      <c r="GPW320" s="74"/>
      <c r="GPX320" s="74"/>
      <c r="GPY320" s="74"/>
      <c r="GPZ320" s="74"/>
      <c r="GQA320" s="74"/>
      <c r="GQB320" s="74"/>
      <c r="GQC320" s="74"/>
      <c r="GQD320" s="74"/>
      <c r="GQE320" s="74"/>
      <c r="GQF320" s="74"/>
      <c r="GQG320" s="74"/>
      <c r="GQH320" s="74"/>
      <c r="GQI320" s="74"/>
      <c r="GQJ320" s="74"/>
      <c r="GQK320" s="74"/>
      <c r="GQL320" s="74"/>
      <c r="GQM320" s="74"/>
      <c r="GQN320" s="74"/>
      <c r="GQO320" s="74"/>
      <c r="GQP320" s="74"/>
      <c r="GQQ320" s="74"/>
      <c r="GQR320" s="74"/>
      <c r="GQS320" s="74"/>
      <c r="GQT320" s="74"/>
      <c r="GQU320" s="74"/>
      <c r="GQV320" s="74"/>
      <c r="GQW320" s="74"/>
      <c r="GQX320" s="74"/>
      <c r="GQY320" s="74"/>
      <c r="GQZ320" s="74"/>
      <c r="GRA320" s="74"/>
      <c r="GRB320" s="74"/>
      <c r="GRC320" s="74"/>
      <c r="GRD320" s="74"/>
      <c r="GRE320" s="74"/>
      <c r="GRF320" s="74"/>
      <c r="GRG320" s="74"/>
      <c r="GRH320" s="74"/>
      <c r="GRI320" s="74"/>
      <c r="GRJ320" s="74"/>
      <c r="GRK320" s="74"/>
      <c r="GRL320" s="74"/>
      <c r="GRM320" s="74"/>
      <c r="GRN320" s="74"/>
      <c r="GRO320" s="74"/>
      <c r="GRP320" s="74"/>
      <c r="GRQ320" s="74"/>
      <c r="GRR320" s="74"/>
      <c r="GRS320" s="74"/>
      <c r="GRT320" s="74"/>
      <c r="GRU320" s="74"/>
      <c r="GRV320" s="74"/>
      <c r="GRW320" s="74"/>
      <c r="GRX320" s="74"/>
      <c r="GRY320" s="74"/>
      <c r="GRZ320" s="74"/>
      <c r="GSA320" s="74"/>
      <c r="GSB320" s="74"/>
      <c r="GSC320" s="74"/>
      <c r="GSD320" s="74"/>
      <c r="GSE320" s="74"/>
      <c r="GSF320" s="74"/>
      <c r="GSG320" s="74"/>
      <c r="GSH320" s="74"/>
      <c r="GSI320" s="74"/>
      <c r="GSJ320" s="74"/>
      <c r="GSK320" s="74"/>
      <c r="GSL320" s="74"/>
      <c r="GSM320" s="74"/>
      <c r="GSN320" s="74"/>
      <c r="GSO320" s="74"/>
      <c r="GSP320" s="74"/>
      <c r="GSQ320" s="74"/>
      <c r="GSR320" s="74"/>
      <c r="GSS320" s="74"/>
      <c r="GST320" s="74"/>
      <c r="GSU320" s="74"/>
      <c r="GSV320" s="74"/>
      <c r="GSW320" s="74"/>
      <c r="GSX320" s="74"/>
      <c r="GSY320" s="74"/>
      <c r="GSZ320" s="74"/>
      <c r="GTA320" s="74"/>
      <c r="GTB320" s="74"/>
      <c r="GTC320" s="74"/>
      <c r="GTD320" s="74"/>
      <c r="GTE320" s="74"/>
      <c r="GTF320" s="74"/>
      <c r="GTG320" s="74"/>
      <c r="GTH320" s="74"/>
      <c r="GTI320" s="74"/>
      <c r="GTJ320" s="74"/>
      <c r="GTK320" s="74"/>
      <c r="GTL320" s="74"/>
      <c r="GTM320" s="74"/>
      <c r="GTN320" s="74"/>
      <c r="GTO320" s="74"/>
      <c r="GTP320" s="74"/>
      <c r="GTQ320" s="74"/>
      <c r="GTR320" s="74"/>
      <c r="GTS320" s="74"/>
      <c r="GTT320" s="74"/>
      <c r="GTU320" s="74"/>
      <c r="GTV320" s="74"/>
      <c r="GTW320" s="74"/>
      <c r="GTX320" s="74"/>
      <c r="GTY320" s="74"/>
      <c r="GTZ320" s="74"/>
      <c r="GUA320" s="74"/>
      <c r="GUB320" s="74"/>
      <c r="GUC320" s="74"/>
      <c r="GUD320" s="74"/>
      <c r="GUE320" s="74"/>
      <c r="GUF320" s="74"/>
      <c r="GUG320" s="74"/>
      <c r="GUH320" s="74"/>
      <c r="GUI320" s="74"/>
      <c r="GUJ320" s="74"/>
      <c r="GUK320" s="74"/>
      <c r="GUL320" s="74"/>
      <c r="GUM320" s="74"/>
      <c r="GUN320" s="74"/>
      <c r="GUO320" s="74"/>
      <c r="GUP320" s="74"/>
      <c r="GUQ320" s="74"/>
      <c r="GUR320" s="74"/>
      <c r="GUS320" s="74"/>
      <c r="GUT320" s="74"/>
      <c r="GUU320" s="74"/>
      <c r="GUV320" s="74"/>
      <c r="GUW320" s="74"/>
      <c r="GUX320" s="74"/>
      <c r="GUY320" s="74"/>
      <c r="GUZ320" s="74"/>
      <c r="GVA320" s="74"/>
      <c r="GVB320" s="74"/>
      <c r="GVC320" s="74"/>
      <c r="GVD320" s="74"/>
      <c r="GVE320" s="74"/>
      <c r="GVF320" s="74"/>
      <c r="GVG320" s="74"/>
      <c r="GVH320" s="74"/>
      <c r="GVI320" s="74"/>
      <c r="GVJ320" s="74"/>
      <c r="GVK320" s="74"/>
      <c r="GVL320" s="74"/>
      <c r="GVM320" s="74"/>
      <c r="GVN320" s="74"/>
      <c r="GVO320" s="74"/>
      <c r="GVP320" s="74"/>
      <c r="GVQ320" s="74"/>
      <c r="GVR320" s="74"/>
      <c r="GVS320" s="74"/>
      <c r="GVT320" s="74"/>
      <c r="GVU320" s="74"/>
      <c r="GVV320" s="74"/>
      <c r="GVW320" s="74"/>
      <c r="GVX320" s="74"/>
      <c r="GVY320" s="74"/>
      <c r="GVZ320" s="74"/>
      <c r="GWA320" s="74"/>
      <c r="GWB320" s="74"/>
      <c r="GWC320" s="74"/>
      <c r="GWD320" s="74"/>
      <c r="GWE320" s="74"/>
      <c r="GWF320" s="74"/>
      <c r="GWG320" s="74"/>
      <c r="GWH320" s="74"/>
      <c r="GWI320" s="74"/>
      <c r="GWJ320" s="74"/>
      <c r="GWK320" s="74"/>
      <c r="GWL320" s="74"/>
      <c r="GWM320" s="74"/>
      <c r="GWN320" s="74"/>
      <c r="GWO320" s="74"/>
      <c r="GWP320" s="74"/>
      <c r="GWQ320" s="74"/>
      <c r="GWR320" s="74"/>
      <c r="GWS320" s="74"/>
      <c r="GWT320" s="74"/>
      <c r="GWU320" s="74"/>
      <c r="GWV320" s="74"/>
      <c r="GWW320" s="74"/>
      <c r="GWX320" s="74"/>
      <c r="GWY320" s="74"/>
      <c r="GWZ320" s="74"/>
      <c r="GXA320" s="74"/>
      <c r="GXB320" s="74"/>
      <c r="GXC320" s="74"/>
      <c r="GXD320" s="74"/>
      <c r="GXE320" s="74"/>
      <c r="GXF320" s="74"/>
      <c r="GXG320" s="74"/>
      <c r="GXH320" s="74"/>
      <c r="GXI320" s="74"/>
      <c r="GXJ320" s="74"/>
      <c r="GXK320" s="74"/>
      <c r="GXL320" s="74"/>
      <c r="GXM320" s="74"/>
      <c r="GXN320" s="74"/>
      <c r="GXO320" s="74"/>
      <c r="GXP320" s="74"/>
      <c r="GXQ320" s="74"/>
      <c r="GXR320" s="74"/>
      <c r="GXS320" s="74"/>
      <c r="GXT320" s="74"/>
      <c r="GXU320" s="74"/>
      <c r="GXV320" s="74"/>
      <c r="GXW320" s="74"/>
      <c r="GXX320" s="74"/>
      <c r="GXY320" s="74"/>
      <c r="GXZ320" s="74"/>
      <c r="GYA320" s="74"/>
      <c r="GYB320" s="74"/>
      <c r="GYC320" s="74"/>
      <c r="GYD320" s="74"/>
      <c r="GYE320" s="74"/>
      <c r="GYF320" s="74"/>
      <c r="GYG320" s="74"/>
      <c r="GYH320" s="74"/>
      <c r="GYI320" s="74"/>
      <c r="GYJ320" s="74"/>
      <c r="GYK320" s="74"/>
      <c r="GYL320" s="74"/>
      <c r="GYM320" s="74"/>
      <c r="GYN320" s="74"/>
      <c r="GYO320" s="74"/>
      <c r="GYP320" s="74"/>
      <c r="GYQ320" s="74"/>
      <c r="GYR320" s="74"/>
      <c r="GYS320" s="74"/>
      <c r="GYT320" s="74"/>
      <c r="GYU320" s="74"/>
      <c r="GYV320" s="74"/>
      <c r="GYW320" s="74"/>
      <c r="GYX320" s="74"/>
      <c r="GYY320" s="74"/>
      <c r="GYZ320" s="74"/>
      <c r="GZA320" s="74"/>
      <c r="GZB320" s="74"/>
      <c r="GZC320" s="74"/>
      <c r="GZD320" s="74"/>
      <c r="GZE320" s="74"/>
      <c r="GZF320" s="74"/>
      <c r="GZG320" s="74"/>
      <c r="GZH320" s="74"/>
      <c r="GZI320" s="74"/>
      <c r="GZJ320" s="74"/>
      <c r="GZK320" s="74"/>
      <c r="GZL320" s="74"/>
      <c r="GZM320" s="74"/>
      <c r="GZN320" s="74"/>
      <c r="GZO320" s="74"/>
      <c r="GZP320" s="74"/>
      <c r="GZQ320" s="74"/>
      <c r="GZR320" s="74"/>
      <c r="GZS320" s="74"/>
      <c r="GZT320" s="74"/>
      <c r="GZU320" s="74"/>
      <c r="GZV320" s="74"/>
      <c r="GZW320" s="74"/>
      <c r="GZX320" s="74"/>
      <c r="GZY320" s="74"/>
      <c r="GZZ320" s="74"/>
      <c r="HAA320" s="74"/>
      <c r="HAB320" s="74"/>
      <c r="HAC320" s="74"/>
      <c r="HAD320" s="74"/>
      <c r="HAE320" s="74"/>
      <c r="HAF320" s="74"/>
      <c r="HAG320" s="74"/>
      <c r="HAH320" s="74"/>
      <c r="HAI320" s="74"/>
      <c r="HAJ320" s="74"/>
      <c r="HAK320" s="74"/>
      <c r="HAL320" s="74"/>
      <c r="HAM320" s="74"/>
      <c r="HAN320" s="74"/>
      <c r="HAO320" s="74"/>
      <c r="HAP320" s="74"/>
      <c r="HAQ320" s="74"/>
      <c r="HAR320" s="74"/>
      <c r="HAS320" s="74"/>
      <c r="HAT320" s="74"/>
      <c r="HAU320" s="74"/>
      <c r="HAV320" s="74"/>
      <c r="HAW320" s="74"/>
      <c r="HAX320" s="74"/>
      <c r="HAY320" s="74"/>
      <c r="HAZ320" s="74"/>
      <c r="HBA320" s="74"/>
      <c r="HBB320" s="74"/>
      <c r="HBC320" s="74"/>
      <c r="HBD320" s="74"/>
      <c r="HBE320" s="74"/>
      <c r="HBF320" s="74"/>
      <c r="HBG320" s="74"/>
      <c r="HBH320" s="74"/>
      <c r="HBI320" s="74"/>
      <c r="HBJ320" s="74"/>
      <c r="HBK320" s="74"/>
      <c r="HBL320" s="74"/>
      <c r="HBM320" s="74"/>
      <c r="HBN320" s="74"/>
      <c r="HBO320" s="74"/>
      <c r="HBP320" s="74"/>
      <c r="HBQ320" s="74"/>
      <c r="HBR320" s="74"/>
      <c r="HBS320" s="74"/>
      <c r="HBT320" s="74"/>
      <c r="HBU320" s="74"/>
      <c r="HBV320" s="74"/>
      <c r="HBW320" s="74"/>
      <c r="HBX320" s="74"/>
      <c r="HBY320" s="74"/>
      <c r="HBZ320" s="74"/>
      <c r="HCA320" s="74"/>
      <c r="HCB320" s="74"/>
      <c r="HCC320" s="74"/>
      <c r="HCD320" s="74"/>
      <c r="HCE320" s="74"/>
      <c r="HCF320" s="74"/>
      <c r="HCG320" s="74"/>
      <c r="HCH320" s="74"/>
      <c r="HCI320" s="74"/>
      <c r="HCJ320" s="74"/>
      <c r="HCK320" s="74"/>
      <c r="HCL320" s="74"/>
      <c r="HCM320" s="74"/>
      <c r="HCN320" s="74"/>
      <c r="HCO320" s="74"/>
      <c r="HCP320" s="74"/>
      <c r="HCQ320" s="74"/>
      <c r="HCR320" s="74"/>
      <c r="HCS320" s="74"/>
      <c r="HCT320" s="74"/>
      <c r="HCU320" s="74"/>
      <c r="HCV320" s="74"/>
      <c r="HCW320" s="74"/>
      <c r="HCX320" s="74"/>
      <c r="HCY320" s="74"/>
      <c r="HCZ320" s="74"/>
      <c r="HDA320" s="74"/>
      <c r="HDB320" s="74"/>
      <c r="HDC320" s="74"/>
      <c r="HDD320" s="74"/>
      <c r="HDE320" s="74"/>
      <c r="HDF320" s="74"/>
      <c r="HDG320" s="74"/>
      <c r="HDH320" s="74"/>
      <c r="HDI320" s="74"/>
      <c r="HDJ320" s="74"/>
      <c r="HDK320" s="74"/>
      <c r="HDL320" s="74"/>
      <c r="HDM320" s="74"/>
      <c r="HDN320" s="74"/>
      <c r="HDO320" s="74"/>
      <c r="HDP320" s="74"/>
      <c r="HDQ320" s="74"/>
      <c r="HDR320" s="74"/>
      <c r="HDS320" s="74"/>
      <c r="HDT320" s="74"/>
      <c r="HDU320" s="74"/>
      <c r="HDV320" s="74"/>
      <c r="HDW320" s="74"/>
      <c r="HDX320" s="74"/>
      <c r="HDY320" s="74"/>
      <c r="HDZ320" s="74"/>
      <c r="HEA320" s="74"/>
      <c r="HEB320" s="74"/>
      <c r="HEC320" s="74"/>
      <c r="HED320" s="74"/>
      <c r="HEE320" s="74"/>
      <c r="HEF320" s="74"/>
      <c r="HEG320" s="74"/>
      <c r="HEH320" s="74"/>
      <c r="HEI320" s="74"/>
      <c r="HEJ320" s="74"/>
      <c r="HEK320" s="74"/>
      <c r="HEL320" s="74"/>
      <c r="HEM320" s="74"/>
      <c r="HEN320" s="74"/>
      <c r="HEO320" s="74"/>
      <c r="HEP320" s="74"/>
      <c r="HEQ320" s="74"/>
      <c r="HER320" s="74"/>
      <c r="HES320" s="74"/>
      <c r="HET320" s="74"/>
      <c r="HEU320" s="74"/>
      <c r="HEV320" s="74"/>
      <c r="HEW320" s="74"/>
      <c r="HEX320" s="74"/>
      <c r="HEY320" s="74"/>
      <c r="HEZ320" s="74"/>
      <c r="HFA320" s="74"/>
      <c r="HFB320" s="74"/>
      <c r="HFC320" s="74"/>
      <c r="HFD320" s="74"/>
      <c r="HFE320" s="74"/>
      <c r="HFF320" s="74"/>
      <c r="HFG320" s="74"/>
      <c r="HFH320" s="74"/>
      <c r="HFI320" s="74"/>
      <c r="HFJ320" s="74"/>
      <c r="HFK320" s="74"/>
      <c r="HFL320" s="74"/>
      <c r="HFM320" s="74"/>
      <c r="HFN320" s="74"/>
      <c r="HFO320" s="74"/>
      <c r="HFP320" s="74"/>
      <c r="HFQ320" s="74"/>
      <c r="HFR320" s="74"/>
      <c r="HFS320" s="74"/>
      <c r="HFT320" s="74"/>
      <c r="HFU320" s="74"/>
      <c r="HFV320" s="74"/>
      <c r="HFW320" s="74"/>
      <c r="HFX320" s="74"/>
      <c r="HFY320" s="74"/>
      <c r="HFZ320" s="74"/>
      <c r="HGA320" s="74"/>
      <c r="HGB320" s="74"/>
      <c r="HGC320" s="74"/>
      <c r="HGD320" s="74"/>
      <c r="HGE320" s="74"/>
      <c r="HGF320" s="74"/>
      <c r="HGG320" s="74"/>
      <c r="HGH320" s="74"/>
      <c r="HGI320" s="74"/>
      <c r="HGJ320" s="74"/>
      <c r="HGK320" s="74"/>
      <c r="HGL320" s="74"/>
      <c r="HGM320" s="74"/>
      <c r="HGN320" s="74"/>
      <c r="HGO320" s="74"/>
      <c r="HGP320" s="74"/>
      <c r="HGQ320" s="74"/>
      <c r="HGR320" s="74"/>
      <c r="HGS320" s="74"/>
      <c r="HGT320" s="74"/>
      <c r="HGU320" s="74"/>
      <c r="HGV320" s="74"/>
      <c r="HGW320" s="74"/>
      <c r="HGX320" s="74"/>
      <c r="HGY320" s="74"/>
      <c r="HGZ320" s="74"/>
      <c r="HHA320" s="74"/>
      <c r="HHB320" s="74"/>
      <c r="HHC320" s="74"/>
      <c r="HHD320" s="74"/>
      <c r="HHE320" s="74"/>
      <c r="HHF320" s="74"/>
      <c r="HHG320" s="74"/>
      <c r="HHH320" s="74"/>
      <c r="HHI320" s="74"/>
      <c r="HHJ320" s="74"/>
      <c r="HHK320" s="74"/>
      <c r="HHL320" s="74"/>
      <c r="HHM320" s="74"/>
      <c r="HHN320" s="74"/>
      <c r="HHO320" s="74"/>
      <c r="HHP320" s="74"/>
      <c r="HHQ320" s="74"/>
      <c r="HHR320" s="74"/>
      <c r="HHS320" s="74"/>
      <c r="HHT320" s="74"/>
      <c r="HHU320" s="74"/>
      <c r="HHV320" s="74"/>
      <c r="HHW320" s="74"/>
      <c r="HHX320" s="74"/>
      <c r="HHY320" s="74"/>
      <c r="HHZ320" s="74"/>
      <c r="HIA320" s="74"/>
      <c r="HIB320" s="74"/>
      <c r="HIC320" s="74"/>
      <c r="HID320" s="74"/>
      <c r="HIE320" s="74"/>
      <c r="HIF320" s="74"/>
      <c r="HIG320" s="74"/>
      <c r="HIH320" s="74"/>
      <c r="HII320" s="74"/>
      <c r="HIJ320" s="74"/>
      <c r="HIK320" s="74"/>
      <c r="HIL320" s="74"/>
      <c r="HIM320" s="74"/>
      <c r="HIN320" s="74"/>
      <c r="HIO320" s="74"/>
      <c r="HIP320" s="74"/>
      <c r="HIQ320" s="74"/>
      <c r="HIR320" s="74"/>
      <c r="HIS320" s="74"/>
      <c r="HIT320" s="74"/>
      <c r="HIU320" s="74"/>
      <c r="HIV320" s="74"/>
      <c r="HIW320" s="74"/>
      <c r="HIX320" s="74"/>
      <c r="HIY320" s="74"/>
      <c r="HIZ320" s="74"/>
      <c r="HJA320" s="74"/>
      <c r="HJB320" s="74"/>
      <c r="HJC320" s="74"/>
      <c r="HJD320" s="74"/>
      <c r="HJE320" s="74"/>
      <c r="HJF320" s="74"/>
      <c r="HJG320" s="74"/>
      <c r="HJH320" s="74"/>
      <c r="HJI320" s="74"/>
      <c r="HJJ320" s="74"/>
      <c r="HJK320" s="74"/>
      <c r="HJL320" s="74"/>
      <c r="HJM320" s="74"/>
      <c r="HJN320" s="74"/>
      <c r="HJO320" s="74"/>
      <c r="HJP320" s="74"/>
      <c r="HJQ320" s="74"/>
      <c r="HJR320" s="74"/>
      <c r="HJS320" s="74"/>
      <c r="HJT320" s="74"/>
      <c r="HJU320" s="74"/>
      <c r="HJV320" s="74"/>
      <c r="HJW320" s="74"/>
      <c r="HJX320" s="74"/>
      <c r="HJY320" s="74"/>
      <c r="HJZ320" s="74"/>
      <c r="HKA320" s="74"/>
      <c r="HKB320" s="74"/>
      <c r="HKC320" s="74"/>
      <c r="HKD320" s="74"/>
      <c r="HKE320" s="74"/>
      <c r="HKF320" s="74"/>
      <c r="HKG320" s="74"/>
      <c r="HKH320" s="74"/>
      <c r="HKI320" s="74"/>
      <c r="HKJ320" s="74"/>
      <c r="HKK320" s="74"/>
      <c r="HKL320" s="74"/>
      <c r="HKM320" s="74"/>
      <c r="HKN320" s="74"/>
      <c r="HKO320" s="74"/>
      <c r="HKP320" s="74"/>
      <c r="HKQ320" s="74"/>
      <c r="HKR320" s="74"/>
      <c r="HKS320" s="74"/>
      <c r="HKT320" s="74"/>
      <c r="HKU320" s="74"/>
      <c r="HKV320" s="74"/>
      <c r="HKW320" s="74"/>
      <c r="HKX320" s="74"/>
      <c r="HKY320" s="74"/>
      <c r="HKZ320" s="74"/>
      <c r="HLA320" s="74"/>
      <c r="HLB320" s="74"/>
      <c r="HLC320" s="74"/>
      <c r="HLD320" s="74"/>
      <c r="HLE320" s="74"/>
      <c r="HLF320" s="74"/>
      <c r="HLG320" s="74"/>
      <c r="HLH320" s="74"/>
      <c r="HLI320" s="74"/>
      <c r="HLJ320" s="74"/>
      <c r="HLK320" s="74"/>
      <c r="HLL320" s="74"/>
      <c r="HLM320" s="74"/>
      <c r="HLN320" s="74"/>
      <c r="HLO320" s="74"/>
      <c r="HLP320" s="74"/>
      <c r="HLQ320" s="74"/>
      <c r="HLR320" s="74"/>
      <c r="HLS320" s="74"/>
      <c r="HLT320" s="74"/>
      <c r="HLU320" s="74"/>
      <c r="HLV320" s="74"/>
      <c r="HLW320" s="74"/>
      <c r="HLX320" s="74"/>
      <c r="HLY320" s="74"/>
      <c r="HLZ320" s="74"/>
      <c r="HMA320" s="74"/>
      <c r="HMB320" s="74"/>
      <c r="HMC320" s="74"/>
      <c r="HMD320" s="74"/>
      <c r="HME320" s="74"/>
      <c r="HMF320" s="74"/>
      <c r="HMG320" s="74"/>
      <c r="HMH320" s="74"/>
      <c r="HMI320" s="74"/>
      <c r="HMJ320" s="74"/>
      <c r="HMK320" s="74"/>
      <c r="HML320" s="74"/>
      <c r="HMM320" s="74"/>
      <c r="HMN320" s="74"/>
      <c r="HMO320" s="74"/>
      <c r="HMP320" s="74"/>
      <c r="HMQ320" s="74"/>
      <c r="HMR320" s="74"/>
      <c r="HMS320" s="74"/>
      <c r="HMT320" s="74"/>
      <c r="HMU320" s="74"/>
      <c r="HMV320" s="74"/>
      <c r="HMW320" s="74"/>
      <c r="HMX320" s="74"/>
      <c r="HMY320" s="74"/>
      <c r="HMZ320" s="74"/>
      <c r="HNA320" s="74"/>
      <c r="HNB320" s="74"/>
      <c r="HNC320" s="74"/>
      <c r="HND320" s="74"/>
      <c r="HNE320" s="74"/>
      <c r="HNF320" s="74"/>
      <c r="HNG320" s="74"/>
      <c r="HNH320" s="74"/>
      <c r="HNI320" s="74"/>
      <c r="HNJ320" s="74"/>
      <c r="HNK320" s="74"/>
      <c r="HNL320" s="74"/>
      <c r="HNM320" s="74"/>
      <c r="HNN320" s="74"/>
      <c r="HNO320" s="74"/>
      <c r="HNP320" s="74"/>
      <c r="HNQ320" s="74"/>
      <c r="HNR320" s="74"/>
      <c r="HNS320" s="74"/>
      <c r="HNT320" s="74"/>
      <c r="HNU320" s="74"/>
      <c r="HNV320" s="74"/>
      <c r="HNW320" s="74"/>
      <c r="HNX320" s="74"/>
      <c r="HNY320" s="74"/>
      <c r="HNZ320" s="74"/>
      <c r="HOA320" s="74"/>
      <c r="HOB320" s="74"/>
      <c r="HOC320" s="74"/>
      <c r="HOD320" s="74"/>
      <c r="HOE320" s="74"/>
      <c r="HOF320" s="74"/>
      <c r="HOG320" s="74"/>
      <c r="HOH320" s="74"/>
      <c r="HOI320" s="74"/>
      <c r="HOJ320" s="74"/>
      <c r="HOK320" s="74"/>
      <c r="HOL320" s="74"/>
      <c r="HOM320" s="74"/>
      <c r="HON320" s="74"/>
      <c r="HOO320" s="74"/>
      <c r="HOP320" s="74"/>
      <c r="HOQ320" s="74"/>
      <c r="HOR320" s="74"/>
      <c r="HOS320" s="74"/>
      <c r="HOT320" s="74"/>
      <c r="HOU320" s="74"/>
      <c r="HOV320" s="74"/>
      <c r="HOW320" s="74"/>
      <c r="HOX320" s="74"/>
      <c r="HOY320" s="74"/>
      <c r="HOZ320" s="74"/>
      <c r="HPA320" s="74"/>
      <c r="HPB320" s="74"/>
      <c r="HPC320" s="74"/>
      <c r="HPD320" s="74"/>
      <c r="HPE320" s="74"/>
      <c r="HPF320" s="74"/>
      <c r="HPG320" s="74"/>
      <c r="HPH320" s="74"/>
      <c r="HPI320" s="74"/>
      <c r="HPJ320" s="74"/>
      <c r="HPK320" s="74"/>
      <c r="HPL320" s="74"/>
      <c r="HPM320" s="74"/>
      <c r="HPN320" s="74"/>
      <c r="HPO320" s="74"/>
      <c r="HPP320" s="74"/>
      <c r="HPQ320" s="74"/>
      <c r="HPR320" s="74"/>
      <c r="HPS320" s="74"/>
      <c r="HPT320" s="74"/>
      <c r="HPU320" s="74"/>
      <c r="HPV320" s="74"/>
      <c r="HPW320" s="74"/>
      <c r="HPX320" s="74"/>
      <c r="HPY320" s="74"/>
      <c r="HPZ320" s="74"/>
      <c r="HQA320" s="74"/>
      <c r="HQB320" s="74"/>
      <c r="HQC320" s="74"/>
      <c r="HQD320" s="74"/>
      <c r="HQE320" s="74"/>
      <c r="HQF320" s="74"/>
      <c r="HQG320" s="74"/>
      <c r="HQH320" s="74"/>
      <c r="HQI320" s="74"/>
      <c r="HQJ320" s="74"/>
      <c r="HQK320" s="74"/>
      <c r="HQL320" s="74"/>
      <c r="HQM320" s="74"/>
      <c r="HQN320" s="74"/>
      <c r="HQO320" s="74"/>
      <c r="HQP320" s="74"/>
      <c r="HQQ320" s="74"/>
      <c r="HQR320" s="74"/>
      <c r="HQS320" s="74"/>
      <c r="HQT320" s="74"/>
      <c r="HQU320" s="74"/>
      <c r="HQV320" s="74"/>
      <c r="HQW320" s="74"/>
      <c r="HQX320" s="74"/>
      <c r="HQY320" s="74"/>
      <c r="HQZ320" s="74"/>
      <c r="HRA320" s="74"/>
      <c r="HRB320" s="74"/>
      <c r="HRC320" s="74"/>
      <c r="HRD320" s="74"/>
      <c r="HRE320" s="74"/>
      <c r="HRF320" s="74"/>
      <c r="HRG320" s="74"/>
      <c r="HRH320" s="74"/>
      <c r="HRI320" s="74"/>
      <c r="HRJ320" s="74"/>
      <c r="HRK320" s="74"/>
      <c r="HRL320" s="74"/>
      <c r="HRM320" s="74"/>
      <c r="HRN320" s="74"/>
      <c r="HRO320" s="74"/>
      <c r="HRP320" s="74"/>
      <c r="HRQ320" s="74"/>
      <c r="HRR320" s="74"/>
      <c r="HRS320" s="74"/>
      <c r="HRT320" s="74"/>
      <c r="HRU320" s="74"/>
      <c r="HRV320" s="74"/>
      <c r="HRW320" s="74"/>
      <c r="HRX320" s="74"/>
      <c r="HRY320" s="74"/>
      <c r="HRZ320" s="74"/>
      <c r="HSA320" s="74"/>
      <c r="HSB320" s="74"/>
      <c r="HSC320" s="74"/>
      <c r="HSD320" s="74"/>
      <c r="HSE320" s="74"/>
      <c r="HSF320" s="74"/>
      <c r="HSG320" s="74"/>
      <c r="HSH320" s="74"/>
      <c r="HSI320" s="74"/>
      <c r="HSJ320" s="74"/>
      <c r="HSK320" s="74"/>
      <c r="HSL320" s="74"/>
      <c r="HSM320" s="74"/>
      <c r="HSN320" s="74"/>
      <c r="HSO320" s="74"/>
      <c r="HSP320" s="74"/>
      <c r="HSQ320" s="74"/>
      <c r="HSR320" s="74"/>
      <c r="HSS320" s="74"/>
      <c r="HST320" s="74"/>
      <c r="HSU320" s="74"/>
      <c r="HSV320" s="74"/>
      <c r="HSW320" s="74"/>
      <c r="HSX320" s="74"/>
      <c r="HSY320" s="74"/>
      <c r="HSZ320" s="74"/>
      <c r="HTA320" s="74"/>
      <c r="HTB320" s="74"/>
      <c r="HTC320" s="74"/>
      <c r="HTD320" s="74"/>
      <c r="HTE320" s="74"/>
      <c r="HTF320" s="74"/>
      <c r="HTG320" s="74"/>
      <c r="HTH320" s="74"/>
      <c r="HTI320" s="74"/>
      <c r="HTJ320" s="74"/>
      <c r="HTK320" s="74"/>
      <c r="HTL320" s="74"/>
      <c r="HTM320" s="74"/>
      <c r="HTN320" s="74"/>
      <c r="HTO320" s="74"/>
      <c r="HTP320" s="74"/>
      <c r="HTQ320" s="74"/>
      <c r="HTR320" s="74"/>
      <c r="HTS320" s="74"/>
      <c r="HTT320" s="74"/>
      <c r="HTU320" s="74"/>
      <c r="HTV320" s="74"/>
      <c r="HTW320" s="74"/>
      <c r="HTX320" s="74"/>
      <c r="HTY320" s="74"/>
      <c r="HTZ320" s="74"/>
      <c r="HUA320" s="74"/>
      <c r="HUB320" s="74"/>
      <c r="HUC320" s="74"/>
      <c r="HUD320" s="74"/>
      <c r="HUE320" s="74"/>
      <c r="HUF320" s="74"/>
      <c r="HUG320" s="74"/>
      <c r="HUH320" s="74"/>
      <c r="HUI320" s="74"/>
      <c r="HUJ320" s="74"/>
      <c r="HUK320" s="74"/>
      <c r="HUL320" s="74"/>
      <c r="HUM320" s="74"/>
      <c r="HUN320" s="74"/>
      <c r="HUO320" s="74"/>
      <c r="HUP320" s="74"/>
      <c r="HUQ320" s="74"/>
      <c r="HUR320" s="74"/>
      <c r="HUS320" s="74"/>
      <c r="HUT320" s="74"/>
      <c r="HUU320" s="74"/>
      <c r="HUV320" s="74"/>
      <c r="HUW320" s="74"/>
      <c r="HUX320" s="74"/>
      <c r="HUY320" s="74"/>
      <c r="HUZ320" s="74"/>
      <c r="HVA320" s="74"/>
      <c r="HVB320" s="74"/>
      <c r="HVC320" s="74"/>
      <c r="HVD320" s="74"/>
      <c r="HVE320" s="74"/>
      <c r="HVF320" s="74"/>
      <c r="HVG320" s="74"/>
      <c r="HVH320" s="74"/>
      <c r="HVI320" s="74"/>
      <c r="HVJ320" s="74"/>
      <c r="HVK320" s="74"/>
      <c r="HVL320" s="74"/>
      <c r="HVM320" s="74"/>
      <c r="HVN320" s="74"/>
      <c r="HVO320" s="74"/>
      <c r="HVP320" s="74"/>
      <c r="HVQ320" s="74"/>
      <c r="HVR320" s="74"/>
      <c r="HVS320" s="74"/>
      <c r="HVT320" s="74"/>
      <c r="HVU320" s="74"/>
      <c r="HVV320" s="74"/>
      <c r="HVW320" s="74"/>
      <c r="HVX320" s="74"/>
      <c r="HVY320" s="74"/>
      <c r="HVZ320" s="74"/>
      <c r="HWA320" s="74"/>
      <c r="HWB320" s="74"/>
      <c r="HWC320" s="74"/>
      <c r="HWD320" s="74"/>
      <c r="HWE320" s="74"/>
      <c r="HWF320" s="74"/>
      <c r="HWG320" s="74"/>
      <c r="HWH320" s="74"/>
      <c r="HWI320" s="74"/>
      <c r="HWJ320" s="74"/>
      <c r="HWK320" s="74"/>
      <c r="HWL320" s="74"/>
      <c r="HWM320" s="74"/>
      <c r="HWN320" s="74"/>
      <c r="HWO320" s="74"/>
      <c r="HWP320" s="74"/>
      <c r="HWQ320" s="74"/>
      <c r="HWR320" s="74"/>
      <c r="HWS320" s="74"/>
      <c r="HWT320" s="74"/>
      <c r="HWU320" s="74"/>
      <c r="HWV320" s="74"/>
      <c r="HWW320" s="74"/>
      <c r="HWX320" s="74"/>
      <c r="HWY320" s="74"/>
      <c r="HWZ320" s="74"/>
      <c r="HXA320" s="74"/>
      <c r="HXB320" s="74"/>
      <c r="HXC320" s="74"/>
      <c r="HXD320" s="74"/>
      <c r="HXE320" s="74"/>
      <c r="HXF320" s="74"/>
      <c r="HXG320" s="74"/>
      <c r="HXH320" s="74"/>
      <c r="HXI320" s="74"/>
      <c r="HXJ320" s="74"/>
      <c r="HXK320" s="74"/>
      <c r="HXL320" s="74"/>
      <c r="HXM320" s="74"/>
      <c r="HXN320" s="74"/>
      <c r="HXO320" s="74"/>
      <c r="HXP320" s="74"/>
      <c r="HXQ320" s="74"/>
      <c r="HXR320" s="74"/>
      <c r="HXS320" s="74"/>
      <c r="HXT320" s="74"/>
      <c r="HXU320" s="74"/>
      <c r="HXV320" s="74"/>
      <c r="HXW320" s="74"/>
      <c r="HXX320" s="74"/>
      <c r="HXY320" s="74"/>
      <c r="HXZ320" s="74"/>
      <c r="HYA320" s="74"/>
      <c r="HYB320" s="74"/>
      <c r="HYC320" s="74"/>
      <c r="HYD320" s="74"/>
      <c r="HYE320" s="74"/>
      <c r="HYF320" s="74"/>
      <c r="HYG320" s="74"/>
      <c r="HYH320" s="74"/>
      <c r="HYI320" s="74"/>
      <c r="HYJ320" s="74"/>
      <c r="HYK320" s="74"/>
      <c r="HYL320" s="74"/>
      <c r="HYM320" s="74"/>
      <c r="HYN320" s="74"/>
      <c r="HYO320" s="74"/>
      <c r="HYP320" s="74"/>
      <c r="HYQ320" s="74"/>
      <c r="HYR320" s="74"/>
      <c r="HYS320" s="74"/>
      <c r="HYT320" s="74"/>
      <c r="HYU320" s="74"/>
      <c r="HYV320" s="74"/>
      <c r="HYW320" s="74"/>
      <c r="HYX320" s="74"/>
      <c r="HYY320" s="74"/>
      <c r="HYZ320" s="74"/>
      <c r="HZA320" s="74"/>
      <c r="HZB320" s="74"/>
      <c r="HZC320" s="74"/>
      <c r="HZD320" s="74"/>
      <c r="HZE320" s="74"/>
      <c r="HZF320" s="74"/>
      <c r="HZG320" s="74"/>
      <c r="HZH320" s="74"/>
      <c r="HZI320" s="74"/>
      <c r="HZJ320" s="74"/>
      <c r="HZK320" s="74"/>
      <c r="HZL320" s="74"/>
      <c r="HZM320" s="74"/>
      <c r="HZN320" s="74"/>
      <c r="HZO320" s="74"/>
      <c r="HZP320" s="74"/>
      <c r="HZQ320" s="74"/>
      <c r="HZR320" s="74"/>
      <c r="HZS320" s="74"/>
      <c r="HZT320" s="74"/>
      <c r="HZU320" s="74"/>
      <c r="HZV320" s="74"/>
      <c r="HZW320" s="74"/>
      <c r="HZX320" s="74"/>
      <c r="HZY320" s="74"/>
      <c r="HZZ320" s="74"/>
      <c r="IAA320" s="74"/>
      <c r="IAB320" s="74"/>
      <c r="IAC320" s="74"/>
      <c r="IAD320" s="74"/>
      <c r="IAE320" s="74"/>
      <c r="IAF320" s="74"/>
      <c r="IAG320" s="74"/>
      <c r="IAH320" s="74"/>
      <c r="IAI320" s="74"/>
      <c r="IAJ320" s="74"/>
      <c r="IAK320" s="74"/>
      <c r="IAL320" s="74"/>
      <c r="IAM320" s="74"/>
      <c r="IAN320" s="74"/>
      <c r="IAO320" s="74"/>
      <c r="IAP320" s="74"/>
      <c r="IAQ320" s="74"/>
      <c r="IAR320" s="74"/>
      <c r="IAS320" s="74"/>
      <c r="IAT320" s="74"/>
      <c r="IAU320" s="74"/>
      <c r="IAV320" s="74"/>
      <c r="IAW320" s="74"/>
      <c r="IAX320" s="74"/>
      <c r="IAY320" s="74"/>
      <c r="IAZ320" s="74"/>
      <c r="IBA320" s="74"/>
      <c r="IBB320" s="74"/>
      <c r="IBC320" s="74"/>
      <c r="IBD320" s="74"/>
      <c r="IBE320" s="74"/>
      <c r="IBF320" s="74"/>
      <c r="IBG320" s="74"/>
      <c r="IBH320" s="74"/>
      <c r="IBI320" s="74"/>
      <c r="IBJ320" s="74"/>
      <c r="IBK320" s="74"/>
      <c r="IBL320" s="74"/>
      <c r="IBM320" s="74"/>
      <c r="IBN320" s="74"/>
      <c r="IBO320" s="74"/>
      <c r="IBP320" s="74"/>
      <c r="IBQ320" s="74"/>
      <c r="IBR320" s="74"/>
      <c r="IBS320" s="74"/>
      <c r="IBT320" s="74"/>
      <c r="IBU320" s="74"/>
      <c r="IBV320" s="74"/>
      <c r="IBW320" s="74"/>
      <c r="IBX320" s="74"/>
      <c r="IBY320" s="74"/>
      <c r="IBZ320" s="74"/>
      <c r="ICA320" s="74"/>
      <c r="ICB320" s="74"/>
      <c r="ICC320" s="74"/>
      <c r="ICD320" s="74"/>
      <c r="ICE320" s="74"/>
      <c r="ICF320" s="74"/>
      <c r="ICG320" s="74"/>
      <c r="ICH320" s="74"/>
      <c r="ICI320" s="74"/>
      <c r="ICJ320" s="74"/>
      <c r="ICK320" s="74"/>
      <c r="ICL320" s="74"/>
      <c r="ICM320" s="74"/>
      <c r="ICN320" s="74"/>
      <c r="ICO320" s="74"/>
      <c r="ICP320" s="74"/>
      <c r="ICQ320" s="74"/>
      <c r="ICR320" s="74"/>
      <c r="ICS320" s="74"/>
      <c r="ICT320" s="74"/>
      <c r="ICU320" s="74"/>
      <c r="ICV320" s="74"/>
      <c r="ICW320" s="74"/>
      <c r="ICX320" s="74"/>
      <c r="ICY320" s="74"/>
      <c r="ICZ320" s="74"/>
      <c r="IDA320" s="74"/>
      <c r="IDB320" s="74"/>
      <c r="IDC320" s="74"/>
      <c r="IDD320" s="74"/>
      <c r="IDE320" s="74"/>
      <c r="IDF320" s="74"/>
      <c r="IDG320" s="74"/>
      <c r="IDH320" s="74"/>
      <c r="IDI320" s="74"/>
      <c r="IDJ320" s="74"/>
      <c r="IDK320" s="74"/>
      <c r="IDL320" s="74"/>
      <c r="IDM320" s="74"/>
      <c r="IDN320" s="74"/>
      <c r="IDO320" s="74"/>
      <c r="IDP320" s="74"/>
      <c r="IDQ320" s="74"/>
      <c r="IDR320" s="74"/>
      <c r="IDS320" s="74"/>
      <c r="IDT320" s="74"/>
      <c r="IDU320" s="74"/>
      <c r="IDV320" s="74"/>
      <c r="IDW320" s="74"/>
      <c r="IDX320" s="74"/>
      <c r="IDY320" s="74"/>
      <c r="IDZ320" s="74"/>
      <c r="IEA320" s="74"/>
      <c r="IEB320" s="74"/>
      <c r="IEC320" s="74"/>
      <c r="IED320" s="74"/>
      <c r="IEE320" s="74"/>
      <c r="IEF320" s="74"/>
      <c r="IEG320" s="74"/>
      <c r="IEH320" s="74"/>
      <c r="IEI320" s="74"/>
      <c r="IEJ320" s="74"/>
      <c r="IEK320" s="74"/>
      <c r="IEL320" s="74"/>
      <c r="IEM320" s="74"/>
      <c r="IEN320" s="74"/>
      <c r="IEO320" s="74"/>
      <c r="IEP320" s="74"/>
      <c r="IEQ320" s="74"/>
      <c r="IER320" s="74"/>
      <c r="IES320" s="74"/>
      <c r="IET320" s="74"/>
      <c r="IEU320" s="74"/>
      <c r="IEV320" s="74"/>
      <c r="IEW320" s="74"/>
      <c r="IEX320" s="74"/>
      <c r="IEY320" s="74"/>
      <c r="IEZ320" s="74"/>
      <c r="IFA320" s="74"/>
      <c r="IFB320" s="74"/>
      <c r="IFC320" s="74"/>
      <c r="IFD320" s="74"/>
      <c r="IFE320" s="74"/>
      <c r="IFF320" s="74"/>
      <c r="IFG320" s="74"/>
      <c r="IFH320" s="74"/>
      <c r="IFI320" s="74"/>
      <c r="IFJ320" s="74"/>
      <c r="IFK320" s="74"/>
      <c r="IFL320" s="74"/>
      <c r="IFM320" s="74"/>
      <c r="IFN320" s="74"/>
      <c r="IFO320" s="74"/>
      <c r="IFP320" s="74"/>
      <c r="IFQ320" s="74"/>
      <c r="IFR320" s="74"/>
      <c r="IFS320" s="74"/>
      <c r="IFT320" s="74"/>
      <c r="IFU320" s="74"/>
      <c r="IFV320" s="74"/>
      <c r="IFW320" s="74"/>
      <c r="IFX320" s="74"/>
      <c r="IFY320" s="74"/>
      <c r="IFZ320" s="74"/>
      <c r="IGA320" s="74"/>
      <c r="IGB320" s="74"/>
      <c r="IGC320" s="74"/>
      <c r="IGD320" s="74"/>
      <c r="IGE320" s="74"/>
      <c r="IGF320" s="74"/>
      <c r="IGG320" s="74"/>
      <c r="IGH320" s="74"/>
      <c r="IGI320" s="74"/>
      <c r="IGJ320" s="74"/>
      <c r="IGK320" s="74"/>
      <c r="IGL320" s="74"/>
      <c r="IGM320" s="74"/>
      <c r="IGN320" s="74"/>
      <c r="IGO320" s="74"/>
      <c r="IGP320" s="74"/>
      <c r="IGQ320" s="74"/>
      <c r="IGR320" s="74"/>
      <c r="IGS320" s="74"/>
      <c r="IGT320" s="74"/>
      <c r="IGU320" s="74"/>
      <c r="IGV320" s="74"/>
      <c r="IGW320" s="74"/>
      <c r="IGX320" s="74"/>
      <c r="IGY320" s="74"/>
      <c r="IGZ320" s="74"/>
      <c r="IHA320" s="74"/>
      <c r="IHB320" s="74"/>
      <c r="IHC320" s="74"/>
      <c r="IHD320" s="74"/>
      <c r="IHE320" s="74"/>
      <c r="IHF320" s="74"/>
      <c r="IHG320" s="74"/>
      <c r="IHH320" s="74"/>
      <c r="IHI320" s="74"/>
      <c r="IHJ320" s="74"/>
      <c r="IHK320" s="74"/>
      <c r="IHL320" s="74"/>
      <c r="IHM320" s="74"/>
      <c r="IHN320" s="74"/>
      <c r="IHO320" s="74"/>
      <c r="IHP320" s="74"/>
      <c r="IHQ320" s="74"/>
      <c r="IHR320" s="74"/>
      <c r="IHS320" s="74"/>
      <c r="IHT320" s="74"/>
      <c r="IHU320" s="74"/>
      <c r="IHV320" s="74"/>
      <c r="IHW320" s="74"/>
      <c r="IHX320" s="74"/>
      <c r="IHY320" s="74"/>
      <c r="IHZ320" s="74"/>
      <c r="IIA320" s="74"/>
      <c r="IIB320" s="74"/>
      <c r="IIC320" s="74"/>
      <c r="IID320" s="74"/>
      <c r="IIE320" s="74"/>
      <c r="IIF320" s="74"/>
      <c r="IIG320" s="74"/>
      <c r="IIH320" s="74"/>
      <c r="III320" s="74"/>
      <c r="IIJ320" s="74"/>
      <c r="IIK320" s="74"/>
      <c r="IIL320" s="74"/>
      <c r="IIM320" s="74"/>
      <c r="IIN320" s="74"/>
      <c r="IIO320" s="74"/>
      <c r="IIP320" s="74"/>
      <c r="IIQ320" s="74"/>
      <c r="IIR320" s="74"/>
      <c r="IIS320" s="74"/>
      <c r="IIT320" s="74"/>
      <c r="IIU320" s="74"/>
      <c r="IIV320" s="74"/>
      <c r="IIW320" s="74"/>
      <c r="IIX320" s="74"/>
      <c r="IIY320" s="74"/>
      <c r="IIZ320" s="74"/>
      <c r="IJA320" s="74"/>
      <c r="IJB320" s="74"/>
      <c r="IJC320" s="74"/>
      <c r="IJD320" s="74"/>
      <c r="IJE320" s="74"/>
      <c r="IJF320" s="74"/>
      <c r="IJG320" s="74"/>
      <c r="IJH320" s="74"/>
      <c r="IJI320" s="74"/>
      <c r="IJJ320" s="74"/>
      <c r="IJK320" s="74"/>
      <c r="IJL320" s="74"/>
      <c r="IJM320" s="74"/>
      <c r="IJN320" s="74"/>
      <c r="IJO320" s="74"/>
      <c r="IJP320" s="74"/>
      <c r="IJQ320" s="74"/>
      <c r="IJR320" s="74"/>
      <c r="IJS320" s="74"/>
      <c r="IJT320" s="74"/>
      <c r="IJU320" s="74"/>
      <c r="IJV320" s="74"/>
      <c r="IJW320" s="74"/>
      <c r="IJX320" s="74"/>
      <c r="IJY320" s="74"/>
      <c r="IJZ320" s="74"/>
      <c r="IKA320" s="74"/>
      <c r="IKB320" s="74"/>
      <c r="IKC320" s="74"/>
      <c r="IKD320" s="74"/>
      <c r="IKE320" s="74"/>
      <c r="IKF320" s="74"/>
      <c r="IKG320" s="74"/>
      <c r="IKH320" s="74"/>
      <c r="IKI320" s="74"/>
      <c r="IKJ320" s="74"/>
      <c r="IKK320" s="74"/>
      <c r="IKL320" s="74"/>
      <c r="IKM320" s="74"/>
      <c r="IKN320" s="74"/>
      <c r="IKO320" s="74"/>
      <c r="IKP320" s="74"/>
      <c r="IKQ320" s="74"/>
      <c r="IKR320" s="74"/>
      <c r="IKS320" s="74"/>
      <c r="IKT320" s="74"/>
      <c r="IKU320" s="74"/>
      <c r="IKV320" s="74"/>
      <c r="IKW320" s="74"/>
      <c r="IKX320" s="74"/>
      <c r="IKY320" s="74"/>
      <c r="IKZ320" s="74"/>
      <c r="ILA320" s="74"/>
      <c r="ILB320" s="74"/>
      <c r="ILC320" s="74"/>
      <c r="ILD320" s="74"/>
      <c r="ILE320" s="74"/>
      <c r="ILF320" s="74"/>
      <c r="ILG320" s="74"/>
      <c r="ILH320" s="74"/>
      <c r="ILI320" s="74"/>
      <c r="ILJ320" s="74"/>
      <c r="ILK320" s="74"/>
      <c r="ILL320" s="74"/>
      <c r="ILM320" s="74"/>
      <c r="ILN320" s="74"/>
      <c r="ILO320" s="74"/>
      <c r="ILP320" s="74"/>
      <c r="ILQ320" s="74"/>
      <c r="ILR320" s="74"/>
      <c r="ILS320" s="74"/>
      <c r="ILT320" s="74"/>
      <c r="ILU320" s="74"/>
      <c r="ILV320" s="74"/>
      <c r="ILW320" s="74"/>
      <c r="ILX320" s="74"/>
      <c r="ILY320" s="74"/>
      <c r="ILZ320" s="74"/>
      <c r="IMA320" s="74"/>
      <c r="IMB320" s="74"/>
      <c r="IMC320" s="74"/>
      <c r="IMD320" s="74"/>
      <c r="IME320" s="74"/>
      <c r="IMF320" s="74"/>
      <c r="IMG320" s="74"/>
      <c r="IMH320" s="74"/>
      <c r="IMI320" s="74"/>
      <c r="IMJ320" s="74"/>
      <c r="IMK320" s="74"/>
      <c r="IML320" s="74"/>
      <c r="IMM320" s="74"/>
      <c r="IMN320" s="74"/>
      <c r="IMO320" s="74"/>
      <c r="IMP320" s="74"/>
      <c r="IMQ320" s="74"/>
      <c r="IMR320" s="74"/>
      <c r="IMS320" s="74"/>
      <c r="IMT320" s="74"/>
      <c r="IMU320" s="74"/>
      <c r="IMV320" s="74"/>
      <c r="IMW320" s="74"/>
      <c r="IMX320" s="74"/>
      <c r="IMY320" s="74"/>
      <c r="IMZ320" s="74"/>
      <c r="INA320" s="74"/>
      <c r="INB320" s="74"/>
      <c r="INC320" s="74"/>
      <c r="IND320" s="74"/>
      <c r="INE320" s="74"/>
      <c r="INF320" s="74"/>
      <c r="ING320" s="74"/>
      <c r="INH320" s="74"/>
      <c r="INI320" s="74"/>
      <c r="INJ320" s="74"/>
      <c r="INK320" s="74"/>
      <c r="INL320" s="74"/>
      <c r="INM320" s="74"/>
      <c r="INN320" s="74"/>
      <c r="INO320" s="74"/>
      <c r="INP320" s="74"/>
      <c r="INQ320" s="74"/>
      <c r="INR320" s="74"/>
      <c r="INS320" s="74"/>
      <c r="INT320" s="74"/>
      <c r="INU320" s="74"/>
      <c r="INV320" s="74"/>
      <c r="INW320" s="74"/>
      <c r="INX320" s="74"/>
      <c r="INY320" s="74"/>
      <c r="INZ320" s="74"/>
      <c r="IOA320" s="74"/>
      <c r="IOB320" s="74"/>
      <c r="IOC320" s="74"/>
      <c r="IOD320" s="74"/>
      <c r="IOE320" s="74"/>
      <c r="IOF320" s="74"/>
      <c r="IOG320" s="74"/>
      <c r="IOH320" s="74"/>
      <c r="IOI320" s="74"/>
      <c r="IOJ320" s="74"/>
      <c r="IOK320" s="74"/>
      <c r="IOL320" s="74"/>
      <c r="IOM320" s="74"/>
      <c r="ION320" s="74"/>
      <c r="IOO320" s="74"/>
      <c r="IOP320" s="74"/>
      <c r="IOQ320" s="74"/>
      <c r="IOR320" s="74"/>
      <c r="IOS320" s="74"/>
      <c r="IOT320" s="74"/>
      <c r="IOU320" s="74"/>
      <c r="IOV320" s="74"/>
      <c r="IOW320" s="74"/>
      <c r="IOX320" s="74"/>
      <c r="IOY320" s="74"/>
      <c r="IOZ320" s="74"/>
      <c r="IPA320" s="74"/>
      <c r="IPB320" s="74"/>
      <c r="IPC320" s="74"/>
      <c r="IPD320" s="74"/>
      <c r="IPE320" s="74"/>
      <c r="IPF320" s="74"/>
      <c r="IPG320" s="74"/>
      <c r="IPH320" s="74"/>
      <c r="IPI320" s="74"/>
      <c r="IPJ320" s="74"/>
      <c r="IPK320" s="74"/>
      <c r="IPL320" s="74"/>
      <c r="IPM320" s="74"/>
      <c r="IPN320" s="74"/>
      <c r="IPO320" s="74"/>
      <c r="IPP320" s="74"/>
      <c r="IPQ320" s="74"/>
      <c r="IPR320" s="74"/>
      <c r="IPS320" s="74"/>
      <c r="IPT320" s="74"/>
      <c r="IPU320" s="74"/>
      <c r="IPV320" s="74"/>
      <c r="IPW320" s="74"/>
      <c r="IPX320" s="74"/>
      <c r="IPY320" s="74"/>
      <c r="IPZ320" s="74"/>
      <c r="IQA320" s="74"/>
      <c r="IQB320" s="74"/>
      <c r="IQC320" s="74"/>
      <c r="IQD320" s="74"/>
      <c r="IQE320" s="74"/>
      <c r="IQF320" s="74"/>
      <c r="IQG320" s="74"/>
      <c r="IQH320" s="74"/>
      <c r="IQI320" s="74"/>
      <c r="IQJ320" s="74"/>
      <c r="IQK320" s="74"/>
      <c r="IQL320" s="74"/>
      <c r="IQM320" s="74"/>
      <c r="IQN320" s="74"/>
      <c r="IQO320" s="74"/>
      <c r="IQP320" s="74"/>
      <c r="IQQ320" s="74"/>
      <c r="IQR320" s="74"/>
      <c r="IQS320" s="74"/>
      <c r="IQT320" s="74"/>
      <c r="IQU320" s="74"/>
      <c r="IQV320" s="74"/>
      <c r="IQW320" s="74"/>
      <c r="IQX320" s="74"/>
      <c r="IQY320" s="74"/>
      <c r="IQZ320" s="74"/>
      <c r="IRA320" s="74"/>
      <c r="IRB320" s="74"/>
      <c r="IRC320" s="74"/>
      <c r="IRD320" s="74"/>
      <c r="IRE320" s="74"/>
      <c r="IRF320" s="74"/>
      <c r="IRG320" s="74"/>
      <c r="IRH320" s="74"/>
      <c r="IRI320" s="74"/>
      <c r="IRJ320" s="74"/>
      <c r="IRK320" s="74"/>
      <c r="IRL320" s="74"/>
      <c r="IRM320" s="74"/>
      <c r="IRN320" s="74"/>
      <c r="IRO320" s="74"/>
      <c r="IRP320" s="74"/>
      <c r="IRQ320" s="74"/>
      <c r="IRR320" s="74"/>
      <c r="IRS320" s="74"/>
      <c r="IRT320" s="74"/>
      <c r="IRU320" s="74"/>
      <c r="IRV320" s="74"/>
      <c r="IRW320" s="74"/>
      <c r="IRX320" s="74"/>
      <c r="IRY320" s="74"/>
      <c r="IRZ320" s="74"/>
      <c r="ISA320" s="74"/>
      <c r="ISB320" s="74"/>
      <c r="ISC320" s="74"/>
      <c r="ISD320" s="74"/>
      <c r="ISE320" s="74"/>
      <c r="ISF320" s="74"/>
      <c r="ISG320" s="74"/>
      <c r="ISH320" s="74"/>
      <c r="ISI320" s="74"/>
      <c r="ISJ320" s="74"/>
      <c r="ISK320" s="74"/>
      <c r="ISL320" s="74"/>
      <c r="ISM320" s="74"/>
      <c r="ISN320" s="74"/>
      <c r="ISO320" s="74"/>
      <c r="ISP320" s="74"/>
      <c r="ISQ320" s="74"/>
      <c r="ISR320" s="74"/>
      <c r="ISS320" s="74"/>
      <c r="IST320" s="74"/>
      <c r="ISU320" s="74"/>
      <c r="ISV320" s="74"/>
      <c r="ISW320" s="74"/>
      <c r="ISX320" s="74"/>
      <c r="ISY320" s="74"/>
      <c r="ISZ320" s="74"/>
      <c r="ITA320" s="74"/>
      <c r="ITB320" s="74"/>
      <c r="ITC320" s="74"/>
      <c r="ITD320" s="74"/>
      <c r="ITE320" s="74"/>
      <c r="ITF320" s="74"/>
      <c r="ITG320" s="74"/>
      <c r="ITH320" s="74"/>
      <c r="ITI320" s="74"/>
      <c r="ITJ320" s="74"/>
      <c r="ITK320" s="74"/>
      <c r="ITL320" s="74"/>
      <c r="ITM320" s="74"/>
      <c r="ITN320" s="74"/>
      <c r="ITO320" s="74"/>
      <c r="ITP320" s="74"/>
      <c r="ITQ320" s="74"/>
      <c r="ITR320" s="74"/>
      <c r="ITS320" s="74"/>
      <c r="ITT320" s="74"/>
      <c r="ITU320" s="74"/>
      <c r="ITV320" s="74"/>
      <c r="ITW320" s="74"/>
      <c r="ITX320" s="74"/>
      <c r="ITY320" s="74"/>
      <c r="ITZ320" s="74"/>
      <c r="IUA320" s="74"/>
      <c r="IUB320" s="74"/>
      <c r="IUC320" s="74"/>
      <c r="IUD320" s="74"/>
      <c r="IUE320" s="74"/>
      <c r="IUF320" s="74"/>
      <c r="IUG320" s="74"/>
      <c r="IUH320" s="74"/>
      <c r="IUI320" s="74"/>
      <c r="IUJ320" s="74"/>
      <c r="IUK320" s="74"/>
      <c r="IUL320" s="74"/>
      <c r="IUM320" s="74"/>
      <c r="IUN320" s="74"/>
      <c r="IUO320" s="74"/>
      <c r="IUP320" s="74"/>
      <c r="IUQ320" s="74"/>
      <c r="IUR320" s="74"/>
      <c r="IUS320" s="74"/>
      <c r="IUT320" s="74"/>
      <c r="IUU320" s="74"/>
      <c r="IUV320" s="74"/>
      <c r="IUW320" s="74"/>
      <c r="IUX320" s="74"/>
      <c r="IUY320" s="74"/>
      <c r="IUZ320" s="74"/>
      <c r="IVA320" s="74"/>
      <c r="IVB320" s="74"/>
      <c r="IVC320" s="74"/>
      <c r="IVD320" s="74"/>
      <c r="IVE320" s="74"/>
      <c r="IVF320" s="74"/>
      <c r="IVG320" s="74"/>
      <c r="IVH320" s="74"/>
      <c r="IVI320" s="74"/>
      <c r="IVJ320" s="74"/>
      <c r="IVK320" s="74"/>
      <c r="IVL320" s="74"/>
      <c r="IVM320" s="74"/>
      <c r="IVN320" s="74"/>
      <c r="IVO320" s="74"/>
      <c r="IVP320" s="74"/>
      <c r="IVQ320" s="74"/>
      <c r="IVR320" s="74"/>
      <c r="IVS320" s="74"/>
      <c r="IVT320" s="74"/>
      <c r="IVU320" s="74"/>
      <c r="IVV320" s="74"/>
      <c r="IVW320" s="74"/>
      <c r="IVX320" s="74"/>
      <c r="IVY320" s="74"/>
      <c r="IVZ320" s="74"/>
      <c r="IWA320" s="74"/>
      <c r="IWB320" s="74"/>
      <c r="IWC320" s="74"/>
      <c r="IWD320" s="74"/>
      <c r="IWE320" s="74"/>
      <c r="IWF320" s="74"/>
      <c r="IWG320" s="74"/>
      <c r="IWH320" s="74"/>
      <c r="IWI320" s="74"/>
      <c r="IWJ320" s="74"/>
      <c r="IWK320" s="74"/>
      <c r="IWL320" s="74"/>
      <c r="IWM320" s="74"/>
      <c r="IWN320" s="74"/>
      <c r="IWO320" s="74"/>
      <c r="IWP320" s="74"/>
      <c r="IWQ320" s="74"/>
      <c r="IWR320" s="74"/>
      <c r="IWS320" s="74"/>
      <c r="IWT320" s="74"/>
      <c r="IWU320" s="74"/>
      <c r="IWV320" s="74"/>
      <c r="IWW320" s="74"/>
      <c r="IWX320" s="74"/>
      <c r="IWY320" s="74"/>
      <c r="IWZ320" s="74"/>
      <c r="IXA320" s="74"/>
      <c r="IXB320" s="74"/>
      <c r="IXC320" s="74"/>
      <c r="IXD320" s="74"/>
      <c r="IXE320" s="74"/>
      <c r="IXF320" s="74"/>
      <c r="IXG320" s="74"/>
      <c r="IXH320" s="74"/>
      <c r="IXI320" s="74"/>
      <c r="IXJ320" s="74"/>
      <c r="IXK320" s="74"/>
      <c r="IXL320" s="74"/>
      <c r="IXM320" s="74"/>
      <c r="IXN320" s="74"/>
      <c r="IXO320" s="74"/>
      <c r="IXP320" s="74"/>
      <c r="IXQ320" s="74"/>
      <c r="IXR320" s="74"/>
      <c r="IXS320" s="74"/>
      <c r="IXT320" s="74"/>
      <c r="IXU320" s="74"/>
      <c r="IXV320" s="74"/>
      <c r="IXW320" s="74"/>
      <c r="IXX320" s="74"/>
      <c r="IXY320" s="74"/>
      <c r="IXZ320" s="74"/>
      <c r="IYA320" s="74"/>
      <c r="IYB320" s="74"/>
      <c r="IYC320" s="74"/>
      <c r="IYD320" s="74"/>
      <c r="IYE320" s="74"/>
      <c r="IYF320" s="74"/>
      <c r="IYG320" s="74"/>
      <c r="IYH320" s="74"/>
      <c r="IYI320" s="74"/>
      <c r="IYJ320" s="74"/>
      <c r="IYK320" s="74"/>
      <c r="IYL320" s="74"/>
      <c r="IYM320" s="74"/>
      <c r="IYN320" s="74"/>
      <c r="IYO320" s="74"/>
      <c r="IYP320" s="74"/>
      <c r="IYQ320" s="74"/>
      <c r="IYR320" s="74"/>
      <c r="IYS320" s="74"/>
      <c r="IYT320" s="74"/>
      <c r="IYU320" s="74"/>
      <c r="IYV320" s="74"/>
      <c r="IYW320" s="74"/>
      <c r="IYX320" s="74"/>
      <c r="IYY320" s="74"/>
      <c r="IYZ320" s="74"/>
      <c r="IZA320" s="74"/>
      <c r="IZB320" s="74"/>
      <c r="IZC320" s="74"/>
      <c r="IZD320" s="74"/>
      <c r="IZE320" s="74"/>
      <c r="IZF320" s="74"/>
      <c r="IZG320" s="74"/>
      <c r="IZH320" s="74"/>
      <c r="IZI320" s="74"/>
      <c r="IZJ320" s="74"/>
      <c r="IZK320" s="74"/>
      <c r="IZL320" s="74"/>
      <c r="IZM320" s="74"/>
      <c r="IZN320" s="74"/>
      <c r="IZO320" s="74"/>
      <c r="IZP320" s="74"/>
      <c r="IZQ320" s="74"/>
      <c r="IZR320" s="74"/>
      <c r="IZS320" s="74"/>
      <c r="IZT320" s="74"/>
      <c r="IZU320" s="74"/>
      <c r="IZV320" s="74"/>
      <c r="IZW320" s="74"/>
      <c r="IZX320" s="74"/>
      <c r="IZY320" s="74"/>
      <c r="IZZ320" s="74"/>
      <c r="JAA320" s="74"/>
      <c r="JAB320" s="74"/>
      <c r="JAC320" s="74"/>
      <c r="JAD320" s="74"/>
      <c r="JAE320" s="74"/>
      <c r="JAF320" s="74"/>
      <c r="JAG320" s="74"/>
      <c r="JAH320" s="74"/>
      <c r="JAI320" s="74"/>
      <c r="JAJ320" s="74"/>
      <c r="JAK320" s="74"/>
      <c r="JAL320" s="74"/>
      <c r="JAM320" s="74"/>
      <c r="JAN320" s="74"/>
      <c r="JAO320" s="74"/>
      <c r="JAP320" s="74"/>
      <c r="JAQ320" s="74"/>
      <c r="JAR320" s="74"/>
      <c r="JAS320" s="74"/>
      <c r="JAT320" s="74"/>
      <c r="JAU320" s="74"/>
      <c r="JAV320" s="74"/>
      <c r="JAW320" s="74"/>
      <c r="JAX320" s="74"/>
      <c r="JAY320" s="74"/>
      <c r="JAZ320" s="74"/>
      <c r="JBA320" s="74"/>
      <c r="JBB320" s="74"/>
      <c r="JBC320" s="74"/>
      <c r="JBD320" s="74"/>
      <c r="JBE320" s="74"/>
      <c r="JBF320" s="74"/>
      <c r="JBG320" s="74"/>
      <c r="JBH320" s="74"/>
      <c r="JBI320" s="74"/>
      <c r="JBJ320" s="74"/>
      <c r="JBK320" s="74"/>
      <c r="JBL320" s="74"/>
      <c r="JBM320" s="74"/>
      <c r="JBN320" s="74"/>
      <c r="JBO320" s="74"/>
      <c r="JBP320" s="74"/>
      <c r="JBQ320" s="74"/>
      <c r="JBR320" s="74"/>
      <c r="JBS320" s="74"/>
      <c r="JBT320" s="74"/>
      <c r="JBU320" s="74"/>
      <c r="JBV320" s="74"/>
      <c r="JBW320" s="74"/>
      <c r="JBX320" s="74"/>
      <c r="JBY320" s="74"/>
      <c r="JBZ320" s="74"/>
      <c r="JCA320" s="74"/>
      <c r="JCB320" s="74"/>
      <c r="JCC320" s="74"/>
      <c r="JCD320" s="74"/>
      <c r="JCE320" s="74"/>
      <c r="JCF320" s="74"/>
      <c r="JCG320" s="74"/>
      <c r="JCH320" s="74"/>
      <c r="JCI320" s="74"/>
      <c r="JCJ320" s="74"/>
      <c r="JCK320" s="74"/>
      <c r="JCL320" s="74"/>
      <c r="JCM320" s="74"/>
      <c r="JCN320" s="74"/>
      <c r="JCO320" s="74"/>
      <c r="JCP320" s="74"/>
      <c r="JCQ320" s="74"/>
      <c r="JCR320" s="74"/>
      <c r="JCS320" s="74"/>
      <c r="JCT320" s="74"/>
      <c r="JCU320" s="74"/>
      <c r="JCV320" s="74"/>
      <c r="JCW320" s="74"/>
      <c r="JCX320" s="74"/>
      <c r="JCY320" s="74"/>
      <c r="JCZ320" s="74"/>
      <c r="JDA320" s="74"/>
      <c r="JDB320" s="74"/>
      <c r="JDC320" s="74"/>
      <c r="JDD320" s="74"/>
      <c r="JDE320" s="74"/>
      <c r="JDF320" s="74"/>
      <c r="JDG320" s="74"/>
      <c r="JDH320" s="74"/>
      <c r="JDI320" s="74"/>
      <c r="JDJ320" s="74"/>
      <c r="JDK320" s="74"/>
      <c r="JDL320" s="74"/>
      <c r="JDM320" s="74"/>
      <c r="JDN320" s="74"/>
      <c r="JDO320" s="74"/>
      <c r="JDP320" s="74"/>
      <c r="JDQ320" s="74"/>
      <c r="JDR320" s="74"/>
      <c r="JDS320" s="74"/>
      <c r="JDT320" s="74"/>
      <c r="JDU320" s="74"/>
      <c r="JDV320" s="74"/>
      <c r="JDW320" s="74"/>
      <c r="JDX320" s="74"/>
      <c r="JDY320" s="74"/>
      <c r="JDZ320" s="74"/>
      <c r="JEA320" s="74"/>
      <c r="JEB320" s="74"/>
      <c r="JEC320" s="74"/>
      <c r="JED320" s="74"/>
      <c r="JEE320" s="74"/>
      <c r="JEF320" s="74"/>
      <c r="JEG320" s="74"/>
      <c r="JEH320" s="74"/>
      <c r="JEI320" s="74"/>
      <c r="JEJ320" s="74"/>
      <c r="JEK320" s="74"/>
      <c r="JEL320" s="74"/>
      <c r="JEM320" s="74"/>
      <c r="JEN320" s="74"/>
      <c r="JEO320" s="74"/>
      <c r="JEP320" s="74"/>
      <c r="JEQ320" s="74"/>
      <c r="JER320" s="74"/>
      <c r="JES320" s="74"/>
      <c r="JET320" s="74"/>
      <c r="JEU320" s="74"/>
      <c r="JEV320" s="74"/>
      <c r="JEW320" s="74"/>
      <c r="JEX320" s="74"/>
      <c r="JEY320" s="74"/>
      <c r="JEZ320" s="74"/>
      <c r="JFA320" s="74"/>
      <c r="JFB320" s="74"/>
      <c r="JFC320" s="74"/>
      <c r="JFD320" s="74"/>
      <c r="JFE320" s="74"/>
      <c r="JFF320" s="74"/>
      <c r="JFG320" s="74"/>
      <c r="JFH320" s="74"/>
      <c r="JFI320" s="74"/>
      <c r="JFJ320" s="74"/>
      <c r="JFK320" s="74"/>
      <c r="JFL320" s="74"/>
      <c r="JFM320" s="74"/>
      <c r="JFN320" s="74"/>
      <c r="JFO320" s="74"/>
      <c r="JFP320" s="74"/>
      <c r="JFQ320" s="74"/>
      <c r="JFR320" s="74"/>
      <c r="JFS320" s="74"/>
      <c r="JFT320" s="74"/>
      <c r="JFU320" s="74"/>
      <c r="JFV320" s="74"/>
      <c r="JFW320" s="74"/>
      <c r="JFX320" s="74"/>
      <c r="JFY320" s="74"/>
      <c r="JFZ320" s="74"/>
      <c r="JGA320" s="74"/>
      <c r="JGB320" s="74"/>
      <c r="JGC320" s="74"/>
      <c r="JGD320" s="74"/>
      <c r="JGE320" s="74"/>
      <c r="JGF320" s="74"/>
      <c r="JGG320" s="74"/>
      <c r="JGH320" s="74"/>
      <c r="JGI320" s="74"/>
      <c r="JGJ320" s="74"/>
      <c r="JGK320" s="74"/>
      <c r="JGL320" s="74"/>
      <c r="JGM320" s="74"/>
      <c r="JGN320" s="74"/>
      <c r="JGO320" s="74"/>
      <c r="JGP320" s="74"/>
      <c r="JGQ320" s="74"/>
      <c r="JGR320" s="74"/>
      <c r="JGS320" s="74"/>
      <c r="JGT320" s="74"/>
      <c r="JGU320" s="74"/>
      <c r="JGV320" s="74"/>
      <c r="JGW320" s="74"/>
      <c r="JGX320" s="74"/>
      <c r="JGY320" s="74"/>
      <c r="JGZ320" s="74"/>
      <c r="JHA320" s="74"/>
      <c r="JHB320" s="74"/>
      <c r="JHC320" s="74"/>
      <c r="JHD320" s="74"/>
      <c r="JHE320" s="74"/>
      <c r="JHF320" s="74"/>
      <c r="JHG320" s="74"/>
      <c r="JHH320" s="74"/>
      <c r="JHI320" s="74"/>
      <c r="JHJ320" s="74"/>
      <c r="JHK320" s="74"/>
      <c r="JHL320" s="74"/>
      <c r="JHM320" s="74"/>
      <c r="JHN320" s="74"/>
      <c r="JHO320" s="74"/>
      <c r="JHP320" s="74"/>
      <c r="JHQ320" s="74"/>
      <c r="JHR320" s="74"/>
      <c r="JHS320" s="74"/>
      <c r="JHT320" s="74"/>
      <c r="JHU320" s="74"/>
      <c r="JHV320" s="74"/>
      <c r="JHW320" s="74"/>
      <c r="JHX320" s="74"/>
      <c r="JHY320" s="74"/>
      <c r="JHZ320" s="74"/>
      <c r="JIA320" s="74"/>
      <c r="JIB320" s="74"/>
      <c r="JIC320" s="74"/>
      <c r="JID320" s="74"/>
      <c r="JIE320" s="74"/>
      <c r="JIF320" s="74"/>
      <c r="JIG320" s="74"/>
      <c r="JIH320" s="74"/>
      <c r="JII320" s="74"/>
      <c r="JIJ320" s="74"/>
      <c r="JIK320" s="74"/>
      <c r="JIL320" s="74"/>
      <c r="JIM320" s="74"/>
      <c r="JIN320" s="74"/>
      <c r="JIO320" s="74"/>
      <c r="JIP320" s="74"/>
      <c r="JIQ320" s="74"/>
      <c r="JIR320" s="74"/>
      <c r="JIS320" s="74"/>
      <c r="JIT320" s="74"/>
      <c r="JIU320" s="74"/>
      <c r="JIV320" s="74"/>
      <c r="JIW320" s="74"/>
      <c r="JIX320" s="74"/>
      <c r="JIY320" s="74"/>
      <c r="JIZ320" s="74"/>
      <c r="JJA320" s="74"/>
      <c r="JJB320" s="74"/>
      <c r="JJC320" s="74"/>
      <c r="JJD320" s="74"/>
      <c r="JJE320" s="74"/>
      <c r="JJF320" s="74"/>
      <c r="JJG320" s="74"/>
      <c r="JJH320" s="74"/>
      <c r="JJI320" s="74"/>
      <c r="JJJ320" s="74"/>
      <c r="JJK320" s="74"/>
      <c r="JJL320" s="74"/>
      <c r="JJM320" s="74"/>
      <c r="JJN320" s="74"/>
      <c r="JJO320" s="74"/>
      <c r="JJP320" s="74"/>
      <c r="JJQ320" s="74"/>
      <c r="JJR320" s="74"/>
      <c r="JJS320" s="74"/>
      <c r="JJT320" s="74"/>
      <c r="JJU320" s="74"/>
      <c r="JJV320" s="74"/>
      <c r="JJW320" s="74"/>
      <c r="JJX320" s="74"/>
      <c r="JJY320" s="74"/>
      <c r="JJZ320" s="74"/>
      <c r="JKA320" s="74"/>
      <c r="JKB320" s="74"/>
      <c r="JKC320" s="74"/>
      <c r="JKD320" s="74"/>
      <c r="JKE320" s="74"/>
      <c r="JKF320" s="74"/>
      <c r="JKG320" s="74"/>
      <c r="JKH320" s="74"/>
      <c r="JKI320" s="74"/>
      <c r="JKJ320" s="74"/>
      <c r="JKK320" s="74"/>
      <c r="JKL320" s="74"/>
      <c r="JKM320" s="74"/>
      <c r="JKN320" s="74"/>
      <c r="JKO320" s="74"/>
      <c r="JKP320" s="74"/>
      <c r="JKQ320" s="74"/>
      <c r="JKR320" s="74"/>
      <c r="JKS320" s="74"/>
      <c r="JKT320" s="74"/>
      <c r="JKU320" s="74"/>
      <c r="JKV320" s="74"/>
      <c r="JKW320" s="74"/>
      <c r="JKX320" s="74"/>
      <c r="JKY320" s="74"/>
      <c r="JKZ320" s="74"/>
      <c r="JLA320" s="74"/>
      <c r="JLB320" s="74"/>
      <c r="JLC320" s="74"/>
      <c r="JLD320" s="74"/>
      <c r="JLE320" s="74"/>
      <c r="JLF320" s="74"/>
      <c r="JLG320" s="74"/>
      <c r="JLH320" s="74"/>
      <c r="JLI320" s="74"/>
      <c r="JLJ320" s="74"/>
      <c r="JLK320" s="74"/>
      <c r="JLL320" s="74"/>
      <c r="JLM320" s="74"/>
      <c r="JLN320" s="74"/>
      <c r="JLO320" s="74"/>
      <c r="JLP320" s="74"/>
      <c r="JLQ320" s="74"/>
      <c r="JLR320" s="74"/>
      <c r="JLS320" s="74"/>
      <c r="JLT320" s="74"/>
      <c r="JLU320" s="74"/>
      <c r="JLV320" s="74"/>
      <c r="JLW320" s="74"/>
      <c r="JLX320" s="74"/>
      <c r="JLY320" s="74"/>
      <c r="JLZ320" s="74"/>
      <c r="JMA320" s="74"/>
      <c r="JMB320" s="74"/>
      <c r="JMC320" s="74"/>
      <c r="JMD320" s="74"/>
      <c r="JME320" s="74"/>
      <c r="JMF320" s="74"/>
      <c r="JMG320" s="74"/>
      <c r="JMH320" s="74"/>
      <c r="JMI320" s="74"/>
      <c r="JMJ320" s="74"/>
      <c r="JMK320" s="74"/>
      <c r="JML320" s="74"/>
      <c r="JMM320" s="74"/>
      <c r="JMN320" s="74"/>
      <c r="JMO320" s="74"/>
      <c r="JMP320" s="74"/>
      <c r="JMQ320" s="74"/>
      <c r="JMR320" s="74"/>
      <c r="JMS320" s="74"/>
      <c r="JMT320" s="74"/>
      <c r="JMU320" s="74"/>
      <c r="JMV320" s="74"/>
      <c r="JMW320" s="74"/>
      <c r="JMX320" s="74"/>
      <c r="JMY320" s="74"/>
      <c r="JMZ320" s="74"/>
      <c r="JNA320" s="74"/>
      <c r="JNB320" s="74"/>
      <c r="JNC320" s="74"/>
      <c r="JND320" s="74"/>
      <c r="JNE320" s="74"/>
      <c r="JNF320" s="74"/>
      <c r="JNG320" s="74"/>
      <c r="JNH320" s="74"/>
      <c r="JNI320" s="74"/>
      <c r="JNJ320" s="74"/>
      <c r="JNK320" s="74"/>
      <c r="JNL320" s="74"/>
      <c r="JNM320" s="74"/>
      <c r="JNN320" s="74"/>
      <c r="JNO320" s="74"/>
      <c r="JNP320" s="74"/>
      <c r="JNQ320" s="74"/>
      <c r="JNR320" s="74"/>
      <c r="JNS320" s="74"/>
      <c r="JNT320" s="74"/>
      <c r="JNU320" s="74"/>
      <c r="JNV320" s="74"/>
      <c r="JNW320" s="74"/>
      <c r="JNX320" s="74"/>
      <c r="JNY320" s="74"/>
      <c r="JNZ320" s="74"/>
      <c r="JOA320" s="74"/>
      <c r="JOB320" s="74"/>
      <c r="JOC320" s="74"/>
      <c r="JOD320" s="74"/>
      <c r="JOE320" s="74"/>
      <c r="JOF320" s="74"/>
      <c r="JOG320" s="74"/>
      <c r="JOH320" s="74"/>
      <c r="JOI320" s="74"/>
      <c r="JOJ320" s="74"/>
      <c r="JOK320" s="74"/>
      <c r="JOL320" s="74"/>
      <c r="JOM320" s="74"/>
      <c r="JON320" s="74"/>
      <c r="JOO320" s="74"/>
      <c r="JOP320" s="74"/>
      <c r="JOQ320" s="74"/>
      <c r="JOR320" s="74"/>
      <c r="JOS320" s="74"/>
      <c r="JOT320" s="74"/>
      <c r="JOU320" s="74"/>
      <c r="JOV320" s="74"/>
      <c r="JOW320" s="74"/>
      <c r="JOX320" s="74"/>
      <c r="JOY320" s="74"/>
      <c r="JOZ320" s="74"/>
      <c r="JPA320" s="74"/>
      <c r="JPB320" s="74"/>
      <c r="JPC320" s="74"/>
      <c r="JPD320" s="74"/>
      <c r="JPE320" s="74"/>
      <c r="JPF320" s="74"/>
      <c r="JPG320" s="74"/>
      <c r="JPH320" s="74"/>
      <c r="JPI320" s="74"/>
      <c r="JPJ320" s="74"/>
      <c r="JPK320" s="74"/>
      <c r="JPL320" s="74"/>
      <c r="JPM320" s="74"/>
      <c r="JPN320" s="74"/>
      <c r="JPO320" s="74"/>
      <c r="JPP320" s="74"/>
      <c r="JPQ320" s="74"/>
      <c r="JPR320" s="74"/>
      <c r="JPS320" s="74"/>
      <c r="JPT320" s="74"/>
      <c r="JPU320" s="74"/>
      <c r="JPV320" s="74"/>
      <c r="JPW320" s="74"/>
      <c r="JPX320" s="74"/>
      <c r="JPY320" s="74"/>
      <c r="JPZ320" s="74"/>
      <c r="JQA320" s="74"/>
      <c r="JQB320" s="74"/>
      <c r="JQC320" s="74"/>
      <c r="JQD320" s="74"/>
      <c r="JQE320" s="74"/>
      <c r="JQF320" s="74"/>
      <c r="JQG320" s="74"/>
      <c r="JQH320" s="74"/>
      <c r="JQI320" s="74"/>
      <c r="JQJ320" s="74"/>
      <c r="JQK320" s="74"/>
      <c r="JQL320" s="74"/>
      <c r="JQM320" s="74"/>
      <c r="JQN320" s="74"/>
      <c r="JQO320" s="74"/>
      <c r="JQP320" s="74"/>
      <c r="JQQ320" s="74"/>
      <c r="JQR320" s="74"/>
      <c r="JQS320" s="74"/>
      <c r="JQT320" s="74"/>
      <c r="JQU320" s="74"/>
      <c r="JQV320" s="74"/>
      <c r="JQW320" s="74"/>
      <c r="JQX320" s="74"/>
      <c r="JQY320" s="74"/>
      <c r="JQZ320" s="74"/>
      <c r="JRA320" s="74"/>
      <c r="JRB320" s="74"/>
      <c r="JRC320" s="74"/>
      <c r="JRD320" s="74"/>
      <c r="JRE320" s="74"/>
      <c r="JRF320" s="74"/>
      <c r="JRG320" s="74"/>
      <c r="JRH320" s="74"/>
      <c r="JRI320" s="74"/>
      <c r="JRJ320" s="74"/>
      <c r="JRK320" s="74"/>
      <c r="JRL320" s="74"/>
      <c r="JRM320" s="74"/>
      <c r="JRN320" s="74"/>
      <c r="JRO320" s="74"/>
      <c r="JRP320" s="74"/>
      <c r="JRQ320" s="74"/>
      <c r="JRR320" s="74"/>
      <c r="JRS320" s="74"/>
      <c r="JRT320" s="74"/>
      <c r="JRU320" s="74"/>
      <c r="JRV320" s="74"/>
      <c r="JRW320" s="74"/>
      <c r="JRX320" s="74"/>
      <c r="JRY320" s="74"/>
      <c r="JRZ320" s="74"/>
      <c r="JSA320" s="74"/>
      <c r="JSB320" s="74"/>
      <c r="JSC320" s="74"/>
      <c r="JSD320" s="74"/>
      <c r="JSE320" s="74"/>
      <c r="JSF320" s="74"/>
      <c r="JSG320" s="74"/>
      <c r="JSH320" s="74"/>
      <c r="JSI320" s="74"/>
      <c r="JSJ320" s="74"/>
      <c r="JSK320" s="74"/>
      <c r="JSL320" s="74"/>
      <c r="JSM320" s="74"/>
      <c r="JSN320" s="74"/>
      <c r="JSO320" s="74"/>
      <c r="JSP320" s="74"/>
      <c r="JSQ320" s="74"/>
      <c r="JSR320" s="74"/>
      <c r="JSS320" s="74"/>
      <c r="JST320" s="74"/>
      <c r="JSU320" s="74"/>
      <c r="JSV320" s="74"/>
      <c r="JSW320" s="74"/>
      <c r="JSX320" s="74"/>
      <c r="JSY320" s="74"/>
      <c r="JSZ320" s="74"/>
      <c r="JTA320" s="74"/>
      <c r="JTB320" s="74"/>
      <c r="JTC320" s="74"/>
      <c r="JTD320" s="74"/>
      <c r="JTE320" s="74"/>
      <c r="JTF320" s="74"/>
      <c r="JTG320" s="74"/>
      <c r="JTH320" s="74"/>
      <c r="JTI320" s="74"/>
      <c r="JTJ320" s="74"/>
      <c r="JTK320" s="74"/>
      <c r="JTL320" s="74"/>
      <c r="JTM320" s="74"/>
      <c r="JTN320" s="74"/>
      <c r="JTO320" s="74"/>
      <c r="JTP320" s="74"/>
      <c r="JTQ320" s="74"/>
      <c r="JTR320" s="74"/>
      <c r="JTS320" s="74"/>
      <c r="JTT320" s="74"/>
      <c r="JTU320" s="74"/>
      <c r="JTV320" s="74"/>
      <c r="JTW320" s="74"/>
      <c r="JTX320" s="74"/>
      <c r="JTY320" s="74"/>
      <c r="JTZ320" s="74"/>
      <c r="JUA320" s="74"/>
      <c r="JUB320" s="74"/>
      <c r="JUC320" s="74"/>
      <c r="JUD320" s="74"/>
      <c r="JUE320" s="74"/>
      <c r="JUF320" s="74"/>
      <c r="JUG320" s="74"/>
      <c r="JUH320" s="74"/>
      <c r="JUI320" s="74"/>
      <c r="JUJ320" s="74"/>
      <c r="JUK320" s="74"/>
      <c r="JUL320" s="74"/>
      <c r="JUM320" s="74"/>
      <c r="JUN320" s="74"/>
      <c r="JUO320" s="74"/>
      <c r="JUP320" s="74"/>
      <c r="JUQ320" s="74"/>
      <c r="JUR320" s="74"/>
      <c r="JUS320" s="74"/>
      <c r="JUT320" s="74"/>
      <c r="JUU320" s="74"/>
      <c r="JUV320" s="74"/>
      <c r="JUW320" s="74"/>
      <c r="JUX320" s="74"/>
      <c r="JUY320" s="74"/>
      <c r="JUZ320" s="74"/>
      <c r="JVA320" s="74"/>
      <c r="JVB320" s="74"/>
      <c r="JVC320" s="74"/>
      <c r="JVD320" s="74"/>
      <c r="JVE320" s="74"/>
      <c r="JVF320" s="74"/>
      <c r="JVG320" s="74"/>
      <c r="JVH320" s="74"/>
      <c r="JVI320" s="74"/>
      <c r="JVJ320" s="74"/>
      <c r="JVK320" s="74"/>
      <c r="JVL320" s="74"/>
      <c r="JVM320" s="74"/>
      <c r="JVN320" s="74"/>
      <c r="JVO320" s="74"/>
      <c r="JVP320" s="74"/>
      <c r="JVQ320" s="74"/>
      <c r="JVR320" s="74"/>
      <c r="JVS320" s="74"/>
      <c r="JVT320" s="74"/>
      <c r="JVU320" s="74"/>
      <c r="JVV320" s="74"/>
      <c r="JVW320" s="74"/>
      <c r="JVX320" s="74"/>
      <c r="JVY320" s="74"/>
      <c r="JVZ320" s="74"/>
      <c r="JWA320" s="74"/>
      <c r="JWB320" s="74"/>
      <c r="JWC320" s="74"/>
      <c r="JWD320" s="74"/>
      <c r="JWE320" s="74"/>
      <c r="JWF320" s="74"/>
      <c r="JWG320" s="74"/>
      <c r="JWH320" s="74"/>
      <c r="JWI320" s="74"/>
      <c r="JWJ320" s="74"/>
      <c r="JWK320" s="74"/>
      <c r="JWL320" s="74"/>
      <c r="JWM320" s="74"/>
      <c r="JWN320" s="74"/>
      <c r="JWO320" s="74"/>
      <c r="JWP320" s="74"/>
      <c r="JWQ320" s="74"/>
      <c r="JWR320" s="74"/>
      <c r="JWS320" s="74"/>
      <c r="JWT320" s="74"/>
      <c r="JWU320" s="74"/>
      <c r="JWV320" s="74"/>
      <c r="JWW320" s="74"/>
      <c r="JWX320" s="74"/>
      <c r="JWY320" s="74"/>
      <c r="JWZ320" s="74"/>
      <c r="JXA320" s="74"/>
      <c r="JXB320" s="74"/>
      <c r="JXC320" s="74"/>
      <c r="JXD320" s="74"/>
      <c r="JXE320" s="74"/>
      <c r="JXF320" s="74"/>
      <c r="JXG320" s="74"/>
      <c r="JXH320" s="74"/>
      <c r="JXI320" s="74"/>
      <c r="JXJ320" s="74"/>
      <c r="JXK320" s="74"/>
      <c r="JXL320" s="74"/>
      <c r="JXM320" s="74"/>
      <c r="JXN320" s="74"/>
      <c r="JXO320" s="74"/>
      <c r="JXP320" s="74"/>
      <c r="JXQ320" s="74"/>
      <c r="JXR320" s="74"/>
      <c r="JXS320" s="74"/>
      <c r="JXT320" s="74"/>
      <c r="JXU320" s="74"/>
      <c r="JXV320" s="74"/>
      <c r="JXW320" s="74"/>
      <c r="JXX320" s="74"/>
      <c r="JXY320" s="74"/>
      <c r="JXZ320" s="74"/>
      <c r="JYA320" s="74"/>
      <c r="JYB320" s="74"/>
      <c r="JYC320" s="74"/>
      <c r="JYD320" s="74"/>
      <c r="JYE320" s="74"/>
      <c r="JYF320" s="74"/>
      <c r="JYG320" s="74"/>
      <c r="JYH320" s="74"/>
      <c r="JYI320" s="74"/>
      <c r="JYJ320" s="74"/>
      <c r="JYK320" s="74"/>
      <c r="JYL320" s="74"/>
      <c r="JYM320" s="74"/>
      <c r="JYN320" s="74"/>
      <c r="JYO320" s="74"/>
      <c r="JYP320" s="74"/>
      <c r="JYQ320" s="74"/>
      <c r="JYR320" s="74"/>
      <c r="JYS320" s="74"/>
      <c r="JYT320" s="74"/>
      <c r="JYU320" s="74"/>
      <c r="JYV320" s="74"/>
      <c r="JYW320" s="74"/>
      <c r="JYX320" s="74"/>
      <c r="JYY320" s="74"/>
      <c r="JYZ320" s="74"/>
      <c r="JZA320" s="74"/>
      <c r="JZB320" s="74"/>
      <c r="JZC320" s="74"/>
      <c r="JZD320" s="74"/>
      <c r="JZE320" s="74"/>
      <c r="JZF320" s="74"/>
      <c r="JZG320" s="74"/>
      <c r="JZH320" s="74"/>
      <c r="JZI320" s="74"/>
      <c r="JZJ320" s="74"/>
      <c r="JZK320" s="74"/>
      <c r="JZL320" s="74"/>
      <c r="JZM320" s="74"/>
      <c r="JZN320" s="74"/>
      <c r="JZO320" s="74"/>
      <c r="JZP320" s="74"/>
      <c r="JZQ320" s="74"/>
      <c r="JZR320" s="74"/>
      <c r="JZS320" s="74"/>
      <c r="JZT320" s="74"/>
      <c r="JZU320" s="74"/>
      <c r="JZV320" s="74"/>
      <c r="JZW320" s="74"/>
      <c r="JZX320" s="74"/>
      <c r="JZY320" s="74"/>
      <c r="JZZ320" s="74"/>
      <c r="KAA320" s="74"/>
      <c r="KAB320" s="74"/>
      <c r="KAC320" s="74"/>
      <c r="KAD320" s="74"/>
      <c r="KAE320" s="74"/>
      <c r="KAF320" s="74"/>
      <c r="KAG320" s="74"/>
      <c r="KAH320" s="74"/>
      <c r="KAI320" s="74"/>
      <c r="KAJ320" s="74"/>
      <c r="KAK320" s="74"/>
      <c r="KAL320" s="74"/>
      <c r="KAM320" s="74"/>
      <c r="KAN320" s="74"/>
      <c r="KAO320" s="74"/>
      <c r="KAP320" s="74"/>
      <c r="KAQ320" s="74"/>
      <c r="KAR320" s="74"/>
      <c r="KAS320" s="74"/>
      <c r="KAT320" s="74"/>
      <c r="KAU320" s="74"/>
      <c r="KAV320" s="74"/>
      <c r="KAW320" s="74"/>
      <c r="KAX320" s="74"/>
      <c r="KAY320" s="74"/>
      <c r="KAZ320" s="74"/>
      <c r="KBA320" s="74"/>
      <c r="KBB320" s="74"/>
      <c r="KBC320" s="74"/>
      <c r="KBD320" s="74"/>
      <c r="KBE320" s="74"/>
      <c r="KBF320" s="74"/>
      <c r="KBG320" s="74"/>
      <c r="KBH320" s="74"/>
      <c r="KBI320" s="74"/>
      <c r="KBJ320" s="74"/>
      <c r="KBK320" s="74"/>
      <c r="KBL320" s="74"/>
      <c r="KBM320" s="74"/>
      <c r="KBN320" s="74"/>
      <c r="KBO320" s="74"/>
      <c r="KBP320" s="74"/>
      <c r="KBQ320" s="74"/>
      <c r="KBR320" s="74"/>
      <c r="KBS320" s="74"/>
      <c r="KBT320" s="74"/>
      <c r="KBU320" s="74"/>
      <c r="KBV320" s="74"/>
      <c r="KBW320" s="74"/>
      <c r="KBX320" s="74"/>
      <c r="KBY320" s="74"/>
      <c r="KBZ320" s="74"/>
      <c r="KCA320" s="74"/>
      <c r="KCB320" s="74"/>
      <c r="KCC320" s="74"/>
      <c r="KCD320" s="74"/>
      <c r="KCE320" s="74"/>
      <c r="KCF320" s="74"/>
      <c r="KCG320" s="74"/>
      <c r="KCH320" s="74"/>
      <c r="KCI320" s="74"/>
      <c r="KCJ320" s="74"/>
      <c r="KCK320" s="74"/>
      <c r="KCL320" s="74"/>
      <c r="KCM320" s="74"/>
      <c r="KCN320" s="74"/>
      <c r="KCO320" s="74"/>
      <c r="KCP320" s="74"/>
      <c r="KCQ320" s="74"/>
      <c r="KCR320" s="74"/>
      <c r="KCS320" s="74"/>
      <c r="KCT320" s="74"/>
      <c r="KCU320" s="74"/>
      <c r="KCV320" s="74"/>
      <c r="KCW320" s="74"/>
      <c r="KCX320" s="74"/>
      <c r="KCY320" s="74"/>
      <c r="KCZ320" s="74"/>
      <c r="KDA320" s="74"/>
      <c r="KDB320" s="74"/>
      <c r="KDC320" s="74"/>
      <c r="KDD320" s="74"/>
      <c r="KDE320" s="74"/>
      <c r="KDF320" s="74"/>
      <c r="KDG320" s="74"/>
      <c r="KDH320" s="74"/>
      <c r="KDI320" s="74"/>
      <c r="KDJ320" s="74"/>
      <c r="KDK320" s="74"/>
      <c r="KDL320" s="74"/>
      <c r="KDM320" s="74"/>
      <c r="KDN320" s="74"/>
      <c r="KDO320" s="74"/>
      <c r="KDP320" s="74"/>
      <c r="KDQ320" s="74"/>
      <c r="KDR320" s="74"/>
      <c r="KDS320" s="74"/>
      <c r="KDT320" s="74"/>
      <c r="KDU320" s="74"/>
      <c r="KDV320" s="74"/>
      <c r="KDW320" s="74"/>
      <c r="KDX320" s="74"/>
      <c r="KDY320" s="74"/>
      <c r="KDZ320" s="74"/>
      <c r="KEA320" s="74"/>
      <c r="KEB320" s="74"/>
      <c r="KEC320" s="74"/>
      <c r="KED320" s="74"/>
      <c r="KEE320" s="74"/>
      <c r="KEF320" s="74"/>
      <c r="KEG320" s="74"/>
      <c r="KEH320" s="74"/>
      <c r="KEI320" s="74"/>
      <c r="KEJ320" s="74"/>
      <c r="KEK320" s="74"/>
      <c r="KEL320" s="74"/>
      <c r="KEM320" s="74"/>
      <c r="KEN320" s="74"/>
      <c r="KEO320" s="74"/>
      <c r="KEP320" s="74"/>
      <c r="KEQ320" s="74"/>
      <c r="KER320" s="74"/>
      <c r="KES320" s="74"/>
      <c r="KET320" s="74"/>
      <c r="KEU320" s="74"/>
      <c r="KEV320" s="74"/>
      <c r="KEW320" s="74"/>
      <c r="KEX320" s="74"/>
      <c r="KEY320" s="74"/>
      <c r="KEZ320" s="74"/>
      <c r="KFA320" s="74"/>
      <c r="KFB320" s="74"/>
      <c r="KFC320" s="74"/>
      <c r="KFD320" s="74"/>
      <c r="KFE320" s="74"/>
      <c r="KFF320" s="74"/>
      <c r="KFG320" s="74"/>
      <c r="KFH320" s="74"/>
      <c r="KFI320" s="74"/>
      <c r="KFJ320" s="74"/>
      <c r="KFK320" s="74"/>
      <c r="KFL320" s="74"/>
      <c r="KFM320" s="74"/>
      <c r="KFN320" s="74"/>
      <c r="KFO320" s="74"/>
      <c r="KFP320" s="74"/>
      <c r="KFQ320" s="74"/>
      <c r="KFR320" s="74"/>
      <c r="KFS320" s="74"/>
      <c r="KFT320" s="74"/>
      <c r="KFU320" s="74"/>
      <c r="KFV320" s="74"/>
      <c r="KFW320" s="74"/>
      <c r="KFX320" s="74"/>
      <c r="KFY320" s="74"/>
      <c r="KFZ320" s="74"/>
      <c r="KGA320" s="74"/>
      <c r="KGB320" s="74"/>
      <c r="KGC320" s="74"/>
      <c r="KGD320" s="74"/>
      <c r="KGE320" s="74"/>
      <c r="KGF320" s="74"/>
      <c r="KGG320" s="74"/>
      <c r="KGH320" s="74"/>
      <c r="KGI320" s="74"/>
      <c r="KGJ320" s="74"/>
      <c r="KGK320" s="74"/>
      <c r="KGL320" s="74"/>
      <c r="KGM320" s="74"/>
      <c r="KGN320" s="74"/>
      <c r="KGO320" s="74"/>
      <c r="KGP320" s="74"/>
      <c r="KGQ320" s="74"/>
      <c r="KGR320" s="74"/>
      <c r="KGS320" s="74"/>
      <c r="KGT320" s="74"/>
      <c r="KGU320" s="74"/>
      <c r="KGV320" s="74"/>
      <c r="KGW320" s="74"/>
      <c r="KGX320" s="74"/>
      <c r="KGY320" s="74"/>
      <c r="KGZ320" s="74"/>
      <c r="KHA320" s="74"/>
      <c r="KHB320" s="74"/>
      <c r="KHC320" s="74"/>
      <c r="KHD320" s="74"/>
      <c r="KHE320" s="74"/>
      <c r="KHF320" s="74"/>
      <c r="KHG320" s="74"/>
      <c r="KHH320" s="74"/>
      <c r="KHI320" s="74"/>
      <c r="KHJ320" s="74"/>
      <c r="KHK320" s="74"/>
      <c r="KHL320" s="74"/>
      <c r="KHM320" s="74"/>
      <c r="KHN320" s="74"/>
      <c r="KHO320" s="74"/>
      <c r="KHP320" s="74"/>
      <c r="KHQ320" s="74"/>
      <c r="KHR320" s="74"/>
      <c r="KHS320" s="74"/>
      <c r="KHT320" s="74"/>
      <c r="KHU320" s="74"/>
      <c r="KHV320" s="74"/>
      <c r="KHW320" s="74"/>
      <c r="KHX320" s="74"/>
      <c r="KHY320" s="74"/>
      <c r="KHZ320" s="74"/>
      <c r="KIA320" s="74"/>
      <c r="KIB320" s="74"/>
      <c r="KIC320" s="74"/>
      <c r="KID320" s="74"/>
      <c r="KIE320" s="74"/>
      <c r="KIF320" s="74"/>
      <c r="KIG320" s="74"/>
      <c r="KIH320" s="74"/>
      <c r="KII320" s="74"/>
      <c r="KIJ320" s="74"/>
      <c r="KIK320" s="74"/>
      <c r="KIL320" s="74"/>
      <c r="KIM320" s="74"/>
      <c r="KIN320" s="74"/>
      <c r="KIO320" s="74"/>
      <c r="KIP320" s="74"/>
      <c r="KIQ320" s="74"/>
      <c r="KIR320" s="74"/>
      <c r="KIS320" s="74"/>
      <c r="KIT320" s="74"/>
      <c r="KIU320" s="74"/>
      <c r="KIV320" s="74"/>
      <c r="KIW320" s="74"/>
      <c r="KIX320" s="74"/>
      <c r="KIY320" s="74"/>
      <c r="KIZ320" s="74"/>
      <c r="KJA320" s="74"/>
      <c r="KJB320" s="74"/>
      <c r="KJC320" s="74"/>
      <c r="KJD320" s="74"/>
      <c r="KJE320" s="74"/>
      <c r="KJF320" s="74"/>
      <c r="KJG320" s="74"/>
      <c r="KJH320" s="74"/>
      <c r="KJI320" s="74"/>
      <c r="KJJ320" s="74"/>
      <c r="KJK320" s="74"/>
      <c r="KJL320" s="74"/>
      <c r="KJM320" s="74"/>
      <c r="KJN320" s="74"/>
      <c r="KJO320" s="74"/>
      <c r="KJP320" s="74"/>
      <c r="KJQ320" s="74"/>
      <c r="KJR320" s="74"/>
      <c r="KJS320" s="74"/>
      <c r="KJT320" s="74"/>
      <c r="KJU320" s="74"/>
      <c r="KJV320" s="74"/>
      <c r="KJW320" s="74"/>
      <c r="KJX320" s="74"/>
      <c r="KJY320" s="74"/>
      <c r="KJZ320" s="74"/>
      <c r="KKA320" s="74"/>
      <c r="KKB320" s="74"/>
      <c r="KKC320" s="74"/>
      <c r="KKD320" s="74"/>
      <c r="KKE320" s="74"/>
      <c r="KKF320" s="74"/>
      <c r="KKG320" s="74"/>
      <c r="KKH320" s="74"/>
      <c r="KKI320" s="74"/>
      <c r="KKJ320" s="74"/>
      <c r="KKK320" s="74"/>
      <c r="KKL320" s="74"/>
      <c r="KKM320" s="74"/>
      <c r="KKN320" s="74"/>
      <c r="KKO320" s="74"/>
      <c r="KKP320" s="74"/>
      <c r="KKQ320" s="74"/>
      <c r="KKR320" s="74"/>
      <c r="KKS320" s="74"/>
      <c r="KKT320" s="74"/>
      <c r="KKU320" s="74"/>
      <c r="KKV320" s="74"/>
      <c r="KKW320" s="74"/>
      <c r="KKX320" s="74"/>
      <c r="KKY320" s="74"/>
      <c r="KKZ320" s="74"/>
      <c r="KLA320" s="74"/>
      <c r="KLB320" s="74"/>
      <c r="KLC320" s="74"/>
      <c r="KLD320" s="74"/>
      <c r="KLE320" s="74"/>
      <c r="KLF320" s="74"/>
      <c r="KLG320" s="74"/>
      <c r="KLH320" s="74"/>
      <c r="KLI320" s="74"/>
      <c r="KLJ320" s="74"/>
      <c r="KLK320" s="74"/>
      <c r="KLL320" s="74"/>
      <c r="KLM320" s="74"/>
      <c r="KLN320" s="74"/>
      <c r="KLO320" s="74"/>
      <c r="KLP320" s="74"/>
      <c r="KLQ320" s="74"/>
      <c r="KLR320" s="74"/>
      <c r="KLS320" s="74"/>
      <c r="KLT320" s="74"/>
      <c r="KLU320" s="74"/>
      <c r="KLV320" s="74"/>
      <c r="KLW320" s="74"/>
      <c r="KLX320" s="74"/>
      <c r="KLY320" s="74"/>
      <c r="KLZ320" s="74"/>
      <c r="KMA320" s="74"/>
      <c r="KMB320" s="74"/>
      <c r="KMC320" s="74"/>
      <c r="KMD320" s="74"/>
      <c r="KME320" s="74"/>
      <c r="KMF320" s="74"/>
      <c r="KMG320" s="74"/>
      <c r="KMH320" s="74"/>
      <c r="KMI320" s="74"/>
      <c r="KMJ320" s="74"/>
      <c r="KMK320" s="74"/>
      <c r="KML320" s="74"/>
      <c r="KMM320" s="74"/>
      <c r="KMN320" s="74"/>
      <c r="KMO320" s="74"/>
      <c r="KMP320" s="74"/>
      <c r="KMQ320" s="74"/>
      <c r="KMR320" s="74"/>
      <c r="KMS320" s="74"/>
      <c r="KMT320" s="74"/>
      <c r="KMU320" s="74"/>
      <c r="KMV320" s="74"/>
      <c r="KMW320" s="74"/>
      <c r="KMX320" s="74"/>
      <c r="KMY320" s="74"/>
      <c r="KMZ320" s="74"/>
      <c r="KNA320" s="74"/>
      <c r="KNB320" s="74"/>
      <c r="KNC320" s="74"/>
      <c r="KND320" s="74"/>
      <c r="KNE320" s="74"/>
      <c r="KNF320" s="74"/>
      <c r="KNG320" s="74"/>
      <c r="KNH320" s="74"/>
      <c r="KNI320" s="74"/>
      <c r="KNJ320" s="74"/>
      <c r="KNK320" s="74"/>
      <c r="KNL320" s="74"/>
      <c r="KNM320" s="74"/>
      <c r="KNN320" s="74"/>
      <c r="KNO320" s="74"/>
      <c r="KNP320" s="74"/>
      <c r="KNQ320" s="74"/>
      <c r="KNR320" s="74"/>
      <c r="KNS320" s="74"/>
      <c r="KNT320" s="74"/>
      <c r="KNU320" s="74"/>
      <c r="KNV320" s="74"/>
      <c r="KNW320" s="74"/>
      <c r="KNX320" s="74"/>
      <c r="KNY320" s="74"/>
      <c r="KNZ320" s="74"/>
      <c r="KOA320" s="74"/>
      <c r="KOB320" s="74"/>
      <c r="KOC320" s="74"/>
      <c r="KOD320" s="74"/>
      <c r="KOE320" s="74"/>
      <c r="KOF320" s="74"/>
      <c r="KOG320" s="74"/>
      <c r="KOH320" s="74"/>
      <c r="KOI320" s="74"/>
      <c r="KOJ320" s="74"/>
      <c r="KOK320" s="74"/>
      <c r="KOL320" s="74"/>
      <c r="KOM320" s="74"/>
      <c r="KON320" s="74"/>
      <c r="KOO320" s="74"/>
      <c r="KOP320" s="74"/>
      <c r="KOQ320" s="74"/>
      <c r="KOR320" s="74"/>
      <c r="KOS320" s="74"/>
      <c r="KOT320" s="74"/>
      <c r="KOU320" s="74"/>
      <c r="KOV320" s="74"/>
      <c r="KOW320" s="74"/>
      <c r="KOX320" s="74"/>
      <c r="KOY320" s="74"/>
      <c r="KOZ320" s="74"/>
      <c r="KPA320" s="74"/>
      <c r="KPB320" s="74"/>
      <c r="KPC320" s="74"/>
      <c r="KPD320" s="74"/>
      <c r="KPE320" s="74"/>
      <c r="KPF320" s="74"/>
      <c r="KPG320" s="74"/>
      <c r="KPH320" s="74"/>
      <c r="KPI320" s="74"/>
      <c r="KPJ320" s="74"/>
      <c r="KPK320" s="74"/>
      <c r="KPL320" s="74"/>
      <c r="KPM320" s="74"/>
      <c r="KPN320" s="74"/>
      <c r="KPO320" s="74"/>
      <c r="KPP320" s="74"/>
      <c r="KPQ320" s="74"/>
      <c r="KPR320" s="74"/>
      <c r="KPS320" s="74"/>
      <c r="KPT320" s="74"/>
      <c r="KPU320" s="74"/>
      <c r="KPV320" s="74"/>
      <c r="KPW320" s="74"/>
      <c r="KPX320" s="74"/>
      <c r="KPY320" s="74"/>
      <c r="KPZ320" s="74"/>
      <c r="KQA320" s="74"/>
      <c r="KQB320" s="74"/>
      <c r="KQC320" s="74"/>
      <c r="KQD320" s="74"/>
      <c r="KQE320" s="74"/>
      <c r="KQF320" s="74"/>
      <c r="KQG320" s="74"/>
      <c r="KQH320" s="74"/>
      <c r="KQI320" s="74"/>
      <c r="KQJ320" s="74"/>
      <c r="KQK320" s="74"/>
      <c r="KQL320" s="74"/>
      <c r="KQM320" s="74"/>
      <c r="KQN320" s="74"/>
      <c r="KQO320" s="74"/>
      <c r="KQP320" s="74"/>
      <c r="KQQ320" s="74"/>
      <c r="KQR320" s="74"/>
      <c r="KQS320" s="74"/>
      <c r="KQT320" s="74"/>
      <c r="KQU320" s="74"/>
      <c r="KQV320" s="74"/>
      <c r="KQW320" s="74"/>
      <c r="KQX320" s="74"/>
      <c r="KQY320" s="74"/>
      <c r="KQZ320" s="74"/>
      <c r="KRA320" s="74"/>
      <c r="KRB320" s="74"/>
      <c r="KRC320" s="74"/>
      <c r="KRD320" s="74"/>
      <c r="KRE320" s="74"/>
      <c r="KRF320" s="74"/>
      <c r="KRG320" s="74"/>
      <c r="KRH320" s="74"/>
      <c r="KRI320" s="74"/>
      <c r="KRJ320" s="74"/>
      <c r="KRK320" s="74"/>
      <c r="KRL320" s="74"/>
      <c r="KRM320" s="74"/>
      <c r="KRN320" s="74"/>
      <c r="KRO320" s="74"/>
      <c r="KRP320" s="74"/>
      <c r="KRQ320" s="74"/>
      <c r="KRR320" s="74"/>
      <c r="KRS320" s="74"/>
      <c r="KRT320" s="74"/>
      <c r="KRU320" s="74"/>
      <c r="KRV320" s="74"/>
      <c r="KRW320" s="74"/>
      <c r="KRX320" s="74"/>
      <c r="KRY320" s="74"/>
      <c r="KRZ320" s="74"/>
      <c r="KSA320" s="74"/>
      <c r="KSB320" s="74"/>
      <c r="KSC320" s="74"/>
      <c r="KSD320" s="74"/>
      <c r="KSE320" s="74"/>
      <c r="KSF320" s="74"/>
      <c r="KSG320" s="74"/>
      <c r="KSH320" s="74"/>
      <c r="KSI320" s="74"/>
      <c r="KSJ320" s="74"/>
      <c r="KSK320" s="74"/>
      <c r="KSL320" s="74"/>
      <c r="KSM320" s="74"/>
      <c r="KSN320" s="74"/>
      <c r="KSO320" s="74"/>
      <c r="KSP320" s="74"/>
      <c r="KSQ320" s="74"/>
      <c r="KSR320" s="74"/>
      <c r="KSS320" s="74"/>
      <c r="KST320" s="74"/>
      <c r="KSU320" s="74"/>
      <c r="KSV320" s="74"/>
      <c r="KSW320" s="74"/>
      <c r="KSX320" s="74"/>
      <c r="KSY320" s="74"/>
      <c r="KSZ320" s="74"/>
      <c r="KTA320" s="74"/>
      <c r="KTB320" s="74"/>
      <c r="KTC320" s="74"/>
      <c r="KTD320" s="74"/>
      <c r="KTE320" s="74"/>
      <c r="KTF320" s="74"/>
      <c r="KTG320" s="74"/>
      <c r="KTH320" s="74"/>
      <c r="KTI320" s="74"/>
      <c r="KTJ320" s="74"/>
      <c r="KTK320" s="74"/>
      <c r="KTL320" s="74"/>
      <c r="KTM320" s="74"/>
      <c r="KTN320" s="74"/>
      <c r="KTO320" s="74"/>
      <c r="KTP320" s="74"/>
      <c r="KTQ320" s="74"/>
      <c r="KTR320" s="74"/>
      <c r="KTS320" s="74"/>
      <c r="KTT320" s="74"/>
      <c r="KTU320" s="74"/>
      <c r="KTV320" s="74"/>
      <c r="KTW320" s="74"/>
      <c r="KTX320" s="74"/>
      <c r="KTY320" s="74"/>
      <c r="KTZ320" s="74"/>
      <c r="KUA320" s="74"/>
      <c r="KUB320" s="74"/>
      <c r="KUC320" s="74"/>
      <c r="KUD320" s="74"/>
      <c r="KUE320" s="74"/>
      <c r="KUF320" s="74"/>
      <c r="KUG320" s="74"/>
      <c r="KUH320" s="74"/>
      <c r="KUI320" s="74"/>
      <c r="KUJ320" s="74"/>
      <c r="KUK320" s="74"/>
      <c r="KUL320" s="74"/>
      <c r="KUM320" s="74"/>
      <c r="KUN320" s="74"/>
      <c r="KUO320" s="74"/>
      <c r="KUP320" s="74"/>
      <c r="KUQ320" s="74"/>
      <c r="KUR320" s="74"/>
      <c r="KUS320" s="74"/>
      <c r="KUT320" s="74"/>
      <c r="KUU320" s="74"/>
      <c r="KUV320" s="74"/>
      <c r="KUW320" s="74"/>
      <c r="KUX320" s="74"/>
      <c r="KUY320" s="74"/>
      <c r="KUZ320" s="74"/>
      <c r="KVA320" s="74"/>
      <c r="KVB320" s="74"/>
      <c r="KVC320" s="74"/>
      <c r="KVD320" s="74"/>
      <c r="KVE320" s="74"/>
      <c r="KVF320" s="74"/>
      <c r="KVG320" s="74"/>
      <c r="KVH320" s="74"/>
      <c r="KVI320" s="74"/>
      <c r="KVJ320" s="74"/>
      <c r="KVK320" s="74"/>
      <c r="KVL320" s="74"/>
      <c r="KVM320" s="74"/>
      <c r="KVN320" s="74"/>
      <c r="KVO320" s="74"/>
      <c r="KVP320" s="74"/>
      <c r="KVQ320" s="74"/>
      <c r="KVR320" s="74"/>
      <c r="KVS320" s="74"/>
      <c r="KVT320" s="74"/>
      <c r="KVU320" s="74"/>
      <c r="KVV320" s="74"/>
      <c r="KVW320" s="74"/>
      <c r="KVX320" s="74"/>
      <c r="KVY320" s="74"/>
      <c r="KVZ320" s="74"/>
      <c r="KWA320" s="74"/>
      <c r="KWB320" s="74"/>
      <c r="KWC320" s="74"/>
      <c r="KWD320" s="74"/>
      <c r="KWE320" s="74"/>
      <c r="KWF320" s="74"/>
      <c r="KWG320" s="74"/>
      <c r="KWH320" s="74"/>
      <c r="KWI320" s="74"/>
      <c r="KWJ320" s="74"/>
      <c r="KWK320" s="74"/>
      <c r="KWL320" s="74"/>
      <c r="KWM320" s="74"/>
      <c r="KWN320" s="74"/>
      <c r="KWO320" s="74"/>
      <c r="KWP320" s="74"/>
      <c r="KWQ320" s="74"/>
      <c r="KWR320" s="74"/>
      <c r="KWS320" s="74"/>
      <c r="KWT320" s="74"/>
      <c r="KWU320" s="74"/>
      <c r="KWV320" s="74"/>
      <c r="KWW320" s="74"/>
      <c r="KWX320" s="74"/>
      <c r="KWY320" s="74"/>
      <c r="KWZ320" s="74"/>
      <c r="KXA320" s="74"/>
      <c r="KXB320" s="74"/>
      <c r="KXC320" s="74"/>
      <c r="KXD320" s="74"/>
      <c r="KXE320" s="74"/>
      <c r="KXF320" s="74"/>
      <c r="KXG320" s="74"/>
      <c r="KXH320" s="74"/>
      <c r="KXI320" s="74"/>
      <c r="KXJ320" s="74"/>
      <c r="KXK320" s="74"/>
      <c r="KXL320" s="74"/>
      <c r="KXM320" s="74"/>
      <c r="KXN320" s="74"/>
      <c r="KXO320" s="74"/>
      <c r="KXP320" s="74"/>
      <c r="KXQ320" s="74"/>
      <c r="KXR320" s="74"/>
      <c r="KXS320" s="74"/>
      <c r="KXT320" s="74"/>
      <c r="KXU320" s="74"/>
      <c r="KXV320" s="74"/>
      <c r="KXW320" s="74"/>
      <c r="KXX320" s="74"/>
      <c r="KXY320" s="74"/>
      <c r="KXZ320" s="74"/>
      <c r="KYA320" s="74"/>
      <c r="KYB320" s="74"/>
      <c r="KYC320" s="74"/>
      <c r="KYD320" s="74"/>
      <c r="KYE320" s="74"/>
      <c r="KYF320" s="74"/>
      <c r="KYG320" s="74"/>
      <c r="KYH320" s="74"/>
      <c r="KYI320" s="74"/>
      <c r="KYJ320" s="74"/>
      <c r="KYK320" s="74"/>
      <c r="KYL320" s="74"/>
      <c r="KYM320" s="74"/>
      <c r="KYN320" s="74"/>
      <c r="KYO320" s="74"/>
      <c r="KYP320" s="74"/>
      <c r="KYQ320" s="74"/>
      <c r="KYR320" s="74"/>
      <c r="KYS320" s="74"/>
      <c r="KYT320" s="74"/>
      <c r="KYU320" s="74"/>
      <c r="KYV320" s="74"/>
      <c r="KYW320" s="74"/>
      <c r="KYX320" s="74"/>
      <c r="KYY320" s="74"/>
      <c r="KYZ320" s="74"/>
      <c r="KZA320" s="74"/>
      <c r="KZB320" s="74"/>
      <c r="KZC320" s="74"/>
      <c r="KZD320" s="74"/>
      <c r="KZE320" s="74"/>
      <c r="KZF320" s="74"/>
      <c r="KZG320" s="74"/>
      <c r="KZH320" s="74"/>
      <c r="KZI320" s="74"/>
      <c r="KZJ320" s="74"/>
      <c r="KZK320" s="74"/>
      <c r="KZL320" s="74"/>
      <c r="KZM320" s="74"/>
      <c r="KZN320" s="74"/>
      <c r="KZO320" s="74"/>
      <c r="KZP320" s="74"/>
      <c r="KZQ320" s="74"/>
      <c r="KZR320" s="74"/>
      <c r="KZS320" s="74"/>
      <c r="KZT320" s="74"/>
      <c r="KZU320" s="74"/>
      <c r="KZV320" s="74"/>
      <c r="KZW320" s="74"/>
      <c r="KZX320" s="74"/>
      <c r="KZY320" s="74"/>
      <c r="KZZ320" s="74"/>
      <c r="LAA320" s="74"/>
      <c r="LAB320" s="74"/>
      <c r="LAC320" s="74"/>
      <c r="LAD320" s="74"/>
      <c r="LAE320" s="74"/>
      <c r="LAF320" s="74"/>
      <c r="LAG320" s="74"/>
      <c r="LAH320" s="74"/>
      <c r="LAI320" s="74"/>
      <c r="LAJ320" s="74"/>
      <c r="LAK320" s="74"/>
      <c r="LAL320" s="74"/>
      <c r="LAM320" s="74"/>
      <c r="LAN320" s="74"/>
      <c r="LAO320" s="74"/>
      <c r="LAP320" s="74"/>
      <c r="LAQ320" s="74"/>
      <c r="LAR320" s="74"/>
      <c r="LAS320" s="74"/>
      <c r="LAT320" s="74"/>
      <c r="LAU320" s="74"/>
      <c r="LAV320" s="74"/>
      <c r="LAW320" s="74"/>
      <c r="LAX320" s="74"/>
      <c r="LAY320" s="74"/>
      <c r="LAZ320" s="74"/>
      <c r="LBA320" s="74"/>
      <c r="LBB320" s="74"/>
      <c r="LBC320" s="74"/>
      <c r="LBD320" s="74"/>
      <c r="LBE320" s="74"/>
      <c r="LBF320" s="74"/>
      <c r="LBG320" s="74"/>
      <c r="LBH320" s="74"/>
      <c r="LBI320" s="74"/>
      <c r="LBJ320" s="74"/>
      <c r="LBK320" s="74"/>
      <c r="LBL320" s="74"/>
      <c r="LBM320" s="74"/>
      <c r="LBN320" s="74"/>
      <c r="LBO320" s="74"/>
      <c r="LBP320" s="74"/>
      <c r="LBQ320" s="74"/>
      <c r="LBR320" s="74"/>
      <c r="LBS320" s="74"/>
      <c r="LBT320" s="74"/>
      <c r="LBU320" s="74"/>
      <c r="LBV320" s="74"/>
      <c r="LBW320" s="74"/>
      <c r="LBX320" s="74"/>
      <c r="LBY320" s="74"/>
      <c r="LBZ320" s="74"/>
      <c r="LCA320" s="74"/>
      <c r="LCB320" s="74"/>
      <c r="LCC320" s="74"/>
      <c r="LCD320" s="74"/>
      <c r="LCE320" s="74"/>
      <c r="LCF320" s="74"/>
      <c r="LCG320" s="74"/>
      <c r="LCH320" s="74"/>
      <c r="LCI320" s="74"/>
      <c r="LCJ320" s="74"/>
      <c r="LCK320" s="74"/>
      <c r="LCL320" s="74"/>
      <c r="LCM320" s="74"/>
      <c r="LCN320" s="74"/>
      <c r="LCO320" s="74"/>
      <c r="LCP320" s="74"/>
      <c r="LCQ320" s="74"/>
      <c r="LCR320" s="74"/>
      <c r="LCS320" s="74"/>
      <c r="LCT320" s="74"/>
      <c r="LCU320" s="74"/>
      <c r="LCV320" s="74"/>
      <c r="LCW320" s="74"/>
      <c r="LCX320" s="74"/>
      <c r="LCY320" s="74"/>
      <c r="LCZ320" s="74"/>
      <c r="LDA320" s="74"/>
      <c r="LDB320" s="74"/>
      <c r="LDC320" s="74"/>
      <c r="LDD320" s="74"/>
      <c r="LDE320" s="74"/>
      <c r="LDF320" s="74"/>
      <c r="LDG320" s="74"/>
      <c r="LDH320" s="74"/>
      <c r="LDI320" s="74"/>
      <c r="LDJ320" s="74"/>
      <c r="LDK320" s="74"/>
      <c r="LDL320" s="74"/>
      <c r="LDM320" s="74"/>
      <c r="LDN320" s="74"/>
      <c r="LDO320" s="74"/>
      <c r="LDP320" s="74"/>
      <c r="LDQ320" s="74"/>
      <c r="LDR320" s="74"/>
      <c r="LDS320" s="74"/>
      <c r="LDT320" s="74"/>
      <c r="LDU320" s="74"/>
      <c r="LDV320" s="74"/>
      <c r="LDW320" s="74"/>
      <c r="LDX320" s="74"/>
      <c r="LDY320" s="74"/>
      <c r="LDZ320" s="74"/>
      <c r="LEA320" s="74"/>
      <c r="LEB320" s="74"/>
      <c r="LEC320" s="74"/>
      <c r="LED320" s="74"/>
      <c r="LEE320" s="74"/>
      <c r="LEF320" s="74"/>
      <c r="LEG320" s="74"/>
      <c r="LEH320" s="74"/>
      <c r="LEI320" s="74"/>
      <c r="LEJ320" s="74"/>
      <c r="LEK320" s="74"/>
      <c r="LEL320" s="74"/>
      <c r="LEM320" s="74"/>
      <c r="LEN320" s="74"/>
      <c r="LEO320" s="74"/>
      <c r="LEP320" s="74"/>
      <c r="LEQ320" s="74"/>
      <c r="LER320" s="74"/>
      <c r="LES320" s="74"/>
      <c r="LET320" s="74"/>
      <c r="LEU320" s="74"/>
      <c r="LEV320" s="74"/>
      <c r="LEW320" s="74"/>
      <c r="LEX320" s="74"/>
      <c r="LEY320" s="74"/>
      <c r="LEZ320" s="74"/>
      <c r="LFA320" s="74"/>
      <c r="LFB320" s="74"/>
      <c r="LFC320" s="74"/>
      <c r="LFD320" s="74"/>
      <c r="LFE320" s="74"/>
      <c r="LFF320" s="74"/>
      <c r="LFG320" s="74"/>
      <c r="LFH320" s="74"/>
      <c r="LFI320" s="74"/>
      <c r="LFJ320" s="74"/>
      <c r="LFK320" s="74"/>
      <c r="LFL320" s="74"/>
      <c r="LFM320" s="74"/>
      <c r="LFN320" s="74"/>
      <c r="LFO320" s="74"/>
      <c r="LFP320" s="74"/>
      <c r="LFQ320" s="74"/>
      <c r="LFR320" s="74"/>
      <c r="LFS320" s="74"/>
      <c r="LFT320" s="74"/>
      <c r="LFU320" s="74"/>
      <c r="LFV320" s="74"/>
      <c r="LFW320" s="74"/>
      <c r="LFX320" s="74"/>
      <c r="LFY320" s="74"/>
      <c r="LFZ320" s="74"/>
      <c r="LGA320" s="74"/>
      <c r="LGB320" s="74"/>
      <c r="LGC320" s="74"/>
      <c r="LGD320" s="74"/>
      <c r="LGE320" s="74"/>
      <c r="LGF320" s="74"/>
      <c r="LGG320" s="74"/>
      <c r="LGH320" s="74"/>
      <c r="LGI320" s="74"/>
      <c r="LGJ320" s="74"/>
      <c r="LGK320" s="74"/>
      <c r="LGL320" s="74"/>
      <c r="LGM320" s="74"/>
      <c r="LGN320" s="74"/>
      <c r="LGO320" s="74"/>
      <c r="LGP320" s="74"/>
      <c r="LGQ320" s="74"/>
      <c r="LGR320" s="74"/>
      <c r="LGS320" s="74"/>
      <c r="LGT320" s="74"/>
      <c r="LGU320" s="74"/>
      <c r="LGV320" s="74"/>
      <c r="LGW320" s="74"/>
      <c r="LGX320" s="74"/>
      <c r="LGY320" s="74"/>
      <c r="LGZ320" s="74"/>
      <c r="LHA320" s="74"/>
      <c r="LHB320" s="74"/>
      <c r="LHC320" s="74"/>
      <c r="LHD320" s="74"/>
      <c r="LHE320" s="74"/>
      <c r="LHF320" s="74"/>
      <c r="LHG320" s="74"/>
      <c r="LHH320" s="74"/>
      <c r="LHI320" s="74"/>
      <c r="LHJ320" s="74"/>
      <c r="LHK320" s="74"/>
      <c r="LHL320" s="74"/>
      <c r="LHM320" s="74"/>
      <c r="LHN320" s="74"/>
      <c r="LHO320" s="74"/>
      <c r="LHP320" s="74"/>
      <c r="LHQ320" s="74"/>
      <c r="LHR320" s="74"/>
      <c r="LHS320" s="74"/>
      <c r="LHT320" s="74"/>
      <c r="LHU320" s="74"/>
      <c r="LHV320" s="74"/>
      <c r="LHW320" s="74"/>
      <c r="LHX320" s="74"/>
      <c r="LHY320" s="74"/>
      <c r="LHZ320" s="74"/>
      <c r="LIA320" s="74"/>
      <c r="LIB320" s="74"/>
      <c r="LIC320" s="74"/>
      <c r="LID320" s="74"/>
      <c r="LIE320" s="74"/>
      <c r="LIF320" s="74"/>
      <c r="LIG320" s="74"/>
      <c r="LIH320" s="74"/>
      <c r="LII320" s="74"/>
      <c r="LIJ320" s="74"/>
      <c r="LIK320" s="74"/>
      <c r="LIL320" s="74"/>
      <c r="LIM320" s="74"/>
      <c r="LIN320" s="74"/>
      <c r="LIO320" s="74"/>
      <c r="LIP320" s="74"/>
      <c r="LIQ320" s="74"/>
      <c r="LIR320" s="74"/>
      <c r="LIS320" s="74"/>
      <c r="LIT320" s="74"/>
      <c r="LIU320" s="74"/>
      <c r="LIV320" s="74"/>
      <c r="LIW320" s="74"/>
      <c r="LIX320" s="74"/>
      <c r="LIY320" s="74"/>
      <c r="LIZ320" s="74"/>
      <c r="LJA320" s="74"/>
      <c r="LJB320" s="74"/>
      <c r="LJC320" s="74"/>
      <c r="LJD320" s="74"/>
      <c r="LJE320" s="74"/>
      <c r="LJF320" s="74"/>
      <c r="LJG320" s="74"/>
      <c r="LJH320" s="74"/>
      <c r="LJI320" s="74"/>
      <c r="LJJ320" s="74"/>
      <c r="LJK320" s="74"/>
      <c r="LJL320" s="74"/>
      <c r="LJM320" s="74"/>
      <c r="LJN320" s="74"/>
      <c r="LJO320" s="74"/>
      <c r="LJP320" s="74"/>
      <c r="LJQ320" s="74"/>
      <c r="LJR320" s="74"/>
      <c r="LJS320" s="74"/>
      <c r="LJT320" s="74"/>
      <c r="LJU320" s="74"/>
      <c r="LJV320" s="74"/>
      <c r="LJW320" s="74"/>
      <c r="LJX320" s="74"/>
      <c r="LJY320" s="74"/>
      <c r="LJZ320" s="74"/>
      <c r="LKA320" s="74"/>
      <c r="LKB320" s="74"/>
      <c r="LKC320" s="74"/>
      <c r="LKD320" s="74"/>
      <c r="LKE320" s="74"/>
      <c r="LKF320" s="74"/>
      <c r="LKG320" s="74"/>
      <c r="LKH320" s="74"/>
      <c r="LKI320" s="74"/>
      <c r="LKJ320" s="74"/>
      <c r="LKK320" s="74"/>
      <c r="LKL320" s="74"/>
      <c r="LKM320" s="74"/>
      <c r="LKN320" s="74"/>
      <c r="LKO320" s="74"/>
      <c r="LKP320" s="74"/>
      <c r="LKQ320" s="74"/>
      <c r="LKR320" s="74"/>
      <c r="LKS320" s="74"/>
      <c r="LKT320" s="74"/>
      <c r="LKU320" s="74"/>
      <c r="LKV320" s="74"/>
      <c r="LKW320" s="74"/>
      <c r="LKX320" s="74"/>
      <c r="LKY320" s="74"/>
      <c r="LKZ320" s="74"/>
      <c r="LLA320" s="74"/>
      <c r="LLB320" s="74"/>
      <c r="LLC320" s="74"/>
      <c r="LLD320" s="74"/>
      <c r="LLE320" s="74"/>
      <c r="LLF320" s="74"/>
      <c r="LLG320" s="74"/>
      <c r="LLH320" s="74"/>
      <c r="LLI320" s="74"/>
      <c r="LLJ320" s="74"/>
      <c r="LLK320" s="74"/>
      <c r="LLL320" s="74"/>
      <c r="LLM320" s="74"/>
      <c r="LLN320" s="74"/>
      <c r="LLO320" s="74"/>
      <c r="LLP320" s="74"/>
      <c r="LLQ320" s="74"/>
      <c r="LLR320" s="74"/>
      <c r="LLS320" s="74"/>
      <c r="LLT320" s="74"/>
      <c r="LLU320" s="74"/>
      <c r="LLV320" s="74"/>
      <c r="LLW320" s="74"/>
      <c r="LLX320" s="74"/>
      <c r="LLY320" s="74"/>
      <c r="LLZ320" s="74"/>
      <c r="LMA320" s="74"/>
      <c r="LMB320" s="74"/>
      <c r="LMC320" s="74"/>
      <c r="LMD320" s="74"/>
      <c r="LME320" s="74"/>
      <c r="LMF320" s="74"/>
      <c r="LMG320" s="74"/>
      <c r="LMH320" s="74"/>
      <c r="LMI320" s="74"/>
      <c r="LMJ320" s="74"/>
      <c r="LMK320" s="74"/>
      <c r="LML320" s="74"/>
      <c r="LMM320" s="74"/>
      <c r="LMN320" s="74"/>
      <c r="LMO320" s="74"/>
      <c r="LMP320" s="74"/>
      <c r="LMQ320" s="74"/>
      <c r="LMR320" s="74"/>
      <c r="LMS320" s="74"/>
      <c r="LMT320" s="74"/>
      <c r="LMU320" s="74"/>
      <c r="LMV320" s="74"/>
      <c r="LMW320" s="74"/>
      <c r="LMX320" s="74"/>
      <c r="LMY320" s="74"/>
      <c r="LMZ320" s="74"/>
      <c r="LNA320" s="74"/>
      <c r="LNB320" s="74"/>
      <c r="LNC320" s="74"/>
      <c r="LND320" s="74"/>
      <c r="LNE320" s="74"/>
      <c r="LNF320" s="74"/>
      <c r="LNG320" s="74"/>
      <c r="LNH320" s="74"/>
      <c r="LNI320" s="74"/>
      <c r="LNJ320" s="74"/>
      <c r="LNK320" s="74"/>
      <c r="LNL320" s="74"/>
      <c r="LNM320" s="74"/>
      <c r="LNN320" s="74"/>
      <c r="LNO320" s="74"/>
      <c r="LNP320" s="74"/>
      <c r="LNQ320" s="74"/>
      <c r="LNR320" s="74"/>
      <c r="LNS320" s="74"/>
      <c r="LNT320" s="74"/>
      <c r="LNU320" s="74"/>
      <c r="LNV320" s="74"/>
      <c r="LNW320" s="74"/>
      <c r="LNX320" s="74"/>
      <c r="LNY320" s="74"/>
      <c r="LNZ320" s="74"/>
      <c r="LOA320" s="74"/>
      <c r="LOB320" s="74"/>
      <c r="LOC320" s="74"/>
      <c r="LOD320" s="74"/>
      <c r="LOE320" s="74"/>
      <c r="LOF320" s="74"/>
      <c r="LOG320" s="74"/>
      <c r="LOH320" s="74"/>
      <c r="LOI320" s="74"/>
      <c r="LOJ320" s="74"/>
      <c r="LOK320" s="74"/>
      <c r="LOL320" s="74"/>
      <c r="LOM320" s="74"/>
      <c r="LON320" s="74"/>
      <c r="LOO320" s="74"/>
      <c r="LOP320" s="74"/>
      <c r="LOQ320" s="74"/>
      <c r="LOR320" s="74"/>
      <c r="LOS320" s="74"/>
      <c r="LOT320" s="74"/>
      <c r="LOU320" s="74"/>
      <c r="LOV320" s="74"/>
      <c r="LOW320" s="74"/>
      <c r="LOX320" s="74"/>
      <c r="LOY320" s="74"/>
      <c r="LOZ320" s="74"/>
      <c r="LPA320" s="74"/>
      <c r="LPB320" s="74"/>
      <c r="LPC320" s="74"/>
      <c r="LPD320" s="74"/>
      <c r="LPE320" s="74"/>
      <c r="LPF320" s="74"/>
      <c r="LPG320" s="74"/>
      <c r="LPH320" s="74"/>
      <c r="LPI320" s="74"/>
      <c r="LPJ320" s="74"/>
      <c r="LPK320" s="74"/>
      <c r="LPL320" s="74"/>
      <c r="LPM320" s="74"/>
      <c r="LPN320" s="74"/>
      <c r="LPO320" s="74"/>
      <c r="LPP320" s="74"/>
      <c r="LPQ320" s="74"/>
      <c r="LPR320" s="74"/>
      <c r="LPS320" s="74"/>
      <c r="LPT320" s="74"/>
      <c r="LPU320" s="74"/>
      <c r="LPV320" s="74"/>
      <c r="LPW320" s="74"/>
      <c r="LPX320" s="74"/>
      <c r="LPY320" s="74"/>
      <c r="LPZ320" s="74"/>
      <c r="LQA320" s="74"/>
      <c r="LQB320" s="74"/>
      <c r="LQC320" s="74"/>
      <c r="LQD320" s="74"/>
      <c r="LQE320" s="74"/>
      <c r="LQF320" s="74"/>
      <c r="LQG320" s="74"/>
      <c r="LQH320" s="74"/>
      <c r="LQI320" s="74"/>
      <c r="LQJ320" s="74"/>
      <c r="LQK320" s="74"/>
      <c r="LQL320" s="74"/>
      <c r="LQM320" s="74"/>
      <c r="LQN320" s="74"/>
      <c r="LQO320" s="74"/>
      <c r="LQP320" s="74"/>
      <c r="LQQ320" s="74"/>
      <c r="LQR320" s="74"/>
      <c r="LQS320" s="74"/>
      <c r="LQT320" s="74"/>
      <c r="LQU320" s="74"/>
      <c r="LQV320" s="74"/>
      <c r="LQW320" s="74"/>
      <c r="LQX320" s="74"/>
      <c r="LQY320" s="74"/>
      <c r="LQZ320" s="74"/>
      <c r="LRA320" s="74"/>
      <c r="LRB320" s="74"/>
      <c r="LRC320" s="74"/>
      <c r="LRD320" s="74"/>
      <c r="LRE320" s="74"/>
      <c r="LRF320" s="74"/>
      <c r="LRG320" s="74"/>
      <c r="LRH320" s="74"/>
      <c r="LRI320" s="74"/>
      <c r="LRJ320" s="74"/>
      <c r="LRK320" s="74"/>
      <c r="LRL320" s="74"/>
      <c r="LRM320" s="74"/>
      <c r="LRN320" s="74"/>
      <c r="LRO320" s="74"/>
      <c r="LRP320" s="74"/>
      <c r="LRQ320" s="74"/>
      <c r="LRR320" s="74"/>
      <c r="LRS320" s="74"/>
      <c r="LRT320" s="74"/>
      <c r="LRU320" s="74"/>
      <c r="LRV320" s="74"/>
      <c r="LRW320" s="74"/>
      <c r="LRX320" s="74"/>
      <c r="LRY320" s="74"/>
      <c r="LRZ320" s="74"/>
      <c r="LSA320" s="74"/>
      <c r="LSB320" s="74"/>
      <c r="LSC320" s="74"/>
      <c r="LSD320" s="74"/>
      <c r="LSE320" s="74"/>
      <c r="LSF320" s="74"/>
      <c r="LSG320" s="74"/>
      <c r="LSH320" s="74"/>
      <c r="LSI320" s="74"/>
      <c r="LSJ320" s="74"/>
      <c r="LSK320" s="74"/>
      <c r="LSL320" s="74"/>
      <c r="LSM320" s="74"/>
      <c r="LSN320" s="74"/>
      <c r="LSO320" s="74"/>
      <c r="LSP320" s="74"/>
      <c r="LSQ320" s="74"/>
      <c r="LSR320" s="74"/>
      <c r="LSS320" s="74"/>
      <c r="LST320" s="74"/>
      <c r="LSU320" s="74"/>
      <c r="LSV320" s="74"/>
      <c r="LSW320" s="74"/>
      <c r="LSX320" s="74"/>
      <c r="LSY320" s="74"/>
      <c r="LSZ320" s="74"/>
      <c r="LTA320" s="74"/>
      <c r="LTB320" s="74"/>
      <c r="LTC320" s="74"/>
      <c r="LTD320" s="74"/>
      <c r="LTE320" s="74"/>
      <c r="LTF320" s="74"/>
      <c r="LTG320" s="74"/>
      <c r="LTH320" s="74"/>
      <c r="LTI320" s="74"/>
      <c r="LTJ320" s="74"/>
      <c r="LTK320" s="74"/>
      <c r="LTL320" s="74"/>
      <c r="LTM320" s="74"/>
      <c r="LTN320" s="74"/>
      <c r="LTO320" s="74"/>
      <c r="LTP320" s="74"/>
      <c r="LTQ320" s="74"/>
      <c r="LTR320" s="74"/>
      <c r="LTS320" s="74"/>
      <c r="LTT320" s="74"/>
      <c r="LTU320" s="74"/>
      <c r="LTV320" s="74"/>
      <c r="LTW320" s="74"/>
      <c r="LTX320" s="74"/>
      <c r="LTY320" s="74"/>
      <c r="LTZ320" s="74"/>
      <c r="LUA320" s="74"/>
      <c r="LUB320" s="74"/>
      <c r="LUC320" s="74"/>
      <c r="LUD320" s="74"/>
      <c r="LUE320" s="74"/>
      <c r="LUF320" s="74"/>
      <c r="LUG320" s="74"/>
      <c r="LUH320" s="74"/>
      <c r="LUI320" s="74"/>
      <c r="LUJ320" s="74"/>
      <c r="LUK320" s="74"/>
      <c r="LUL320" s="74"/>
      <c r="LUM320" s="74"/>
      <c r="LUN320" s="74"/>
      <c r="LUO320" s="74"/>
      <c r="LUP320" s="74"/>
      <c r="LUQ320" s="74"/>
      <c r="LUR320" s="74"/>
      <c r="LUS320" s="74"/>
      <c r="LUT320" s="74"/>
      <c r="LUU320" s="74"/>
      <c r="LUV320" s="74"/>
      <c r="LUW320" s="74"/>
      <c r="LUX320" s="74"/>
      <c r="LUY320" s="74"/>
      <c r="LUZ320" s="74"/>
      <c r="LVA320" s="74"/>
      <c r="LVB320" s="74"/>
      <c r="LVC320" s="74"/>
      <c r="LVD320" s="74"/>
      <c r="LVE320" s="74"/>
      <c r="LVF320" s="74"/>
      <c r="LVG320" s="74"/>
      <c r="LVH320" s="74"/>
      <c r="LVI320" s="74"/>
      <c r="LVJ320" s="74"/>
      <c r="LVK320" s="74"/>
      <c r="LVL320" s="74"/>
      <c r="LVM320" s="74"/>
      <c r="LVN320" s="74"/>
      <c r="LVO320" s="74"/>
      <c r="LVP320" s="74"/>
      <c r="LVQ320" s="74"/>
      <c r="LVR320" s="74"/>
      <c r="LVS320" s="74"/>
      <c r="LVT320" s="74"/>
      <c r="LVU320" s="74"/>
      <c r="LVV320" s="74"/>
      <c r="LVW320" s="74"/>
      <c r="LVX320" s="74"/>
      <c r="LVY320" s="74"/>
      <c r="LVZ320" s="74"/>
      <c r="LWA320" s="74"/>
      <c r="LWB320" s="74"/>
      <c r="LWC320" s="74"/>
      <c r="LWD320" s="74"/>
      <c r="LWE320" s="74"/>
      <c r="LWF320" s="74"/>
      <c r="LWG320" s="74"/>
      <c r="LWH320" s="74"/>
      <c r="LWI320" s="74"/>
      <c r="LWJ320" s="74"/>
      <c r="LWK320" s="74"/>
      <c r="LWL320" s="74"/>
      <c r="LWM320" s="74"/>
      <c r="LWN320" s="74"/>
      <c r="LWO320" s="74"/>
      <c r="LWP320" s="74"/>
      <c r="LWQ320" s="74"/>
      <c r="LWR320" s="74"/>
      <c r="LWS320" s="74"/>
      <c r="LWT320" s="74"/>
      <c r="LWU320" s="74"/>
      <c r="LWV320" s="74"/>
      <c r="LWW320" s="74"/>
      <c r="LWX320" s="74"/>
      <c r="LWY320" s="74"/>
      <c r="LWZ320" s="74"/>
      <c r="LXA320" s="74"/>
      <c r="LXB320" s="74"/>
      <c r="LXC320" s="74"/>
      <c r="LXD320" s="74"/>
      <c r="LXE320" s="74"/>
      <c r="LXF320" s="74"/>
      <c r="LXG320" s="74"/>
      <c r="LXH320" s="74"/>
      <c r="LXI320" s="74"/>
      <c r="LXJ320" s="74"/>
      <c r="LXK320" s="74"/>
      <c r="LXL320" s="74"/>
      <c r="LXM320" s="74"/>
      <c r="LXN320" s="74"/>
      <c r="LXO320" s="74"/>
      <c r="LXP320" s="74"/>
      <c r="LXQ320" s="74"/>
      <c r="LXR320" s="74"/>
      <c r="LXS320" s="74"/>
      <c r="LXT320" s="74"/>
      <c r="LXU320" s="74"/>
      <c r="LXV320" s="74"/>
      <c r="LXW320" s="74"/>
      <c r="LXX320" s="74"/>
      <c r="LXY320" s="74"/>
      <c r="LXZ320" s="74"/>
      <c r="LYA320" s="74"/>
      <c r="LYB320" s="74"/>
      <c r="LYC320" s="74"/>
      <c r="LYD320" s="74"/>
      <c r="LYE320" s="74"/>
      <c r="LYF320" s="74"/>
      <c r="LYG320" s="74"/>
      <c r="LYH320" s="74"/>
      <c r="LYI320" s="74"/>
      <c r="LYJ320" s="74"/>
      <c r="LYK320" s="74"/>
      <c r="LYL320" s="74"/>
      <c r="LYM320" s="74"/>
      <c r="LYN320" s="74"/>
      <c r="LYO320" s="74"/>
      <c r="LYP320" s="74"/>
      <c r="LYQ320" s="74"/>
      <c r="LYR320" s="74"/>
      <c r="LYS320" s="74"/>
      <c r="LYT320" s="74"/>
      <c r="LYU320" s="74"/>
      <c r="LYV320" s="74"/>
      <c r="LYW320" s="74"/>
      <c r="LYX320" s="74"/>
      <c r="LYY320" s="74"/>
      <c r="LYZ320" s="74"/>
      <c r="LZA320" s="74"/>
      <c r="LZB320" s="74"/>
      <c r="LZC320" s="74"/>
      <c r="LZD320" s="74"/>
      <c r="LZE320" s="74"/>
      <c r="LZF320" s="74"/>
      <c r="LZG320" s="74"/>
      <c r="LZH320" s="74"/>
      <c r="LZI320" s="74"/>
      <c r="LZJ320" s="74"/>
      <c r="LZK320" s="74"/>
      <c r="LZL320" s="74"/>
      <c r="LZM320" s="74"/>
      <c r="LZN320" s="74"/>
      <c r="LZO320" s="74"/>
      <c r="LZP320" s="74"/>
      <c r="LZQ320" s="74"/>
      <c r="LZR320" s="74"/>
      <c r="LZS320" s="74"/>
      <c r="LZT320" s="74"/>
      <c r="LZU320" s="74"/>
      <c r="LZV320" s="74"/>
      <c r="LZW320" s="74"/>
      <c r="LZX320" s="74"/>
      <c r="LZY320" s="74"/>
      <c r="LZZ320" s="74"/>
      <c r="MAA320" s="74"/>
      <c r="MAB320" s="74"/>
      <c r="MAC320" s="74"/>
      <c r="MAD320" s="74"/>
      <c r="MAE320" s="74"/>
      <c r="MAF320" s="74"/>
      <c r="MAG320" s="74"/>
      <c r="MAH320" s="74"/>
      <c r="MAI320" s="74"/>
      <c r="MAJ320" s="74"/>
      <c r="MAK320" s="74"/>
      <c r="MAL320" s="74"/>
      <c r="MAM320" s="74"/>
      <c r="MAN320" s="74"/>
      <c r="MAO320" s="74"/>
      <c r="MAP320" s="74"/>
      <c r="MAQ320" s="74"/>
      <c r="MAR320" s="74"/>
      <c r="MAS320" s="74"/>
      <c r="MAT320" s="74"/>
      <c r="MAU320" s="74"/>
      <c r="MAV320" s="74"/>
      <c r="MAW320" s="74"/>
      <c r="MAX320" s="74"/>
      <c r="MAY320" s="74"/>
      <c r="MAZ320" s="74"/>
      <c r="MBA320" s="74"/>
      <c r="MBB320" s="74"/>
      <c r="MBC320" s="74"/>
      <c r="MBD320" s="74"/>
      <c r="MBE320" s="74"/>
      <c r="MBF320" s="74"/>
      <c r="MBG320" s="74"/>
      <c r="MBH320" s="74"/>
      <c r="MBI320" s="74"/>
      <c r="MBJ320" s="74"/>
      <c r="MBK320" s="74"/>
      <c r="MBL320" s="74"/>
      <c r="MBM320" s="74"/>
      <c r="MBN320" s="74"/>
      <c r="MBO320" s="74"/>
      <c r="MBP320" s="74"/>
      <c r="MBQ320" s="74"/>
      <c r="MBR320" s="74"/>
      <c r="MBS320" s="74"/>
      <c r="MBT320" s="74"/>
      <c r="MBU320" s="74"/>
      <c r="MBV320" s="74"/>
      <c r="MBW320" s="74"/>
      <c r="MBX320" s="74"/>
      <c r="MBY320" s="74"/>
      <c r="MBZ320" s="74"/>
      <c r="MCA320" s="74"/>
      <c r="MCB320" s="74"/>
      <c r="MCC320" s="74"/>
      <c r="MCD320" s="74"/>
      <c r="MCE320" s="74"/>
      <c r="MCF320" s="74"/>
      <c r="MCG320" s="74"/>
      <c r="MCH320" s="74"/>
      <c r="MCI320" s="74"/>
      <c r="MCJ320" s="74"/>
      <c r="MCK320" s="74"/>
      <c r="MCL320" s="74"/>
      <c r="MCM320" s="74"/>
      <c r="MCN320" s="74"/>
      <c r="MCO320" s="74"/>
      <c r="MCP320" s="74"/>
      <c r="MCQ320" s="74"/>
      <c r="MCR320" s="74"/>
      <c r="MCS320" s="74"/>
      <c r="MCT320" s="74"/>
      <c r="MCU320" s="74"/>
      <c r="MCV320" s="74"/>
      <c r="MCW320" s="74"/>
      <c r="MCX320" s="74"/>
      <c r="MCY320" s="74"/>
      <c r="MCZ320" s="74"/>
      <c r="MDA320" s="74"/>
      <c r="MDB320" s="74"/>
      <c r="MDC320" s="74"/>
      <c r="MDD320" s="74"/>
      <c r="MDE320" s="74"/>
      <c r="MDF320" s="74"/>
      <c r="MDG320" s="74"/>
      <c r="MDH320" s="74"/>
      <c r="MDI320" s="74"/>
      <c r="MDJ320" s="74"/>
      <c r="MDK320" s="74"/>
      <c r="MDL320" s="74"/>
      <c r="MDM320" s="74"/>
      <c r="MDN320" s="74"/>
      <c r="MDO320" s="74"/>
      <c r="MDP320" s="74"/>
      <c r="MDQ320" s="74"/>
      <c r="MDR320" s="74"/>
      <c r="MDS320" s="74"/>
      <c r="MDT320" s="74"/>
      <c r="MDU320" s="74"/>
      <c r="MDV320" s="74"/>
      <c r="MDW320" s="74"/>
      <c r="MDX320" s="74"/>
      <c r="MDY320" s="74"/>
      <c r="MDZ320" s="74"/>
      <c r="MEA320" s="74"/>
      <c r="MEB320" s="74"/>
      <c r="MEC320" s="74"/>
      <c r="MED320" s="74"/>
      <c r="MEE320" s="74"/>
      <c r="MEF320" s="74"/>
      <c r="MEG320" s="74"/>
      <c r="MEH320" s="74"/>
      <c r="MEI320" s="74"/>
      <c r="MEJ320" s="74"/>
      <c r="MEK320" s="74"/>
      <c r="MEL320" s="74"/>
      <c r="MEM320" s="74"/>
      <c r="MEN320" s="74"/>
      <c r="MEO320" s="74"/>
      <c r="MEP320" s="74"/>
      <c r="MEQ320" s="74"/>
      <c r="MER320" s="74"/>
      <c r="MES320" s="74"/>
      <c r="MET320" s="74"/>
      <c r="MEU320" s="74"/>
      <c r="MEV320" s="74"/>
      <c r="MEW320" s="74"/>
      <c r="MEX320" s="74"/>
      <c r="MEY320" s="74"/>
      <c r="MEZ320" s="74"/>
      <c r="MFA320" s="74"/>
      <c r="MFB320" s="74"/>
      <c r="MFC320" s="74"/>
      <c r="MFD320" s="74"/>
      <c r="MFE320" s="74"/>
      <c r="MFF320" s="74"/>
      <c r="MFG320" s="74"/>
      <c r="MFH320" s="74"/>
      <c r="MFI320" s="74"/>
      <c r="MFJ320" s="74"/>
      <c r="MFK320" s="74"/>
      <c r="MFL320" s="74"/>
      <c r="MFM320" s="74"/>
      <c r="MFN320" s="74"/>
      <c r="MFO320" s="74"/>
      <c r="MFP320" s="74"/>
      <c r="MFQ320" s="74"/>
      <c r="MFR320" s="74"/>
      <c r="MFS320" s="74"/>
      <c r="MFT320" s="74"/>
      <c r="MFU320" s="74"/>
      <c r="MFV320" s="74"/>
      <c r="MFW320" s="74"/>
      <c r="MFX320" s="74"/>
      <c r="MFY320" s="74"/>
      <c r="MFZ320" s="74"/>
      <c r="MGA320" s="74"/>
      <c r="MGB320" s="74"/>
      <c r="MGC320" s="74"/>
      <c r="MGD320" s="74"/>
      <c r="MGE320" s="74"/>
      <c r="MGF320" s="74"/>
      <c r="MGG320" s="74"/>
      <c r="MGH320" s="74"/>
      <c r="MGI320" s="74"/>
      <c r="MGJ320" s="74"/>
      <c r="MGK320" s="74"/>
      <c r="MGL320" s="74"/>
      <c r="MGM320" s="74"/>
      <c r="MGN320" s="74"/>
      <c r="MGO320" s="74"/>
      <c r="MGP320" s="74"/>
      <c r="MGQ320" s="74"/>
      <c r="MGR320" s="74"/>
      <c r="MGS320" s="74"/>
      <c r="MGT320" s="74"/>
      <c r="MGU320" s="74"/>
      <c r="MGV320" s="74"/>
      <c r="MGW320" s="74"/>
      <c r="MGX320" s="74"/>
      <c r="MGY320" s="74"/>
      <c r="MGZ320" s="74"/>
      <c r="MHA320" s="74"/>
      <c r="MHB320" s="74"/>
      <c r="MHC320" s="74"/>
      <c r="MHD320" s="74"/>
      <c r="MHE320" s="74"/>
      <c r="MHF320" s="74"/>
      <c r="MHG320" s="74"/>
      <c r="MHH320" s="74"/>
      <c r="MHI320" s="74"/>
      <c r="MHJ320" s="74"/>
      <c r="MHK320" s="74"/>
      <c r="MHL320" s="74"/>
      <c r="MHM320" s="74"/>
      <c r="MHN320" s="74"/>
      <c r="MHO320" s="74"/>
      <c r="MHP320" s="74"/>
      <c r="MHQ320" s="74"/>
      <c r="MHR320" s="74"/>
      <c r="MHS320" s="74"/>
      <c r="MHT320" s="74"/>
      <c r="MHU320" s="74"/>
      <c r="MHV320" s="74"/>
      <c r="MHW320" s="74"/>
      <c r="MHX320" s="74"/>
      <c r="MHY320" s="74"/>
      <c r="MHZ320" s="74"/>
      <c r="MIA320" s="74"/>
      <c r="MIB320" s="74"/>
      <c r="MIC320" s="74"/>
      <c r="MID320" s="74"/>
      <c r="MIE320" s="74"/>
      <c r="MIF320" s="74"/>
      <c r="MIG320" s="74"/>
      <c r="MIH320" s="74"/>
      <c r="MII320" s="74"/>
      <c r="MIJ320" s="74"/>
      <c r="MIK320" s="74"/>
      <c r="MIL320" s="74"/>
      <c r="MIM320" s="74"/>
      <c r="MIN320" s="74"/>
      <c r="MIO320" s="74"/>
      <c r="MIP320" s="74"/>
      <c r="MIQ320" s="74"/>
      <c r="MIR320" s="74"/>
      <c r="MIS320" s="74"/>
      <c r="MIT320" s="74"/>
      <c r="MIU320" s="74"/>
      <c r="MIV320" s="74"/>
      <c r="MIW320" s="74"/>
      <c r="MIX320" s="74"/>
      <c r="MIY320" s="74"/>
      <c r="MIZ320" s="74"/>
      <c r="MJA320" s="74"/>
      <c r="MJB320" s="74"/>
      <c r="MJC320" s="74"/>
      <c r="MJD320" s="74"/>
      <c r="MJE320" s="74"/>
      <c r="MJF320" s="74"/>
      <c r="MJG320" s="74"/>
      <c r="MJH320" s="74"/>
      <c r="MJI320" s="74"/>
      <c r="MJJ320" s="74"/>
      <c r="MJK320" s="74"/>
      <c r="MJL320" s="74"/>
      <c r="MJM320" s="74"/>
      <c r="MJN320" s="74"/>
      <c r="MJO320" s="74"/>
      <c r="MJP320" s="74"/>
      <c r="MJQ320" s="74"/>
      <c r="MJR320" s="74"/>
      <c r="MJS320" s="74"/>
      <c r="MJT320" s="74"/>
      <c r="MJU320" s="74"/>
      <c r="MJV320" s="74"/>
      <c r="MJW320" s="74"/>
      <c r="MJX320" s="74"/>
      <c r="MJY320" s="74"/>
      <c r="MJZ320" s="74"/>
      <c r="MKA320" s="74"/>
      <c r="MKB320" s="74"/>
      <c r="MKC320" s="74"/>
      <c r="MKD320" s="74"/>
      <c r="MKE320" s="74"/>
      <c r="MKF320" s="74"/>
      <c r="MKG320" s="74"/>
      <c r="MKH320" s="74"/>
      <c r="MKI320" s="74"/>
      <c r="MKJ320" s="74"/>
      <c r="MKK320" s="74"/>
      <c r="MKL320" s="74"/>
      <c r="MKM320" s="74"/>
      <c r="MKN320" s="74"/>
      <c r="MKO320" s="74"/>
      <c r="MKP320" s="74"/>
      <c r="MKQ320" s="74"/>
      <c r="MKR320" s="74"/>
      <c r="MKS320" s="74"/>
      <c r="MKT320" s="74"/>
      <c r="MKU320" s="74"/>
      <c r="MKV320" s="74"/>
      <c r="MKW320" s="74"/>
      <c r="MKX320" s="74"/>
      <c r="MKY320" s="74"/>
      <c r="MKZ320" s="74"/>
      <c r="MLA320" s="74"/>
      <c r="MLB320" s="74"/>
      <c r="MLC320" s="74"/>
      <c r="MLD320" s="74"/>
      <c r="MLE320" s="74"/>
      <c r="MLF320" s="74"/>
      <c r="MLG320" s="74"/>
      <c r="MLH320" s="74"/>
      <c r="MLI320" s="74"/>
      <c r="MLJ320" s="74"/>
      <c r="MLK320" s="74"/>
      <c r="MLL320" s="74"/>
      <c r="MLM320" s="74"/>
      <c r="MLN320" s="74"/>
      <c r="MLO320" s="74"/>
      <c r="MLP320" s="74"/>
      <c r="MLQ320" s="74"/>
      <c r="MLR320" s="74"/>
      <c r="MLS320" s="74"/>
      <c r="MLT320" s="74"/>
      <c r="MLU320" s="74"/>
      <c r="MLV320" s="74"/>
      <c r="MLW320" s="74"/>
      <c r="MLX320" s="74"/>
      <c r="MLY320" s="74"/>
      <c r="MLZ320" s="74"/>
      <c r="MMA320" s="74"/>
      <c r="MMB320" s="74"/>
      <c r="MMC320" s="74"/>
      <c r="MMD320" s="74"/>
      <c r="MME320" s="74"/>
      <c r="MMF320" s="74"/>
      <c r="MMG320" s="74"/>
      <c r="MMH320" s="74"/>
      <c r="MMI320" s="74"/>
      <c r="MMJ320" s="74"/>
      <c r="MMK320" s="74"/>
      <c r="MML320" s="74"/>
      <c r="MMM320" s="74"/>
      <c r="MMN320" s="74"/>
      <c r="MMO320" s="74"/>
      <c r="MMP320" s="74"/>
      <c r="MMQ320" s="74"/>
      <c r="MMR320" s="74"/>
      <c r="MMS320" s="74"/>
      <c r="MMT320" s="74"/>
      <c r="MMU320" s="74"/>
      <c r="MMV320" s="74"/>
      <c r="MMW320" s="74"/>
      <c r="MMX320" s="74"/>
      <c r="MMY320" s="74"/>
      <c r="MMZ320" s="74"/>
      <c r="MNA320" s="74"/>
      <c r="MNB320" s="74"/>
      <c r="MNC320" s="74"/>
      <c r="MND320" s="74"/>
      <c r="MNE320" s="74"/>
      <c r="MNF320" s="74"/>
      <c r="MNG320" s="74"/>
      <c r="MNH320" s="74"/>
      <c r="MNI320" s="74"/>
      <c r="MNJ320" s="74"/>
      <c r="MNK320" s="74"/>
      <c r="MNL320" s="74"/>
      <c r="MNM320" s="74"/>
      <c r="MNN320" s="74"/>
      <c r="MNO320" s="74"/>
      <c r="MNP320" s="74"/>
      <c r="MNQ320" s="74"/>
      <c r="MNR320" s="74"/>
      <c r="MNS320" s="74"/>
      <c r="MNT320" s="74"/>
      <c r="MNU320" s="74"/>
      <c r="MNV320" s="74"/>
      <c r="MNW320" s="74"/>
      <c r="MNX320" s="74"/>
      <c r="MNY320" s="74"/>
      <c r="MNZ320" s="74"/>
      <c r="MOA320" s="74"/>
      <c r="MOB320" s="74"/>
      <c r="MOC320" s="74"/>
      <c r="MOD320" s="74"/>
      <c r="MOE320" s="74"/>
      <c r="MOF320" s="74"/>
      <c r="MOG320" s="74"/>
      <c r="MOH320" s="74"/>
      <c r="MOI320" s="74"/>
      <c r="MOJ320" s="74"/>
      <c r="MOK320" s="74"/>
      <c r="MOL320" s="74"/>
      <c r="MOM320" s="74"/>
      <c r="MON320" s="74"/>
      <c r="MOO320" s="74"/>
      <c r="MOP320" s="74"/>
      <c r="MOQ320" s="74"/>
      <c r="MOR320" s="74"/>
      <c r="MOS320" s="74"/>
      <c r="MOT320" s="74"/>
      <c r="MOU320" s="74"/>
      <c r="MOV320" s="74"/>
      <c r="MOW320" s="74"/>
      <c r="MOX320" s="74"/>
      <c r="MOY320" s="74"/>
      <c r="MOZ320" s="74"/>
      <c r="MPA320" s="74"/>
      <c r="MPB320" s="74"/>
      <c r="MPC320" s="74"/>
      <c r="MPD320" s="74"/>
      <c r="MPE320" s="74"/>
      <c r="MPF320" s="74"/>
      <c r="MPG320" s="74"/>
      <c r="MPH320" s="74"/>
      <c r="MPI320" s="74"/>
      <c r="MPJ320" s="74"/>
      <c r="MPK320" s="74"/>
      <c r="MPL320" s="74"/>
      <c r="MPM320" s="74"/>
      <c r="MPN320" s="74"/>
      <c r="MPO320" s="74"/>
      <c r="MPP320" s="74"/>
      <c r="MPQ320" s="74"/>
      <c r="MPR320" s="74"/>
      <c r="MPS320" s="74"/>
      <c r="MPT320" s="74"/>
      <c r="MPU320" s="74"/>
      <c r="MPV320" s="74"/>
      <c r="MPW320" s="74"/>
      <c r="MPX320" s="74"/>
      <c r="MPY320" s="74"/>
      <c r="MPZ320" s="74"/>
      <c r="MQA320" s="74"/>
      <c r="MQB320" s="74"/>
      <c r="MQC320" s="74"/>
      <c r="MQD320" s="74"/>
      <c r="MQE320" s="74"/>
      <c r="MQF320" s="74"/>
      <c r="MQG320" s="74"/>
      <c r="MQH320" s="74"/>
      <c r="MQI320" s="74"/>
      <c r="MQJ320" s="74"/>
      <c r="MQK320" s="74"/>
      <c r="MQL320" s="74"/>
      <c r="MQM320" s="74"/>
      <c r="MQN320" s="74"/>
      <c r="MQO320" s="74"/>
      <c r="MQP320" s="74"/>
      <c r="MQQ320" s="74"/>
      <c r="MQR320" s="74"/>
      <c r="MQS320" s="74"/>
      <c r="MQT320" s="74"/>
      <c r="MQU320" s="74"/>
      <c r="MQV320" s="74"/>
      <c r="MQW320" s="74"/>
      <c r="MQX320" s="74"/>
      <c r="MQY320" s="74"/>
      <c r="MQZ320" s="74"/>
      <c r="MRA320" s="74"/>
      <c r="MRB320" s="74"/>
      <c r="MRC320" s="74"/>
      <c r="MRD320" s="74"/>
      <c r="MRE320" s="74"/>
      <c r="MRF320" s="74"/>
      <c r="MRG320" s="74"/>
      <c r="MRH320" s="74"/>
      <c r="MRI320" s="74"/>
      <c r="MRJ320" s="74"/>
      <c r="MRK320" s="74"/>
      <c r="MRL320" s="74"/>
      <c r="MRM320" s="74"/>
      <c r="MRN320" s="74"/>
      <c r="MRO320" s="74"/>
      <c r="MRP320" s="74"/>
      <c r="MRQ320" s="74"/>
      <c r="MRR320" s="74"/>
      <c r="MRS320" s="74"/>
      <c r="MRT320" s="74"/>
      <c r="MRU320" s="74"/>
      <c r="MRV320" s="74"/>
      <c r="MRW320" s="74"/>
      <c r="MRX320" s="74"/>
      <c r="MRY320" s="74"/>
      <c r="MRZ320" s="74"/>
      <c r="MSA320" s="74"/>
      <c r="MSB320" s="74"/>
      <c r="MSC320" s="74"/>
      <c r="MSD320" s="74"/>
      <c r="MSE320" s="74"/>
      <c r="MSF320" s="74"/>
      <c r="MSG320" s="74"/>
      <c r="MSH320" s="74"/>
      <c r="MSI320" s="74"/>
      <c r="MSJ320" s="74"/>
      <c r="MSK320" s="74"/>
      <c r="MSL320" s="74"/>
      <c r="MSM320" s="74"/>
      <c r="MSN320" s="74"/>
      <c r="MSO320" s="74"/>
      <c r="MSP320" s="74"/>
      <c r="MSQ320" s="74"/>
      <c r="MSR320" s="74"/>
      <c r="MSS320" s="74"/>
      <c r="MST320" s="74"/>
      <c r="MSU320" s="74"/>
      <c r="MSV320" s="74"/>
      <c r="MSW320" s="74"/>
      <c r="MSX320" s="74"/>
      <c r="MSY320" s="74"/>
      <c r="MSZ320" s="74"/>
      <c r="MTA320" s="74"/>
      <c r="MTB320" s="74"/>
      <c r="MTC320" s="74"/>
      <c r="MTD320" s="74"/>
      <c r="MTE320" s="74"/>
      <c r="MTF320" s="74"/>
      <c r="MTG320" s="74"/>
      <c r="MTH320" s="74"/>
      <c r="MTI320" s="74"/>
      <c r="MTJ320" s="74"/>
      <c r="MTK320" s="74"/>
      <c r="MTL320" s="74"/>
      <c r="MTM320" s="74"/>
      <c r="MTN320" s="74"/>
      <c r="MTO320" s="74"/>
      <c r="MTP320" s="74"/>
      <c r="MTQ320" s="74"/>
      <c r="MTR320" s="74"/>
      <c r="MTS320" s="74"/>
      <c r="MTT320" s="74"/>
      <c r="MTU320" s="74"/>
      <c r="MTV320" s="74"/>
      <c r="MTW320" s="74"/>
      <c r="MTX320" s="74"/>
      <c r="MTY320" s="74"/>
      <c r="MTZ320" s="74"/>
      <c r="MUA320" s="74"/>
      <c r="MUB320" s="74"/>
      <c r="MUC320" s="74"/>
      <c r="MUD320" s="74"/>
      <c r="MUE320" s="74"/>
      <c r="MUF320" s="74"/>
      <c r="MUG320" s="74"/>
      <c r="MUH320" s="74"/>
      <c r="MUI320" s="74"/>
      <c r="MUJ320" s="74"/>
      <c r="MUK320" s="74"/>
      <c r="MUL320" s="74"/>
      <c r="MUM320" s="74"/>
      <c r="MUN320" s="74"/>
      <c r="MUO320" s="74"/>
      <c r="MUP320" s="74"/>
      <c r="MUQ320" s="74"/>
      <c r="MUR320" s="74"/>
      <c r="MUS320" s="74"/>
      <c r="MUT320" s="74"/>
      <c r="MUU320" s="74"/>
      <c r="MUV320" s="74"/>
      <c r="MUW320" s="74"/>
      <c r="MUX320" s="74"/>
      <c r="MUY320" s="74"/>
      <c r="MUZ320" s="74"/>
      <c r="MVA320" s="74"/>
      <c r="MVB320" s="74"/>
      <c r="MVC320" s="74"/>
      <c r="MVD320" s="74"/>
      <c r="MVE320" s="74"/>
      <c r="MVF320" s="74"/>
      <c r="MVG320" s="74"/>
      <c r="MVH320" s="74"/>
      <c r="MVI320" s="74"/>
      <c r="MVJ320" s="74"/>
      <c r="MVK320" s="74"/>
      <c r="MVL320" s="74"/>
      <c r="MVM320" s="74"/>
      <c r="MVN320" s="74"/>
      <c r="MVO320" s="74"/>
      <c r="MVP320" s="74"/>
      <c r="MVQ320" s="74"/>
      <c r="MVR320" s="74"/>
      <c r="MVS320" s="74"/>
      <c r="MVT320" s="74"/>
      <c r="MVU320" s="74"/>
      <c r="MVV320" s="74"/>
      <c r="MVW320" s="74"/>
      <c r="MVX320" s="74"/>
      <c r="MVY320" s="74"/>
      <c r="MVZ320" s="74"/>
      <c r="MWA320" s="74"/>
      <c r="MWB320" s="74"/>
      <c r="MWC320" s="74"/>
      <c r="MWD320" s="74"/>
      <c r="MWE320" s="74"/>
      <c r="MWF320" s="74"/>
      <c r="MWG320" s="74"/>
      <c r="MWH320" s="74"/>
      <c r="MWI320" s="74"/>
      <c r="MWJ320" s="74"/>
      <c r="MWK320" s="74"/>
      <c r="MWL320" s="74"/>
      <c r="MWM320" s="74"/>
      <c r="MWN320" s="74"/>
      <c r="MWO320" s="74"/>
      <c r="MWP320" s="74"/>
      <c r="MWQ320" s="74"/>
      <c r="MWR320" s="74"/>
      <c r="MWS320" s="74"/>
      <c r="MWT320" s="74"/>
      <c r="MWU320" s="74"/>
      <c r="MWV320" s="74"/>
      <c r="MWW320" s="74"/>
      <c r="MWX320" s="74"/>
      <c r="MWY320" s="74"/>
      <c r="MWZ320" s="74"/>
      <c r="MXA320" s="74"/>
      <c r="MXB320" s="74"/>
      <c r="MXC320" s="74"/>
      <c r="MXD320" s="74"/>
      <c r="MXE320" s="74"/>
      <c r="MXF320" s="74"/>
      <c r="MXG320" s="74"/>
      <c r="MXH320" s="74"/>
      <c r="MXI320" s="74"/>
      <c r="MXJ320" s="74"/>
      <c r="MXK320" s="74"/>
      <c r="MXL320" s="74"/>
      <c r="MXM320" s="74"/>
      <c r="MXN320" s="74"/>
      <c r="MXO320" s="74"/>
      <c r="MXP320" s="74"/>
      <c r="MXQ320" s="74"/>
      <c r="MXR320" s="74"/>
      <c r="MXS320" s="74"/>
      <c r="MXT320" s="74"/>
      <c r="MXU320" s="74"/>
      <c r="MXV320" s="74"/>
      <c r="MXW320" s="74"/>
      <c r="MXX320" s="74"/>
      <c r="MXY320" s="74"/>
      <c r="MXZ320" s="74"/>
      <c r="MYA320" s="74"/>
      <c r="MYB320" s="74"/>
      <c r="MYC320" s="74"/>
      <c r="MYD320" s="74"/>
      <c r="MYE320" s="74"/>
      <c r="MYF320" s="74"/>
      <c r="MYG320" s="74"/>
      <c r="MYH320" s="74"/>
      <c r="MYI320" s="74"/>
      <c r="MYJ320" s="74"/>
      <c r="MYK320" s="74"/>
      <c r="MYL320" s="74"/>
      <c r="MYM320" s="74"/>
      <c r="MYN320" s="74"/>
      <c r="MYO320" s="74"/>
      <c r="MYP320" s="74"/>
      <c r="MYQ320" s="74"/>
      <c r="MYR320" s="74"/>
      <c r="MYS320" s="74"/>
      <c r="MYT320" s="74"/>
      <c r="MYU320" s="74"/>
      <c r="MYV320" s="74"/>
      <c r="MYW320" s="74"/>
      <c r="MYX320" s="74"/>
      <c r="MYY320" s="74"/>
      <c r="MYZ320" s="74"/>
      <c r="MZA320" s="74"/>
      <c r="MZB320" s="74"/>
      <c r="MZC320" s="74"/>
      <c r="MZD320" s="74"/>
      <c r="MZE320" s="74"/>
      <c r="MZF320" s="74"/>
      <c r="MZG320" s="74"/>
      <c r="MZH320" s="74"/>
      <c r="MZI320" s="74"/>
      <c r="MZJ320" s="74"/>
      <c r="MZK320" s="74"/>
      <c r="MZL320" s="74"/>
      <c r="MZM320" s="74"/>
      <c r="MZN320" s="74"/>
      <c r="MZO320" s="74"/>
      <c r="MZP320" s="74"/>
      <c r="MZQ320" s="74"/>
      <c r="MZR320" s="74"/>
      <c r="MZS320" s="74"/>
      <c r="MZT320" s="74"/>
      <c r="MZU320" s="74"/>
      <c r="MZV320" s="74"/>
      <c r="MZW320" s="74"/>
      <c r="MZX320" s="74"/>
      <c r="MZY320" s="74"/>
      <c r="MZZ320" s="74"/>
      <c r="NAA320" s="74"/>
      <c r="NAB320" s="74"/>
      <c r="NAC320" s="74"/>
      <c r="NAD320" s="74"/>
      <c r="NAE320" s="74"/>
      <c r="NAF320" s="74"/>
      <c r="NAG320" s="74"/>
      <c r="NAH320" s="74"/>
      <c r="NAI320" s="74"/>
      <c r="NAJ320" s="74"/>
      <c r="NAK320" s="74"/>
      <c r="NAL320" s="74"/>
      <c r="NAM320" s="74"/>
      <c r="NAN320" s="74"/>
      <c r="NAO320" s="74"/>
      <c r="NAP320" s="74"/>
      <c r="NAQ320" s="74"/>
      <c r="NAR320" s="74"/>
      <c r="NAS320" s="74"/>
      <c r="NAT320" s="74"/>
      <c r="NAU320" s="74"/>
      <c r="NAV320" s="74"/>
      <c r="NAW320" s="74"/>
      <c r="NAX320" s="74"/>
      <c r="NAY320" s="74"/>
      <c r="NAZ320" s="74"/>
      <c r="NBA320" s="74"/>
      <c r="NBB320" s="74"/>
      <c r="NBC320" s="74"/>
      <c r="NBD320" s="74"/>
      <c r="NBE320" s="74"/>
      <c r="NBF320" s="74"/>
      <c r="NBG320" s="74"/>
      <c r="NBH320" s="74"/>
      <c r="NBI320" s="74"/>
      <c r="NBJ320" s="74"/>
      <c r="NBK320" s="74"/>
      <c r="NBL320" s="74"/>
      <c r="NBM320" s="74"/>
      <c r="NBN320" s="74"/>
      <c r="NBO320" s="74"/>
      <c r="NBP320" s="74"/>
      <c r="NBQ320" s="74"/>
      <c r="NBR320" s="74"/>
      <c r="NBS320" s="74"/>
      <c r="NBT320" s="74"/>
      <c r="NBU320" s="74"/>
      <c r="NBV320" s="74"/>
      <c r="NBW320" s="74"/>
      <c r="NBX320" s="74"/>
      <c r="NBY320" s="74"/>
      <c r="NBZ320" s="74"/>
      <c r="NCA320" s="74"/>
      <c r="NCB320" s="74"/>
      <c r="NCC320" s="74"/>
      <c r="NCD320" s="74"/>
      <c r="NCE320" s="74"/>
      <c r="NCF320" s="74"/>
      <c r="NCG320" s="74"/>
      <c r="NCH320" s="74"/>
      <c r="NCI320" s="74"/>
      <c r="NCJ320" s="74"/>
      <c r="NCK320" s="74"/>
      <c r="NCL320" s="74"/>
      <c r="NCM320" s="74"/>
      <c r="NCN320" s="74"/>
      <c r="NCO320" s="74"/>
      <c r="NCP320" s="74"/>
      <c r="NCQ320" s="74"/>
      <c r="NCR320" s="74"/>
      <c r="NCS320" s="74"/>
      <c r="NCT320" s="74"/>
      <c r="NCU320" s="74"/>
      <c r="NCV320" s="74"/>
      <c r="NCW320" s="74"/>
      <c r="NCX320" s="74"/>
      <c r="NCY320" s="74"/>
      <c r="NCZ320" s="74"/>
      <c r="NDA320" s="74"/>
      <c r="NDB320" s="74"/>
      <c r="NDC320" s="74"/>
      <c r="NDD320" s="74"/>
      <c r="NDE320" s="74"/>
      <c r="NDF320" s="74"/>
      <c r="NDG320" s="74"/>
      <c r="NDH320" s="74"/>
      <c r="NDI320" s="74"/>
      <c r="NDJ320" s="74"/>
      <c r="NDK320" s="74"/>
      <c r="NDL320" s="74"/>
      <c r="NDM320" s="74"/>
      <c r="NDN320" s="74"/>
      <c r="NDO320" s="74"/>
      <c r="NDP320" s="74"/>
      <c r="NDQ320" s="74"/>
      <c r="NDR320" s="74"/>
      <c r="NDS320" s="74"/>
      <c r="NDT320" s="74"/>
      <c r="NDU320" s="74"/>
      <c r="NDV320" s="74"/>
      <c r="NDW320" s="74"/>
      <c r="NDX320" s="74"/>
      <c r="NDY320" s="74"/>
      <c r="NDZ320" s="74"/>
      <c r="NEA320" s="74"/>
      <c r="NEB320" s="74"/>
      <c r="NEC320" s="74"/>
      <c r="NED320" s="74"/>
      <c r="NEE320" s="74"/>
      <c r="NEF320" s="74"/>
      <c r="NEG320" s="74"/>
      <c r="NEH320" s="74"/>
      <c r="NEI320" s="74"/>
      <c r="NEJ320" s="74"/>
      <c r="NEK320" s="74"/>
      <c r="NEL320" s="74"/>
      <c r="NEM320" s="74"/>
      <c r="NEN320" s="74"/>
      <c r="NEO320" s="74"/>
      <c r="NEP320" s="74"/>
      <c r="NEQ320" s="74"/>
      <c r="NER320" s="74"/>
      <c r="NES320" s="74"/>
      <c r="NET320" s="74"/>
      <c r="NEU320" s="74"/>
      <c r="NEV320" s="74"/>
      <c r="NEW320" s="74"/>
      <c r="NEX320" s="74"/>
      <c r="NEY320" s="74"/>
      <c r="NEZ320" s="74"/>
      <c r="NFA320" s="74"/>
      <c r="NFB320" s="74"/>
      <c r="NFC320" s="74"/>
      <c r="NFD320" s="74"/>
      <c r="NFE320" s="74"/>
      <c r="NFF320" s="74"/>
      <c r="NFG320" s="74"/>
      <c r="NFH320" s="74"/>
      <c r="NFI320" s="74"/>
      <c r="NFJ320" s="74"/>
      <c r="NFK320" s="74"/>
      <c r="NFL320" s="74"/>
      <c r="NFM320" s="74"/>
      <c r="NFN320" s="74"/>
      <c r="NFO320" s="74"/>
      <c r="NFP320" s="74"/>
      <c r="NFQ320" s="74"/>
      <c r="NFR320" s="74"/>
      <c r="NFS320" s="74"/>
      <c r="NFT320" s="74"/>
      <c r="NFU320" s="74"/>
      <c r="NFV320" s="74"/>
      <c r="NFW320" s="74"/>
      <c r="NFX320" s="74"/>
      <c r="NFY320" s="74"/>
      <c r="NFZ320" s="74"/>
      <c r="NGA320" s="74"/>
      <c r="NGB320" s="74"/>
      <c r="NGC320" s="74"/>
      <c r="NGD320" s="74"/>
      <c r="NGE320" s="74"/>
      <c r="NGF320" s="74"/>
      <c r="NGG320" s="74"/>
      <c r="NGH320" s="74"/>
      <c r="NGI320" s="74"/>
      <c r="NGJ320" s="74"/>
      <c r="NGK320" s="74"/>
      <c r="NGL320" s="74"/>
      <c r="NGM320" s="74"/>
      <c r="NGN320" s="74"/>
      <c r="NGO320" s="74"/>
      <c r="NGP320" s="74"/>
      <c r="NGQ320" s="74"/>
      <c r="NGR320" s="74"/>
      <c r="NGS320" s="74"/>
      <c r="NGT320" s="74"/>
      <c r="NGU320" s="74"/>
      <c r="NGV320" s="74"/>
      <c r="NGW320" s="74"/>
      <c r="NGX320" s="74"/>
      <c r="NGY320" s="74"/>
      <c r="NGZ320" s="74"/>
      <c r="NHA320" s="74"/>
      <c r="NHB320" s="74"/>
      <c r="NHC320" s="74"/>
      <c r="NHD320" s="74"/>
      <c r="NHE320" s="74"/>
      <c r="NHF320" s="74"/>
      <c r="NHG320" s="74"/>
      <c r="NHH320" s="74"/>
      <c r="NHI320" s="74"/>
      <c r="NHJ320" s="74"/>
      <c r="NHK320" s="74"/>
      <c r="NHL320" s="74"/>
      <c r="NHM320" s="74"/>
      <c r="NHN320" s="74"/>
      <c r="NHO320" s="74"/>
      <c r="NHP320" s="74"/>
      <c r="NHQ320" s="74"/>
      <c r="NHR320" s="74"/>
      <c r="NHS320" s="74"/>
      <c r="NHT320" s="74"/>
      <c r="NHU320" s="74"/>
      <c r="NHV320" s="74"/>
      <c r="NHW320" s="74"/>
      <c r="NHX320" s="74"/>
      <c r="NHY320" s="74"/>
      <c r="NHZ320" s="74"/>
      <c r="NIA320" s="74"/>
      <c r="NIB320" s="74"/>
      <c r="NIC320" s="74"/>
      <c r="NID320" s="74"/>
      <c r="NIE320" s="74"/>
      <c r="NIF320" s="74"/>
      <c r="NIG320" s="74"/>
      <c r="NIH320" s="74"/>
      <c r="NII320" s="74"/>
      <c r="NIJ320" s="74"/>
      <c r="NIK320" s="74"/>
      <c r="NIL320" s="74"/>
      <c r="NIM320" s="74"/>
      <c r="NIN320" s="74"/>
      <c r="NIO320" s="74"/>
      <c r="NIP320" s="74"/>
      <c r="NIQ320" s="74"/>
      <c r="NIR320" s="74"/>
      <c r="NIS320" s="74"/>
      <c r="NIT320" s="74"/>
      <c r="NIU320" s="74"/>
      <c r="NIV320" s="74"/>
      <c r="NIW320" s="74"/>
      <c r="NIX320" s="74"/>
      <c r="NIY320" s="74"/>
      <c r="NIZ320" s="74"/>
      <c r="NJA320" s="74"/>
      <c r="NJB320" s="74"/>
      <c r="NJC320" s="74"/>
      <c r="NJD320" s="74"/>
      <c r="NJE320" s="74"/>
      <c r="NJF320" s="74"/>
      <c r="NJG320" s="74"/>
      <c r="NJH320" s="74"/>
      <c r="NJI320" s="74"/>
      <c r="NJJ320" s="74"/>
      <c r="NJK320" s="74"/>
      <c r="NJL320" s="74"/>
      <c r="NJM320" s="74"/>
      <c r="NJN320" s="74"/>
      <c r="NJO320" s="74"/>
      <c r="NJP320" s="74"/>
      <c r="NJQ320" s="74"/>
      <c r="NJR320" s="74"/>
      <c r="NJS320" s="74"/>
      <c r="NJT320" s="74"/>
      <c r="NJU320" s="74"/>
      <c r="NJV320" s="74"/>
      <c r="NJW320" s="74"/>
      <c r="NJX320" s="74"/>
      <c r="NJY320" s="74"/>
      <c r="NJZ320" s="74"/>
      <c r="NKA320" s="74"/>
      <c r="NKB320" s="74"/>
      <c r="NKC320" s="74"/>
      <c r="NKD320" s="74"/>
      <c r="NKE320" s="74"/>
      <c r="NKF320" s="74"/>
      <c r="NKG320" s="74"/>
      <c r="NKH320" s="74"/>
      <c r="NKI320" s="74"/>
      <c r="NKJ320" s="74"/>
      <c r="NKK320" s="74"/>
      <c r="NKL320" s="74"/>
      <c r="NKM320" s="74"/>
      <c r="NKN320" s="74"/>
      <c r="NKO320" s="74"/>
      <c r="NKP320" s="74"/>
      <c r="NKQ320" s="74"/>
      <c r="NKR320" s="74"/>
      <c r="NKS320" s="74"/>
      <c r="NKT320" s="74"/>
      <c r="NKU320" s="74"/>
      <c r="NKV320" s="74"/>
      <c r="NKW320" s="74"/>
      <c r="NKX320" s="74"/>
      <c r="NKY320" s="74"/>
      <c r="NKZ320" s="74"/>
      <c r="NLA320" s="74"/>
      <c r="NLB320" s="74"/>
      <c r="NLC320" s="74"/>
      <c r="NLD320" s="74"/>
      <c r="NLE320" s="74"/>
      <c r="NLF320" s="74"/>
      <c r="NLG320" s="74"/>
      <c r="NLH320" s="74"/>
      <c r="NLI320" s="74"/>
      <c r="NLJ320" s="74"/>
      <c r="NLK320" s="74"/>
      <c r="NLL320" s="74"/>
      <c r="NLM320" s="74"/>
      <c r="NLN320" s="74"/>
      <c r="NLO320" s="74"/>
      <c r="NLP320" s="74"/>
      <c r="NLQ320" s="74"/>
      <c r="NLR320" s="74"/>
      <c r="NLS320" s="74"/>
      <c r="NLT320" s="74"/>
      <c r="NLU320" s="74"/>
      <c r="NLV320" s="74"/>
      <c r="NLW320" s="74"/>
      <c r="NLX320" s="74"/>
      <c r="NLY320" s="74"/>
      <c r="NLZ320" s="74"/>
      <c r="NMA320" s="74"/>
      <c r="NMB320" s="74"/>
      <c r="NMC320" s="74"/>
      <c r="NMD320" s="74"/>
      <c r="NME320" s="74"/>
      <c r="NMF320" s="74"/>
      <c r="NMG320" s="74"/>
      <c r="NMH320" s="74"/>
      <c r="NMI320" s="74"/>
      <c r="NMJ320" s="74"/>
      <c r="NMK320" s="74"/>
      <c r="NML320" s="74"/>
      <c r="NMM320" s="74"/>
      <c r="NMN320" s="74"/>
      <c r="NMO320" s="74"/>
      <c r="NMP320" s="74"/>
      <c r="NMQ320" s="74"/>
      <c r="NMR320" s="74"/>
      <c r="NMS320" s="74"/>
      <c r="NMT320" s="74"/>
      <c r="NMU320" s="74"/>
      <c r="NMV320" s="74"/>
      <c r="NMW320" s="74"/>
      <c r="NMX320" s="74"/>
      <c r="NMY320" s="74"/>
      <c r="NMZ320" s="74"/>
      <c r="NNA320" s="74"/>
      <c r="NNB320" s="74"/>
      <c r="NNC320" s="74"/>
      <c r="NND320" s="74"/>
      <c r="NNE320" s="74"/>
      <c r="NNF320" s="74"/>
      <c r="NNG320" s="74"/>
      <c r="NNH320" s="74"/>
      <c r="NNI320" s="74"/>
      <c r="NNJ320" s="74"/>
      <c r="NNK320" s="74"/>
      <c r="NNL320" s="74"/>
      <c r="NNM320" s="74"/>
      <c r="NNN320" s="74"/>
      <c r="NNO320" s="74"/>
      <c r="NNP320" s="74"/>
      <c r="NNQ320" s="74"/>
      <c r="NNR320" s="74"/>
      <c r="NNS320" s="74"/>
      <c r="NNT320" s="74"/>
      <c r="NNU320" s="74"/>
      <c r="NNV320" s="74"/>
      <c r="NNW320" s="74"/>
      <c r="NNX320" s="74"/>
      <c r="NNY320" s="74"/>
      <c r="NNZ320" s="74"/>
      <c r="NOA320" s="74"/>
      <c r="NOB320" s="74"/>
      <c r="NOC320" s="74"/>
      <c r="NOD320" s="74"/>
      <c r="NOE320" s="74"/>
      <c r="NOF320" s="74"/>
      <c r="NOG320" s="74"/>
      <c r="NOH320" s="74"/>
      <c r="NOI320" s="74"/>
      <c r="NOJ320" s="74"/>
      <c r="NOK320" s="74"/>
      <c r="NOL320" s="74"/>
      <c r="NOM320" s="74"/>
      <c r="NON320" s="74"/>
      <c r="NOO320" s="74"/>
      <c r="NOP320" s="74"/>
      <c r="NOQ320" s="74"/>
      <c r="NOR320" s="74"/>
      <c r="NOS320" s="74"/>
      <c r="NOT320" s="74"/>
      <c r="NOU320" s="74"/>
      <c r="NOV320" s="74"/>
      <c r="NOW320" s="74"/>
      <c r="NOX320" s="74"/>
      <c r="NOY320" s="74"/>
      <c r="NOZ320" s="74"/>
      <c r="NPA320" s="74"/>
      <c r="NPB320" s="74"/>
      <c r="NPC320" s="74"/>
      <c r="NPD320" s="74"/>
      <c r="NPE320" s="74"/>
      <c r="NPF320" s="74"/>
      <c r="NPG320" s="74"/>
      <c r="NPH320" s="74"/>
      <c r="NPI320" s="74"/>
      <c r="NPJ320" s="74"/>
      <c r="NPK320" s="74"/>
      <c r="NPL320" s="74"/>
      <c r="NPM320" s="74"/>
      <c r="NPN320" s="74"/>
      <c r="NPO320" s="74"/>
      <c r="NPP320" s="74"/>
      <c r="NPQ320" s="74"/>
      <c r="NPR320" s="74"/>
      <c r="NPS320" s="74"/>
      <c r="NPT320" s="74"/>
      <c r="NPU320" s="74"/>
      <c r="NPV320" s="74"/>
      <c r="NPW320" s="74"/>
      <c r="NPX320" s="74"/>
      <c r="NPY320" s="74"/>
      <c r="NPZ320" s="74"/>
      <c r="NQA320" s="74"/>
      <c r="NQB320" s="74"/>
      <c r="NQC320" s="74"/>
      <c r="NQD320" s="74"/>
      <c r="NQE320" s="74"/>
      <c r="NQF320" s="74"/>
      <c r="NQG320" s="74"/>
      <c r="NQH320" s="74"/>
      <c r="NQI320" s="74"/>
      <c r="NQJ320" s="74"/>
      <c r="NQK320" s="74"/>
      <c r="NQL320" s="74"/>
      <c r="NQM320" s="74"/>
      <c r="NQN320" s="74"/>
      <c r="NQO320" s="74"/>
      <c r="NQP320" s="74"/>
      <c r="NQQ320" s="74"/>
      <c r="NQR320" s="74"/>
      <c r="NQS320" s="74"/>
      <c r="NQT320" s="74"/>
      <c r="NQU320" s="74"/>
      <c r="NQV320" s="74"/>
      <c r="NQW320" s="74"/>
      <c r="NQX320" s="74"/>
      <c r="NQY320" s="74"/>
      <c r="NQZ320" s="74"/>
      <c r="NRA320" s="74"/>
      <c r="NRB320" s="74"/>
      <c r="NRC320" s="74"/>
      <c r="NRD320" s="74"/>
      <c r="NRE320" s="74"/>
      <c r="NRF320" s="74"/>
      <c r="NRG320" s="74"/>
      <c r="NRH320" s="74"/>
      <c r="NRI320" s="74"/>
      <c r="NRJ320" s="74"/>
      <c r="NRK320" s="74"/>
      <c r="NRL320" s="74"/>
      <c r="NRM320" s="74"/>
      <c r="NRN320" s="74"/>
      <c r="NRO320" s="74"/>
      <c r="NRP320" s="74"/>
      <c r="NRQ320" s="74"/>
      <c r="NRR320" s="74"/>
      <c r="NRS320" s="74"/>
      <c r="NRT320" s="74"/>
      <c r="NRU320" s="74"/>
      <c r="NRV320" s="74"/>
      <c r="NRW320" s="74"/>
      <c r="NRX320" s="74"/>
      <c r="NRY320" s="74"/>
      <c r="NRZ320" s="74"/>
      <c r="NSA320" s="74"/>
      <c r="NSB320" s="74"/>
      <c r="NSC320" s="74"/>
      <c r="NSD320" s="74"/>
      <c r="NSE320" s="74"/>
      <c r="NSF320" s="74"/>
      <c r="NSG320" s="74"/>
      <c r="NSH320" s="74"/>
      <c r="NSI320" s="74"/>
      <c r="NSJ320" s="74"/>
      <c r="NSK320" s="74"/>
      <c r="NSL320" s="74"/>
      <c r="NSM320" s="74"/>
      <c r="NSN320" s="74"/>
      <c r="NSO320" s="74"/>
      <c r="NSP320" s="74"/>
      <c r="NSQ320" s="74"/>
      <c r="NSR320" s="74"/>
      <c r="NSS320" s="74"/>
      <c r="NST320" s="74"/>
      <c r="NSU320" s="74"/>
      <c r="NSV320" s="74"/>
      <c r="NSW320" s="74"/>
      <c r="NSX320" s="74"/>
      <c r="NSY320" s="74"/>
      <c r="NSZ320" s="74"/>
      <c r="NTA320" s="74"/>
      <c r="NTB320" s="74"/>
      <c r="NTC320" s="74"/>
      <c r="NTD320" s="74"/>
      <c r="NTE320" s="74"/>
      <c r="NTF320" s="74"/>
      <c r="NTG320" s="74"/>
      <c r="NTH320" s="74"/>
      <c r="NTI320" s="74"/>
      <c r="NTJ320" s="74"/>
      <c r="NTK320" s="74"/>
      <c r="NTL320" s="74"/>
      <c r="NTM320" s="74"/>
      <c r="NTN320" s="74"/>
      <c r="NTO320" s="74"/>
      <c r="NTP320" s="74"/>
      <c r="NTQ320" s="74"/>
      <c r="NTR320" s="74"/>
      <c r="NTS320" s="74"/>
      <c r="NTT320" s="74"/>
      <c r="NTU320" s="74"/>
      <c r="NTV320" s="74"/>
      <c r="NTW320" s="74"/>
      <c r="NTX320" s="74"/>
      <c r="NTY320" s="74"/>
      <c r="NTZ320" s="74"/>
      <c r="NUA320" s="74"/>
      <c r="NUB320" s="74"/>
      <c r="NUC320" s="74"/>
      <c r="NUD320" s="74"/>
      <c r="NUE320" s="74"/>
      <c r="NUF320" s="74"/>
      <c r="NUG320" s="74"/>
      <c r="NUH320" s="74"/>
      <c r="NUI320" s="74"/>
      <c r="NUJ320" s="74"/>
      <c r="NUK320" s="74"/>
      <c r="NUL320" s="74"/>
      <c r="NUM320" s="74"/>
      <c r="NUN320" s="74"/>
      <c r="NUO320" s="74"/>
      <c r="NUP320" s="74"/>
      <c r="NUQ320" s="74"/>
      <c r="NUR320" s="74"/>
      <c r="NUS320" s="74"/>
      <c r="NUT320" s="74"/>
      <c r="NUU320" s="74"/>
      <c r="NUV320" s="74"/>
      <c r="NUW320" s="74"/>
      <c r="NUX320" s="74"/>
      <c r="NUY320" s="74"/>
      <c r="NUZ320" s="74"/>
      <c r="NVA320" s="74"/>
      <c r="NVB320" s="74"/>
      <c r="NVC320" s="74"/>
      <c r="NVD320" s="74"/>
      <c r="NVE320" s="74"/>
      <c r="NVF320" s="74"/>
      <c r="NVG320" s="74"/>
      <c r="NVH320" s="74"/>
      <c r="NVI320" s="74"/>
      <c r="NVJ320" s="74"/>
      <c r="NVK320" s="74"/>
      <c r="NVL320" s="74"/>
      <c r="NVM320" s="74"/>
      <c r="NVN320" s="74"/>
      <c r="NVO320" s="74"/>
      <c r="NVP320" s="74"/>
      <c r="NVQ320" s="74"/>
      <c r="NVR320" s="74"/>
      <c r="NVS320" s="74"/>
      <c r="NVT320" s="74"/>
      <c r="NVU320" s="74"/>
      <c r="NVV320" s="74"/>
      <c r="NVW320" s="74"/>
      <c r="NVX320" s="74"/>
      <c r="NVY320" s="74"/>
      <c r="NVZ320" s="74"/>
      <c r="NWA320" s="74"/>
      <c r="NWB320" s="74"/>
      <c r="NWC320" s="74"/>
      <c r="NWD320" s="74"/>
      <c r="NWE320" s="74"/>
      <c r="NWF320" s="74"/>
      <c r="NWG320" s="74"/>
      <c r="NWH320" s="74"/>
      <c r="NWI320" s="74"/>
      <c r="NWJ320" s="74"/>
      <c r="NWK320" s="74"/>
      <c r="NWL320" s="74"/>
      <c r="NWM320" s="74"/>
      <c r="NWN320" s="74"/>
      <c r="NWO320" s="74"/>
      <c r="NWP320" s="74"/>
      <c r="NWQ320" s="74"/>
      <c r="NWR320" s="74"/>
      <c r="NWS320" s="74"/>
      <c r="NWT320" s="74"/>
      <c r="NWU320" s="74"/>
      <c r="NWV320" s="74"/>
      <c r="NWW320" s="74"/>
      <c r="NWX320" s="74"/>
      <c r="NWY320" s="74"/>
      <c r="NWZ320" s="74"/>
      <c r="NXA320" s="74"/>
      <c r="NXB320" s="74"/>
      <c r="NXC320" s="74"/>
      <c r="NXD320" s="74"/>
      <c r="NXE320" s="74"/>
      <c r="NXF320" s="74"/>
      <c r="NXG320" s="74"/>
      <c r="NXH320" s="74"/>
      <c r="NXI320" s="74"/>
      <c r="NXJ320" s="74"/>
      <c r="NXK320" s="74"/>
      <c r="NXL320" s="74"/>
      <c r="NXM320" s="74"/>
      <c r="NXN320" s="74"/>
      <c r="NXO320" s="74"/>
      <c r="NXP320" s="74"/>
      <c r="NXQ320" s="74"/>
      <c r="NXR320" s="74"/>
      <c r="NXS320" s="74"/>
      <c r="NXT320" s="74"/>
      <c r="NXU320" s="74"/>
      <c r="NXV320" s="74"/>
      <c r="NXW320" s="74"/>
      <c r="NXX320" s="74"/>
      <c r="NXY320" s="74"/>
      <c r="NXZ320" s="74"/>
      <c r="NYA320" s="74"/>
      <c r="NYB320" s="74"/>
      <c r="NYC320" s="74"/>
      <c r="NYD320" s="74"/>
      <c r="NYE320" s="74"/>
      <c r="NYF320" s="74"/>
      <c r="NYG320" s="74"/>
      <c r="NYH320" s="74"/>
      <c r="NYI320" s="74"/>
      <c r="NYJ320" s="74"/>
      <c r="NYK320" s="74"/>
      <c r="NYL320" s="74"/>
      <c r="NYM320" s="74"/>
      <c r="NYN320" s="74"/>
      <c r="NYO320" s="74"/>
      <c r="NYP320" s="74"/>
      <c r="NYQ320" s="74"/>
      <c r="NYR320" s="74"/>
      <c r="NYS320" s="74"/>
      <c r="NYT320" s="74"/>
      <c r="NYU320" s="74"/>
      <c r="NYV320" s="74"/>
      <c r="NYW320" s="74"/>
      <c r="NYX320" s="74"/>
      <c r="NYY320" s="74"/>
      <c r="NYZ320" s="74"/>
      <c r="NZA320" s="74"/>
      <c r="NZB320" s="74"/>
      <c r="NZC320" s="74"/>
      <c r="NZD320" s="74"/>
      <c r="NZE320" s="74"/>
      <c r="NZF320" s="74"/>
      <c r="NZG320" s="74"/>
      <c r="NZH320" s="74"/>
      <c r="NZI320" s="74"/>
      <c r="NZJ320" s="74"/>
      <c r="NZK320" s="74"/>
      <c r="NZL320" s="74"/>
      <c r="NZM320" s="74"/>
      <c r="NZN320" s="74"/>
      <c r="NZO320" s="74"/>
      <c r="NZP320" s="74"/>
      <c r="NZQ320" s="74"/>
      <c r="NZR320" s="74"/>
      <c r="NZS320" s="74"/>
      <c r="NZT320" s="74"/>
      <c r="NZU320" s="74"/>
      <c r="NZV320" s="74"/>
      <c r="NZW320" s="74"/>
      <c r="NZX320" s="74"/>
      <c r="NZY320" s="74"/>
      <c r="NZZ320" s="74"/>
      <c r="OAA320" s="74"/>
      <c r="OAB320" s="74"/>
      <c r="OAC320" s="74"/>
      <c r="OAD320" s="74"/>
      <c r="OAE320" s="74"/>
      <c r="OAF320" s="74"/>
      <c r="OAG320" s="74"/>
      <c r="OAH320" s="74"/>
      <c r="OAI320" s="74"/>
      <c r="OAJ320" s="74"/>
      <c r="OAK320" s="74"/>
      <c r="OAL320" s="74"/>
      <c r="OAM320" s="74"/>
      <c r="OAN320" s="74"/>
      <c r="OAO320" s="74"/>
      <c r="OAP320" s="74"/>
      <c r="OAQ320" s="74"/>
      <c r="OAR320" s="74"/>
      <c r="OAS320" s="74"/>
      <c r="OAT320" s="74"/>
      <c r="OAU320" s="74"/>
      <c r="OAV320" s="74"/>
      <c r="OAW320" s="74"/>
      <c r="OAX320" s="74"/>
      <c r="OAY320" s="74"/>
      <c r="OAZ320" s="74"/>
      <c r="OBA320" s="74"/>
      <c r="OBB320" s="74"/>
      <c r="OBC320" s="74"/>
      <c r="OBD320" s="74"/>
      <c r="OBE320" s="74"/>
      <c r="OBF320" s="74"/>
      <c r="OBG320" s="74"/>
      <c r="OBH320" s="74"/>
      <c r="OBI320" s="74"/>
      <c r="OBJ320" s="74"/>
      <c r="OBK320" s="74"/>
      <c r="OBL320" s="74"/>
      <c r="OBM320" s="74"/>
      <c r="OBN320" s="74"/>
      <c r="OBO320" s="74"/>
      <c r="OBP320" s="74"/>
      <c r="OBQ320" s="74"/>
      <c r="OBR320" s="74"/>
      <c r="OBS320" s="74"/>
      <c r="OBT320" s="74"/>
      <c r="OBU320" s="74"/>
      <c r="OBV320" s="74"/>
      <c r="OBW320" s="74"/>
      <c r="OBX320" s="74"/>
      <c r="OBY320" s="74"/>
      <c r="OBZ320" s="74"/>
      <c r="OCA320" s="74"/>
      <c r="OCB320" s="74"/>
      <c r="OCC320" s="74"/>
      <c r="OCD320" s="74"/>
      <c r="OCE320" s="74"/>
      <c r="OCF320" s="74"/>
      <c r="OCG320" s="74"/>
      <c r="OCH320" s="74"/>
      <c r="OCI320" s="74"/>
      <c r="OCJ320" s="74"/>
      <c r="OCK320" s="74"/>
      <c r="OCL320" s="74"/>
      <c r="OCM320" s="74"/>
      <c r="OCN320" s="74"/>
      <c r="OCO320" s="74"/>
      <c r="OCP320" s="74"/>
      <c r="OCQ320" s="74"/>
      <c r="OCR320" s="74"/>
      <c r="OCS320" s="74"/>
      <c r="OCT320" s="74"/>
      <c r="OCU320" s="74"/>
      <c r="OCV320" s="74"/>
      <c r="OCW320" s="74"/>
      <c r="OCX320" s="74"/>
      <c r="OCY320" s="74"/>
      <c r="OCZ320" s="74"/>
      <c r="ODA320" s="74"/>
      <c r="ODB320" s="74"/>
      <c r="ODC320" s="74"/>
      <c r="ODD320" s="74"/>
      <c r="ODE320" s="74"/>
      <c r="ODF320" s="74"/>
      <c r="ODG320" s="74"/>
      <c r="ODH320" s="74"/>
      <c r="ODI320" s="74"/>
      <c r="ODJ320" s="74"/>
      <c r="ODK320" s="74"/>
      <c r="ODL320" s="74"/>
      <c r="ODM320" s="74"/>
      <c r="ODN320" s="74"/>
      <c r="ODO320" s="74"/>
      <c r="ODP320" s="74"/>
      <c r="ODQ320" s="74"/>
      <c r="ODR320" s="74"/>
      <c r="ODS320" s="74"/>
      <c r="ODT320" s="74"/>
      <c r="ODU320" s="74"/>
      <c r="ODV320" s="74"/>
      <c r="ODW320" s="74"/>
      <c r="ODX320" s="74"/>
      <c r="ODY320" s="74"/>
      <c r="ODZ320" s="74"/>
      <c r="OEA320" s="74"/>
      <c r="OEB320" s="74"/>
      <c r="OEC320" s="74"/>
      <c r="OED320" s="74"/>
      <c r="OEE320" s="74"/>
      <c r="OEF320" s="74"/>
      <c r="OEG320" s="74"/>
      <c r="OEH320" s="74"/>
      <c r="OEI320" s="74"/>
      <c r="OEJ320" s="74"/>
      <c r="OEK320" s="74"/>
      <c r="OEL320" s="74"/>
      <c r="OEM320" s="74"/>
      <c r="OEN320" s="74"/>
      <c r="OEO320" s="74"/>
      <c r="OEP320" s="74"/>
      <c r="OEQ320" s="74"/>
      <c r="OER320" s="74"/>
      <c r="OES320" s="74"/>
      <c r="OET320" s="74"/>
      <c r="OEU320" s="74"/>
      <c r="OEV320" s="74"/>
      <c r="OEW320" s="74"/>
      <c r="OEX320" s="74"/>
      <c r="OEY320" s="74"/>
      <c r="OEZ320" s="74"/>
      <c r="OFA320" s="74"/>
      <c r="OFB320" s="74"/>
      <c r="OFC320" s="74"/>
      <c r="OFD320" s="74"/>
      <c r="OFE320" s="74"/>
      <c r="OFF320" s="74"/>
      <c r="OFG320" s="74"/>
      <c r="OFH320" s="74"/>
      <c r="OFI320" s="74"/>
      <c r="OFJ320" s="74"/>
      <c r="OFK320" s="74"/>
      <c r="OFL320" s="74"/>
      <c r="OFM320" s="74"/>
      <c r="OFN320" s="74"/>
      <c r="OFO320" s="74"/>
      <c r="OFP320" s="74"/>
      <c r="OFQ320" s="74"/>
      <c r="OFR320" s="74"/>
      <c r="OFS320" s="74"/>
      <c r="OFT320" s="74"/>
      <c r="OFU320" s="74"/>
      <c r="OFV320" s="74"/>
      <c r="OFW320" s="74"/>
      <c r="OFX320" s="74"/>
      <c r="OFY320" s="74"/>
      <c r="OFZ320" s="74"/>
      <c r="OGA320" s="74"/>
      <c r="OGB320" s="74"/>
      <c r="OGC320" s="74"/>
      <c r="OGD320" s="74"/>
      <c r="OGE320" s="74"/>
      <c r="OGF320" s="74"/>
      <c r="OGG320" s="74"/>
      <c r="OGH320" s="74"/>
      <c r="OGI320" s="74"/>
      <c r="OGJ320" s="74"/>
      <c r="OGK320" s="74"/>
      <c r="OGL320" s="74"/>
      <c r="OGM320" s="74"/>
      <c r="OGN320" s="74"/>
      <c r="OGO320" s="74"/>
      <c r="OGP320" s="74"/>
      <c r="OGQ320" s="74"/>
      <c r="OGR320" s="74"/>
      <c r="OGS320" s="74"/>
      <c r="OGT320" s="74"/>
      <c r="OGU320" s="74"/>
      <c r="OGV320" s="74"/>
      <c r="OGW320" s="74"/>
      <c r="OGX320" s="74"/>
      <c r="OGY320" s="74"/>
      <c r="OGZ320" s="74"/>
      <c r="OHA320" s="74"/>
      <c r="OHB320" s="74"/>
      <c r="OHC320" s="74"/>
      <c r="OHD320" s="74"/>
      <c r="OHE320" s="74"/>
      <c r="OHF320" s="74"/>
      <c r="OHG320" s="74"/>
      <c r="OHH320" s="74"/>
      <c r="OHI320" s="74"/>
      <c r="OHJ320" s="74"/>
      <c r="OHK320" s="74"/>
      <c r="OHL320" s="74"/>
      <c r="OHM320" s="74"/>
      <c r="OHN320" s="74"/>
      <c r="OHO320" s="74"/>
      <c r="OHP320" s="74"/>
      <c r="OHQ320" s="74"/>
      <c r="OHR320" s="74"/>
      <c r="OHS320" s="74"/>
      <c r="OHT320" s="74"/>
      <c r="OHU320" s="74"/>
      <c r="OHV320" s="74"/>
      <c r="OHW320" s="74"/>
      <c r="OHX320" s="74"/>
      <c r="OHY320" s="74"/>
      <c r="OHZ320" s="74"/>
      <c r="OIA320" s="74"/>
      <c r="OIB320" s="74"/>
      <c r="OIC320" s="74"/>
      <c r="OID320" s="74"/>
      <c r="OIE320" s="74"/>
      <c r="OIF320" s="74"/>
      <c r="OIG320" s="74"/>
      <c r="OIH320" s="74"/>
      <c r="OII320" s="74"/>
      <c r="OIJ320" s="74"/>
      <c r="OIK320" s="74"/>
      <c r="OIL320" s="74"/>
      <c r="OIM320" s="74"/>
      <c r="OIN320" s="74"/>
      <c r="OIO320" s="74"/>
      <c r="OIP320" s="74"/>
      <c r="OIQ320" s="74"/>
      <c r="OIR320" s="74"/>
      <c r="OIS320" s="74"/>
      <c r="OIT320" s="74"/>
      <c r="OIU320" s="74"/>
      <c r="OIV320" s="74"/>
      <c r="OIW320" s="74"/>
      <c r="OIX320" s="74"/>
      <c r="OIY320" s="74"/>
      <c r="OIZ320" s="74"/>
      <c r="OJA320" s="74"/>
      <c r="OJB320" s="74"/>
      <c r="OJC320" s="74"/>
      <c r="OJD320" s="74"/>
      <c r="OJE320" s="74"/>
      <c r="OJF320" s="74"/>
      <c r="OJG320" s="74"/>
      <c r="OJH320" s="74"/>
      <c r="OJI320" s="74"/>
      <c r="OJJ320" s="74"/>
      <c r="OJK320" s="74"/>
      <c r="OJL320" s="74"/>
      <c r="OJM320" s="74"/>
      <c r="OJN320" s="74"/>
      <c r="OJO320" s="74"/>
      <c r="OJP320" s="74"/>
      <c r="OJQ320" s="74"/>
      <c r="OJR320" s="74"/>
      <c r="OJS320" s="74"/>
      <c r="OJT320" s="74"/>
      <c r="OJU320" s="74"/>
      <c r="OJV320" s="74"/>
      <c r="OJW320" s="74"/>
      <c r="OJX320" s="74"/>
      <c r="OJY320" s="74"/>
      <c r="OJZ320" s="74"/>
      <c r="OKA320" s="74"/>
      <c r="OKB320" s="74"/>
      <c r="OKC320" s="74"/>
      <c r="OKD320" s="74"/>
      <c r="OKE320" s="74"/>
      <c r="OKF320" s="74"/>
      <c r="OKG320" s="74"/>
      <c r="OKH320" s="74"/>
      <c r="OKI320" s="74"/>
      <c r="OKJ320" s="74"/>
      <c r="OKK320" s="74"/>
      <c r="OKL320" s="74"/>
      <c r="OKM320" s="74"/>
      <c r="OKN320" s="74"/>
      <c r="OKO320" s="74"/>
      <c r="OKP320" s="74"/>
      <c r="OKQ320" s="74"/>
      <c r="OKR320" s="74"/>
      <c r="OKS320" s="74"/>
      <c r="OKT320" s="74"/>
      <c r="OKU320" s="74"/>
      <c r="OKV320" s="74"/>
      <c r="OKW320" s="74"/>
      <c r="OKX320" s="74"/>
      <c r="OKY320" s="74"/>
      <c r="OKZ320" s="74"/>
      <c r="OLA320" s="74"/>
      <c r="OLB320" s="74"/>
      <c r="OLC320" s="74"/>
      <c r="OLD320" s="74"/>
      <c r="OLE320" s="74"/>
      <c r="OLF320" s="74"/>
      <c r="OLG320" s="74"/>
      <c r="OLH320" s="74"/>
      <c r="OLI320" s="74"/>
      <c r="OLJ320" s="74"/>
      <c r="OLK320" s="74"/>
      <c r="OLL320" s="74"/>
      <c r="OLM320" s="74"/>
      <c r="OLN320" s="74"/>
      <c r="OLO320" s="74"/>
      <c r="OLP320" s="74"/>
      <c r="OLQ320" s="74"/>
      <c r="OLR320" s="74"/>
      <c r="OLS320" s="74"/>
      <c r="OLT320" s="74"/>
      <c r="OLU320" s="74"/>
      <c r="OLV320" s="74"/>
      <c r="OLW320" s="74"/>
      <c r="OLX320" s="74"/>
      <c r="OLY320" s="74"/>
      <c r="OLZ320" s="74"/>
      <c r="OMA320" s="74"/>
      <c r="OMB320" s="74"/>
      <c r="OMC320" s="74"/>
      <c r="OMD320" s="74"/>
      <c r="OME320" s="74"/>
      <c r="OMF320" s="74"/>
      <c r="OMG320" s="74"/>
      <c r="OMH320" s="74"/>
      <c r="OMI320" s="74"/>
      <c r="OMJ320" s="74"/>
      <c r="OMK320" s="74"/>
      <c r="OML320" s="74"/>
      <c r="OMM320" s="74"/>
      <c r="OMN320" s="74"/>
      <c r="OMO320" s="74"/>
      <c r="OMP320" s="74"/>
      <c r="OMQ320" s="74"/>
      <c r="OMR320" s="74"/>
      <c r="OMS320" s="74"/>
      <c r="OMT320" s="74"/>
      <c r="OMU320" s="74"/>
      <c r="OMV320" s="74"/>
      <c r="OMW320" s="74"/>
      <c r="OMX320" s="74"/>
      <c r="OMY320" s="74"/>
      <c r="OMZ320" s="74"/>
      <c r="ONA320" s="74"/>
      <c r="ONB320" s="74"/>
      <c r="ONC320" s="74"/>
      <c r="OND320" s="74"/>
      <c r="ONE320" s="74"/>
      <c r="ONF320" s="74"/>
      <c r="ONG320" s="74"/>
      <c r="ONH320" s="74"/>
      <c r="ONI320" s="74"/>
      <c r="ONJ320" s="74"/>
      <c r="ONK320" s="74"/>
      <c r="ONL320" s="74"/>
      <c r="ONM320" s="74"/>
      <c r="ONN320" s="74"/>
      <c r="ONO320" s="74"/>
      <c r="ONP320" s="74"/>
      <c r="ONQ320" s="74"/>
      <c r="ONR320" s="74"/>
      <c r="ONS320" s="74"/>
      <c r="ONT320" s="74"/>
      <c r="ONU320" s="74"/>
      <c r="ONV320" s="74"/>
      <c r="ONW320" s="74"/>
      <c r="ONX320" s="74"/>
      <c r="ONY320" s="74"/>
      <c r="ONZ320" s="74"/>
      <c r="OOA320" s="74"/>
      <c r="OOB320" s="74"/>
      <c r="OOC320" s="74"/>
      <c r="OOD320" s="74"/>
      <c r="OOE320" s="74"/>
      <c r="OOF320" s="74"/>
      <c r="OOG320" s="74"/>
      <c r="OOH320" s="74"/>
      <c r="OOI320" s="74"/>
      <c r="OOJ320" s="74"/>
      <c r="OOK320" s="74"/>
      <c r="OOL320" s="74"/>
      <c r="OOM320" s="74"/>
      <c r="OON320" s="74"/>
      <c r="OOO320" s="74"/>
      <c r="OOP320" s="74"/>
      <c r="OOQ320" s="74"/>
      <c r="OOR320" s="74"/>
      <c r="OOS320" s="74"/>
      <c r="OOT320" s="74"/>
      <c r="OOU320" s="74"/>
      <c r="OOV320" s="74"/>
      <c r="OOW320" s="74"/>
      <c r="OOX320" s="74"/>
      <c r="OOY320" s="74"/>
      <c r="OOZ320" s="74"/>
      <c r="OPA320" s="74"/>
      <c r="OPB320" s="74"/>
      <c r="OPC320" s="74"/>
      <c r="OPD320" s="74"/>
      <c r="OPE320" s="74"/>
      <c r="OPF320" s="74"/>
      <c r="OPG320" s="74"/>
      <c r="OPH320" s="74"/>
      <c r="OPI320" s="74"/>
      <c r="OPJ320" s="74"/>
      <c r="OPK320" s="74"/>
      <c r="OPL320" s="74"/>
      <c r="OPM320" s="74"/>
      <c r="OPN320" s="74"/>
      <c r="OPO320" s="74"/>
      <c r="OPP320" s="74"/>
      <c r="OPQ320" s="74"/>
      <c r="OPR320" s="74"/>
      <c r="OPS320" s="74"/>
      <c r="OPT320" s="74"/>
      <c r="OPU320" s="74"/>
      <c r="OPV320" s="74"/>
      <c r="OPW320" s="74"/>
      <c r="OPX320" s="74"/>
      <c r="OPY320" s="74"/>
      <c r="OPZ320" s="74"/>
      <c r="OQA320" s="74"/>
      <c r="OQB320" s="74"/>
      <c r="OQC320" s="74"/>
      <c r="OQD320" s="74"/>
      <c r="OQE320" s="74"/>
      <c r="OQF320" s="74"/>
      <c r="OQG320" s="74"/>
      <c r="OQH320" s="74"/>
      <c r="OQI320" s="74"/>
      <c r="OQJ320" s="74"/>
      <c r="OQK320" s="74"/>
      <c r="OQL320" s="74"/>
      <c r="OQM320" s="74"/>
      <c r="OQN320" s="74"/>
      <c r="OQO320" s="74"/>
      <c r="OQP320" s="74"/>
      <c r="OQQ320" s="74"/>
      <c r="OQR320" s="74"/>
      <c r="OQS320" s="74"/>
      <c r="OQT320" s="74"/>
      <c r="OQU320" s="74"/>
      <c r="OQV320" s="74"/>
      <c r="OQW320" s="74"/>
      <c r="OQX320" s="74"/>
      <c r="OQY320" s="74"/>
      <c r="OQZ320" s="74"/>
      <c r="ORA320" s="74"/>
      <c r="ORB320" s="74"/>
      <c r="ORC320" s="74"/>
      <c r="ORD320" s="74"/>
      <c r="ORE320" s="74"/>
      <c r="ORF320" s="74"/>
      <c r="ORG320" s="74"/>
      <c r="ORH320" s="74"/>
      <c r="ORI320" s="74"/>
      <c r="ORJ320" s="74"/>
      <c r="ORK320" s="74"/>
      <c r="ORL320" s="74"/>
      <c r="ORM320" s="74"/>
      <c r="ORN320" s="74"/>
      <c r="ORO320" s="74"/>
      <c r="ORP320" s="74"/>
      <c r="ORQ320" s="74"/>
      <c r="ORR320" s="74"/>
      <c r="ORS320" s="74"/>
      <c r="ORT320" s="74"/>
      <c r="ORU320" s="74"/>
      <c r="ORV320" s="74"/>
      <c r="ORW320" s="74"/>
      <c r="ORX320" s="74"/>
      <c r="ORY320" s="74"/>
      <c r="ORZ320" s="74"/>
      <c r="OSA320" s="74"/>
      <c r="OSB320" s="74"/>
      <c r="OSC320" s="74"/>
      <c r="OSD320" s="74"/>
      <c r="OSE320" s="74"/>
      <c r="OSF320" s="74"/>
      <c r="OSG320" s="74"/>
      <c r="OSH320" s="74"/>
      <c r="OSI320" s="74"/>
      <c r="OSJ320" s="74"/>
      <c r="OSK320" s="74"/>
      <c r="OSL320" s="74"/>
      <c r="OSM320" s="74"/>
      <c r="OSN320" s="74"/>
      <c r="OSO320" s="74"/>
      <c r="OSP320" s="74"/>
      <c r="OSQ320" s="74"/>
      <c r="OSR320" s="74"/>
      <c r="OSS320" s="74"/>
      <c r="OST320" s="74"/>
      <c r="OSU320" s="74"/>
      <c r="OSV320" s="74"/>
      <c r="OSW320" s="74"/>
      <c r="OSX320" s="74"/>
      <c r="OSY320" s="74"/>
      <c r="OSZ320" s="74"/>
      <c r="OTA320" s="74"/>
      <c r="OTB320" s="74"/>
      <c r="OTC320" s="74"/>
      <c r="OTD320" s="74"/>
      <c r="OTE320" s="74"/>
      <c r="OTF320" s="74"/>
      <c r="OTG320" s="74"/>
      <c r="OTH320" s="74"/>
      <c r="OTI320" s="74"/>
      <c r="OTJ320" s="74"/>
      <c r="OTK320" s="74"/>
      <c r="OTL320" s="74"/>
      <c r="OTM320" s="74"/>
      <c r="OTN320" s="74"/>
      <c r="OTO320" s="74"/>
      <c r="OTP320" s="74"/>
      <c r="OTQ320" s="74"/>
      <c r="OTR320" s="74"/>
      <c r="OTS320" s="74"/>
      <c r="OTT320" s="74"/>
      <c r="OTU320" s="74"/>
      <c r="OTV320" s="74"/>
      <c r="OTW320" s="74"/>
      <c r="OTX320" s="74"/>
      <c r="OTY320" s="74"/>
      <c r="OTZ320" s="74"/>
      <c r="OUA320" s="74"/>
      <c r="OUB320" s="74"/>
      <c r="OUC320" s="74"/>
      <c r="OUD320" s="74"/>
      <c r="OUE320" s="74"/>
      <c r="OUF320" s="74"/>
      <c r="OUG320" s="74"/>
      <c r="OUH320" s="74"/>
      <c r="OUI320" s="74"/>
      <c r="OUJ320" s="74"/>
      <c r="OUK320" s="74"/>
      <c r="OUL320" s="74"/>
      <c r="OUM320" s="74"/>
      <c r="OUN320" s="74"/>
      <c r="OUO320" s="74"/>
      <c r="OUP320" s="74"/>
      <c r="OUQ320" s="74"/>
      <c r="OUR320" s="74"/>
      <c r="OUS320" s="74"/>
      <c r="OUT320" s="74"/>
      <c r="OUU320" s="74"/>
      <c r="OUV320" s="74"/>
      <c r="OUW320" s="74"/>
      <c r="OUX320" s="74"/>
      <c r="OUY320" s="74"/>
      <c r="OUZ320" s="74"/>
      <c r="OVA320" s="74"/>
      <c r="OVB320" s="74"/>
      <c r="OVC320" s="74"/>
      <c r="OVD320" s="74"/>
      <c r="OVE320" s="74"/>
      <c r="OVF320" s="74"/>
      <c r="OVG320" s="74"/>
      <c r="OVH320" s="74"/>
      <c r="OVI320" s="74"/>
      <c r="OVJ320" s="74"/>
      <c r="OVK320" s="74"/>
      <c r="OVL320" s="74"/>
      <c r="OVM320" s="74"/>
      <c r="OVN320" s="74"/>
      <c r="OVO320" s="74"/>
      <c r="OVP320" s="74"/>
      <c r="OVQ320" s="74"/>
      <c r="OVR320" s="74"/>
      <c r="OVS320" s="74"/>
      <c r="OVT320" s="74"/>
      <c r="OVU320" s="74"/>
      <c r="OVV320" s="74"/>
      <c r="OVW320" s="74"/>
      <c r="OVX320" s="74"/>
      <c r="OVY320" s="74"/>
      <c r="OVZ320" s="74"/>
      <c r="OWA320" s="74"/>
      <c r="OWB320" s="74"/>
      <c r="OWC320" s="74"/>
      <c r="OWD320" s="74"/>
      <c r="OWE320" s="74"/>
      <c r="OWF320" s="74"/>
      <c r="OWG320" s="74"/>
      <c r="OWH320" s="74"/>
      <c r="OWI320" s="74"/>
      <c r="OWJ320" s="74"/>
      <c r="OWK320" s="74"/>
      <c r="OWL320" s="74"/>
      <c r="OWM320" s="74"/>
      <c r="OWN320" s="74"/>
      <c r="OWO320" s="74"/>
      <c r="OWP320" s="74"/>
      <c r="OWQ320" s="74"/>
      <c r="OWR320" s="74"/>
      <c r="OWS320" s="74"/>
      <c r="OWT320" s="74"/>
      <c r="OWU320" s="74"/>
      <c r="OWV320" s="74"/>
      <c r="OWW320" s="74"/>
      <c r="OWX320" s="74"/>
      <c r="OWY320" s="74"/>
      <c r="OWZ320" s="74"/>
      <c r="OXA320" s="74"/>
      <c r="OXB320" s="74"/>
      <c r="OXC320" s="74"/>
      <c r="OXD320" s="74"/>
      <c r="OXE320" s="74"/>
      <c r="OXF320" s="74"/>
      <c r="OXG320" s="74"/>
      <c r="OXH320" s="74"/>
      <c r="OXI320" s="74"/>
      <c r="OXJ320" s="74"/>
      <c r="OXK320" s="74"/>
      <c r="OXL320" s="74"/>
      <c r="OXM320" s="74"/>
      <c r="OXN320" s="74"/>
      <c r="OXO320" s="74"/>
      <c r="OXP320" s="74"/>
      <c r="OXQ320" s="74"/>
      <c r="OXR320" s="74"/>
      <c r="OXS320" s="74"/>
      <c r="OXT320" s="74"/>
      <c r="OXU320" s="74"/>
      <c r="OXV320" s="74"/>
      <c r="OXW320" s="74"/>
      <c r="OXX320" s="74"/>
      <c r="OXY320" s="74"/>
      <c r="OXZ320" s="74"/>
      <c r="OYA320" s="74"/>
      <c r="OYB320" s="74"/>
      <c r="OYC320" s="74"/>
      <c r="OYD320" s="74"/>
      <c r="OYE320" s="74"/>
      <c r="OYF320" s="74"/>
      <c r="OYG320" s="74"/>
      <c r="OYH320" s="74"/>
      <c r="OYI320" s="74"/>
      <c r="OYJ320" s="74"/>
      <c r="OYK320" s="74"/>
      <c r="OYL320" s="74"/>
      <c r="OYM320" s="74"/>
      <c r="OYN320" s="74"/>
      <c r="OYO320" s="74"/>
      <c r="OYP320" s="74"/>
      <c r="OYQ320" s="74"/>
      <c r="OYR320" s="74"/>
      <c r="OYS320" s="74"/>
      <c r="OYT320" s="74"/>
      <c r="OYU320" s="74"/>
      <c r="OYV320" s="74"/>
      <c r="OYW320" s="74"/>
      <c r="OYX320" s="74"/>
      <c r="OYY320" s="74"/>
      <c r="OYZ320" s="74"/>
      <c r="OZA320" s="74"/>
      <c r="OZB320" s="74"/>
      <c r="OZC320" s="74"/>
      <c r="OZD320" s="74"/>
      <c r="OZE320" s="74"/>
      <c r="OZF320" s="74"/>
      <c r="OZG320" s="74"/>
      <c r="OZH320" s="74"/>
      <c r="OZI320" s="74"/>
      <c r="OZJ320" s="74"/>
      <c r="OZK320" s="74"/>
      <c r="OZL320" s="74"/>
      <c r="OZM320" s="74"/>
      <c r="OZN320" s="74"/>
      <c r="OZO320" s="74"/>
      <c r="OZP320" s="74"/>
      <c r="OZQ320" s="74"/>
      <c r="OZR320" s="74"/>
      <c r="OZS320" s="74"/>
      <c r="OZT320" s="74"/>
      <c r="OZU320" s="74"/>
      <c r="OZV320" s="74"/>
      <c r="OZW320" s="74"/>
      <c r="OZX320" s="74"/>
      <c r="OZY320" s="74"/>
      <c r="OZZ320" s="74"/>
      <c r="PAA320" s="74"/>
      <c r="PAB320" s="74"/>
      <c r="PAC320" s="74"/>
      <c r="PAD320" s="74"/>
      <c r="PAE320" s="74"/>
      <c r="PAF320" s="74"/>
      <c r="PAG320" s="74"/>
      <c r="PAH320" s="74"/>
      <c r="PAI320" s="74"/>
      <c r="PAJ320" s="74"/>
      <c r="PAK320" s="74"/>
      <c r="PAL320" s="74"/>
      <c r="PAM320" s="74"/>
      <c r="PAN320" s="74"/>
      <c r="PAO320" s="74"/>
      <c r="PAP320" s="74"/>
      <c r="PAQ320" s="74"/>
      <c r="PAR320" s="74"/>
      <c r="PAS320" s="74"/>
      <c r="PAT320" s="74"/>
      <c r="PAU320" s="74"/>
      <c r="PAV320" s="74"/>
      <c r="PAW320" s="74"/>
      <c r="PAX320" s="74"/>
      <c r="PAY320" s="74"/>
      <c r="PAZ320" s="74"/>
      <c r="PBA320" s="74"/>
      <c r="PBB320" s="74"/>
      <c r="PBC320" s="74"/>
      <c r="PBD320" s="74"/>
      <c r="PBE320" s="74"/>
      <c r="PBF320" s="74"/>
      <c r="PBG320" s="74"/>
      <c r="PBH320" s="74"/>
      <c r="PBI320" s="74"/>
      <c r="PBJ320" s="74"/>
      <c r="PBK320" s="74"/>
      <c r="PBL320" s="74"/>
      <c r="PBM320" s="74"/>
      <c r="PBN320" s="74"/>
      <c r="PBO320" s="74"/>
      <c r="PBP320" s="74"/>
      <c r="PBQ320" s="74"/>
      <c r="PBR320" s="74"/>
      <c r="PBS320" s="74"/>
      <c r="PBT320" s="74"/>
      <c r="PBU320" s="74"/>
      <c r="PBV320" s="74"/>
      <c r="PBW320" s="74"/>
      <c r="PBX320" s="74"/>
      <c r="PBY320" s="74"/>
      <c r="PBZ320" s="74"/>
      <c r="PCA320" s="74"/>
      <c r="PCB320" s="74"/>
      <c r="PCC320" s="74"/>
      <c r="PCD320" s="74"/>
      <c r="PCE320" s="74"/>
      <c r="PCF320" s="74"/>
      <c r="PCG320" s="74"/>
      <c r="PCH320" s="74"/>
      <c r="PCI320" s="74"/>
      <c r="PCJ320" s="74"/>
      <c r="PCK320" s="74"/>
      <c r="PCL320" s="74"/>
      <c r="PCM320" s="74"/>
      <c r="PCN320" s="74"/>
      <c r="PCO320" s="74"/>
      <c r="PCP320" s="74"/>
      <c r="PCQ320" s="74"/>
      <c r="PCR320" s="74"/>
      <c r="PCS320" s="74"/>
      <c r="PCT320" s="74"/>
      <c r="PCU320" s="74"/>
      <c r="PCV320" s="74"/>
      <c r="PCW320" s="74"/>
      <c r="PCX320" s="74"/>
      <c r="PCY320" s="74"/>
      <c r="PCZ320" s="74"/>
      <c r="PDA320" s="74"/>
      <c r="PDB320" s="74"/>
      <c r="PDC320" s="74"/>
      <c r="PDD320" s="74"/>
      <c r="PDE320" s="74"/>
      <c r="PDF320" s="74"/>
      <c r="PDG320" s="74"/>
      <c r="PDH320" s="74"/>
      <c r="PDI320" s="74"/>
      <c r="PDJ320" s="74"/>
      <c r="PDK320" s="74"/>
      <c r="PDL320" s="74"/>
      <c r="PDM320" s="74"/>
      <c r="PDN320" s="74"/>
      <c r="PDO320" s="74"/>
      <c r="PDP320" s="74"/>
      <c r="PDQ320" s="74"/>
      <c r="PDR320" s="74"/>
      <c r="PDS320" s="74"/>
      <c r="PDT320" s="74"/>
      <c r="PDU320" s="74"/>
      <c r="PDV320" s="74"/>
      <c r="PDW320" s="74"/>
      <c r="PDX320" s="74"/>
      <c r="PDY320" s="74"/>
      <c r="PDZ320" s="74"/>
      <c r="PEA320" s="74"/>
      <c r="PEB320" s="74"/>
      <c r="PEC320" s="74"/>
      <c r="PED320" s="74"/>
      <c r="PEE320" s="74"/>
      <c r="PEF320" s="74"/>
      <c r="PEG320" s="74"/>
      <c r="PEH320" s="74"/>
      <c r="PEI320" s="74"/>
      <c r="PEJ320" s="74"/>
      <c r="PEK320" s="74"/>
      <c r="PEL320" s="74"/>
      <c r="PEM320" s="74"/>
      <c r="PEN320" s="74"/>
      <c r="PEO320" s="74"/>
      <c r="PEP320" s="74"/>
      <c r="PEQ320" s="74"/>
      <c r="PER320" s="74"/>
      <c r="PES320" s="74"/>
      <c r="PET320" s="74"/>
      <c r="PEU320" s="74"/>
      <c r="PEV320" s="74"/>
      <c r="PEW320" s="74"/>
      <c r="PEX320" s="74"/>
      <c r="PEY320" s="74"/>
      <c r="PEZ320" s="74"/>
      <c r="PFA320" s="74"/>
      <c r="PFB320" s="74"/>
      <c r="PFC320" s="74"/>
      <c r="PFD320" s="74"/>
      <c r="PFE320" s="74"/>
      <c r="PFF320" s="74"/>
      <c r="PFG320" s="74"/>
      <c r="PFH320" s="74"/>
      <c r="PFI320" s="74"/>
      <c r="PFJ320" s="74"/>
      <c r="PFK320" s="74"/>
      <c r="PFL320" s="74"/>
      <c r="PFM320" s="74"/>
      <c r="PFN320" s="74"/>
      <c r="PFO320" s="74"/>
      <c r="PFP320" s="74"/>
      <c r="PFQ320" s="74"/>
      <c r="PFR320" s="74"/>
      <c r="PFS320" s="74"/>
      <c r="PFT320" s="74"/>
      <c r="PFU320" s="74"/>
      <c r="PFV320" s="74"/>
      <c r="PFW320" s="74"/>
      <c r="PFX320" s="74"/>
      <c r="PFY320" s="74"/>
      <c r="PFZ320" s="74"/>
      <c r="PGA320" s="74"/>
      <c r="PGB320" s="74"/>
      <c r="PGC320" s="74"/>
      <c r="PGD320" s="74"/>
      <c r="PGE320" s="74"/>
      <c r="PGF320" s="74"/>
      <c r="PGG320" s="74"/>
      <c r="PGH320" s="74"/>
      <c r="PGI320" s="74"/>
      <c r="PGJ320" s="74"/>
      <c r="PGK320" s="74"/>
      <c r="PGL320" s="74"/>
      <c r="PGM320" s="74"/>
      <c r="PGN320" s="74"/>
      <c r="PGO320" s="74"/>
      <c r="PGP320" s="74"/>
      <c r="PGQ320" s="74"/>
      <c r="PGR320" s="74"/>
      <c r="PGS320" s="74"/>
      <c r="PGT320" s="74"/>
      <c r="PGU320" s="74"/>
      <c r="PGV320" s="74"/>
      <c r="PGW320" s="74"/>
      <c r="PGX320" s="74"/>
      <c r="PGY320" s="74"/>
      <c r="PGZ320" s="74"/>
      <c r="PHA320" s="74"/>
      <c r="PHB320" s="74"/>
      <c r="PHC320" s="74"/>
      <c r="PHD320" s="74"/>
      <c r="PHE320" s="74"/>
      <c r="PHF320" s="74"/>
      <c r="PHG320" s="74"/>
      <c r="PHH320" s="74"/>
      <c r="PHI320" s="74"/>
      <c r="PHJ320" s="74"/>
      <c r="PHK320" s="74"/>
      <c r="PHL320" s="74"/>
      <c r="PHM320" s="74"/>
      <c r="PHN320" s="74"/>
      <c r="PHO320" s="74"/>
      <c r="PHP320" s="74"/>
      <c r="PHQ320" s="74"/>
      <c r="PHR320" s="74"/>
      <c r="PHS320" s="74"/>
      <c r="PHT320" s="74"/>
      <c r="PHU320" s="74"/>
      <c r="PHV320" s="74"/>
      <c r="PHW320" s="74"/>
      <c r="PHX320" s="74"/>
      <c r="PHY320" s="74"/>
      <c r="PHZ320" s="74"/>
      <c r="PIA320" s="74"/>
      <c r="PIB320" s="74"/>
      <c r="PIC320" s="74"/>
      <c r="PID320" s="74"/>
      <c r="PIE320" s="74"/>
      <c r="PIF320" s="74"/>
      <c r="PIG320" s="74"/>
      <c r="PIH320" s="74"/>
      <c r="PII320" s="74"/>
      <c r="PIJ320" s="74"/>
      <c r="PIK320" s="74"/>
      <c r="PIL320" s="74"/>
      <c r="PIM320" s="74"/>
      <c r="PIN320" s="74"/>
      <c r="PIO320" s="74"/>
      <c r="PIP320" s="74"/>
      <c r="PIQ320" s="74"/>
      <c r="PIR320" s="74"/>
      <c r="PIS320" s="74"/>
      <c r="PIT320" s="74"/>
      <c r="PIU320" s="74"/>
      <c r="PIV320" s="74"/>
      <c r="PIW320" s="74"/>
      <c r="PIX320" s="74"/>
      <c r="PIY320" s="74"/>
      <c r="PIZ320" s="74"/>
      <c r="PJA320" s="74"/>
      <c r="PJB320" s="74"/>
      <c r="PJC320" s="74"/>
      <c r="PJD320" s="74"/>
      <c r="PJE320" s="74"/>
      <c r="PJF320" s="74"/>
      <c r="PJG320" s="74"/>
      <c r="PJH320" s="74"/>
      <c r="PJI320" s="74"/>
      <c r="PJJ320" s="74"/>
      <c r="PJK320" s="74"/>
      <c r="PJL320" s="74"/>
      <c r="PJM320" s="74"/>
      <c r="PJN320" s="74"/>
      <c r="PJO320" s="74"/>
      <c r="PJP320" s="74"/>
      <c r="PJQ320" s="74"/>
      <c r="PJR320" s="74"/>
      <c r="PJS320" s="74"/>
      <c r="PJT320" s="74"/>
      <c r="PJU320" s="74"/>
      <c r="PJV320" s="74"/>
      <c r="PJW320" s="74"/>
      <c r="PJX320" s="74"/>
      <c r="PJY320" s="74"/>
      <c r="PJZ320" s="74"/>
      <c r="PKA320" s="74"/>
      <c r="PKB320" s="74"/>
      <c r="PKC320" s="74"/>
      <c r="PKD320" s="74"/>
      <c r="PKE320" s="74"/>
      <c r="PKF320" s="74"/>
      <c r="PKG320" s="74"/>
      <c r="PKH320" s="74"/>
      <c r="PKI320" s="74"/>
      <c r="PKJ320" s="74"/>
      <c r="PKK320" s="74"/>
      <c r="PKL320" s="74"/>
      <c r="PKM320" s="74"/>
      <c r="PKN320" s="74"/>
      <c r="PKO320" s="74"/>
      <c r="PKP320" s="74"/>
      <c r="PKQ320" s="74"/>
      <c r="PKR320" s="74"/>
      <c r="PKS320" s="74"/>
      <c r="PKT320" s="74"/>
      <c r="PKU320" s="74"/>
      <c r="PKV320" s="74"/>
      <c r="PKW320" s="74"/>
      <c r="PKX320" s="74"/>
      <c r="PKY320" s="74"/>
      <c r="PKZ320" s="74"/>
      <c r="PLA320" s="74"/>
      <c r="PLB320" s="74"/>
      <c r="PLC320" s="74"/>
      <c r="PLD320" s="74"/>
      <c r="PLE320" s="74"/>
      <c r="PLF320" s="74"/>
      <c r="PLG320" s="74"/>
      <c r="PLH320" s="74"/>
      <c r="PLI320" s="74"/>
      <c r="PLJ320" s="74"/>
      <c r="PLK320" s="74"/>
      <c r="PLL320" s="74"/>
      <c r="PLM320" s="74"/>
      <c r="PLN320" s="74"/>
      <c r="PLO320" s="74"/>
      <c r="PLP320" s="74"/>
      <c r="PLQ320" s="74"/>
      <c r="PLR320" s="74"/>
      <c r="PLS320" s="74"/>
      <c r="PLT320" s="74"/>
      <c r="PLU320" s="74"/>
      <c r="PLV320" s="74"/>
      <c r="PLW320" s="74"/>
      <c r="PLX320" s="74"/>
      <c r="PLY320" s="74"/>
      <c r="PLZ320" s="74"/>
      <c r="PMA320" s="74"/>
      <c r="PMB320" s="74"/>
      <c r="PMC320" s="74"/>
      <c r="PMD320" s="74"/>
      <c r="PME320" s="74"/>
      <c r="PMF320" s="74"/>
      <c r="PMG320" s="74"/>
      <c r="PMH320" s="74"/>
      <c r="PMI320" s="74"/>
      <c r="PMJ320" s="74"/>
      <c r="PMK320" s="74"/>
      <c r="PML320" s="74"/>
      <c r="PMM320" s="74"/>
      <c r="PMN320" s="74"/>
      <c r="PMO320" s="74"/>
      <c r="PMP320" s="74"/>
      <c r="PMQ320" s="74"/>
      <c r="PMR320" s="74"/>
      <c r="PMS320" s="74"/>
      <c r="PMT320" s="74"/>
      <c r="PMU320" s="74"/>
      <c r="PMV320" s="74"/>
      <c r="PMW320" s="74"/>
      <c r="PMX320" s="74"/>
      <c r="PMY320" s="74"/>
      <c r="PMZ320" s="74"/>
      <c r="PNA320" s="74"/>
      <c r="PNB320" s="74"/>
      <c r="PNC320" s="74"/>
      <c r="PND320" s="74"/>
      <c r="PNE320" s="74"/>
      <c r="PNF320" s="74"/>
      <c r="PNG320" s="74"/>
      <c r="PNH320" s="74"/>
      <c r="PNI320" s="74"/>
      <c r="PNJ320" s="74"/>
      <c r="PNK320" s="74"/>
      <c r="PNL320" s="74"/>
      <c r="PNM320" s="74"/>
      <c r="PNN320" s="74"/>
      <c r="PNO320" s="74"/>
      <c r="PNP320" s="74"/>
      <c r="PNQ320" s="74"/>
      <c r="PNR320" s="74"/>
      <c r="PNS320" s="74"/>
      <c r="PNT320" s="74"/>
      <c r="PNU320" s="74"/>
      <c r="PNV320" s="74"/>
      <c r="PNW320" s="74"/>
      <c r="PNX320" s="74"/>
      <c r="PNY320" s="74"/>
      <c r="PNZ320" s="74"/>
      <c r="POA320" s="74"/>
      <c r="POB320" s="74"/>
      <c r="POC320" s="74"/>
      <c r="POD320" s="74"/>
      <c r="POE320" s="74"/>
      <c r="POF320" s="74"/>
      <c r="POG320" s="74"/>
      <c r="POH320" s="74"/>
      <c r="POI320" s="74"/>
      <c r="POJ320" s="74"/>
      <c r="POK320" s="74"/>
      <c r="POL320" s="74"/>
      <c r="POM320" s="74"/>
      <c r="PON320" s="74"/>
      <c r="POO320" s="74"/>
      <c r="POP320" s="74"/>
      <c r="POQ320" s="74"/>
      <c r="POR320" s="74"/>
      <c r="POS320" s="74"/>
      <c r="POT320" s="74"/>
      <c r="POU320" s="74"/>
      <c r="POV320" s="74"/>
      <c r="POW320" s="74"/>
      <c r="POX320" s="74"/>
      <c r="POY320" s="74"/>
      <c r="POZ320" s="74"/>
      <c r="PPA320" s="74"/>
      <c r="PPB320" s="74"/>
      <c r="PPC320" s="74"/>
      <c r="PPD320" s="74"/>
      <c r="PPE320" s="74"/>
      <c r="PPF320" s="74"/>
      <c r="PPG320" s="74"/>
      <c r="PPH320" s="74"/>
      <c r="PPI320" s="74"/>
      <c r="PPJ320" s="74"/>
      <c r="PPK320" s="74"/>
      <c r="PPL320" s="74"/>
      <c r="PPM320" s="74"/>
      <c r="PPN320" s="74"/>
      <c r="PPO320" s="74"/>
      <c r="PPP320" s="74"/>
      <c r="PPQ320" s="74"/>
      <c r="PPR320" s="74"/>
      <c r="PPS320" s="74"/>
      <c r="PPT320" s="74"/>
      <c r="PPU320" s="74"/>
      <c r="PPV320" s="74"/>
      <c r="PPW320" s="74"/>
      <c r="PPX320" s="74"/>
      <c r="PPY320" s="74"/>
      <c r="PPZ320" s="74"/>
      <c r="PQA320" s="74"/>
      <c r="PQB320" s="74"/>
      <c r="PQC320" s="74"/>
      <c r="PQD320" s="74"/>
      <c r="PQE320" s="74"/>
      <c r="PQF320" s="74"/>
      <c r="PQG320" s="74"/>
      <c r="PQH320" s="74"/>
      <c r="PQI320" s="74"/>
      <c r="PQJ320" s="74"/>
      <c r="PQK320" s="74"/>
      <c r="PQL320" s="74"/>
      <c r="PQM320" s="74"/>
      <c r="PQN320" s="74"/>
      <c r="PQO320" s="74"/>
      <c r="PQP320" s="74"/>
      <c r="PQQ320" s="74"/>
      <c r="PQR320" s="74"/>
      <c r="PQS320" s="74"/>
      <c r="PQT320" s="74"/>
      <c r="PQU320" s="74"/>
      <c r="PQV320" s="74"/>
      <c r="PQW320" s="74"/>
      <c r="PQX320" s="74"/>
      <c r="PQY320" s="74"/>
      <c r="PQZ320" s="74"/>
      <c r="PRA320" s="74"/>
      <c r="PRB320" s="74"/>
      <c r="PRC320" s="74"/>
      <c r="PRD320" s="74"/>
      <c r="PRE320" s="74"/>
      <c r="PRF320" s="74"/>
      <c r="PRG320" s="74"/>
      <c r="PRH320" s="74"/>
      <c r="PRI320" s="74"/>
      <c r="PRJ320" s="74"/>
      <c r="PRK320" s="74"/>
      <c r="PRL320" s="74"/>
      <c r="PRM320" s="74"/>
      <c r="PRN320" s="74"/>
      <c r="PRO320" s="74"/>
      <c r="PRP320" s="74"/>
      <c r="PRQ320" s="74"/>
      <c r="PRR320" s="74"/>
      <c r="PRS320" s="74"/>
      <c r="PRT320" s="74"/>
      <c r="PRU320" s="74"/>
      <c r="PRV320" s="74"/>
      <c r="PRW320" s="74"/>
      <c r="PRX320" s="74"/>
      <c r="PRY320" s="74"/>
      <c r="PRZ320" s="74"/>
      <c r="PSA320" s="74"/>
      <c r="PSB320" s="74"/>
      <c r="PSC320" s="74"/>
      <c r="PSD320" s="74"/>
      <c r="PSE320" s="74"/>
      <c r="PSF320" s="74"/>
      <c r="PSG320" s="74"/>
      <c r="PSH320" s="74"/>
      <c r="PSI320" s="74"/>
      <c r="PSJ320" s="74"/>
      <c r="PSK320" s="74"/>
      <c r="PSL320" s="74"/>
      <c r="PSM320" s="74"/>
      <c r="PSN320" s="74"/>
      <c r="PSO320" s="74"/>
      <c r="PSP320" s="74"/>
      <c r="PSQ320" s="74"/>
      <c r="PSR320" s="74"/>
      <c r="PSS320" s="74"/>
      <c r="PST320" s="74"/>
      <c r="PSU320" s="74"/>
      <c r="PSV320" s="74"/>
      <c r="PSW320" s="74"/>
      <c r="PSX320" s="74"/>
      <c r="PSY320" s="74"/>
      <c r="PSZ320" s="74"/>
      <c r="PTA320" s="74"/>
      <c r="PTB320" s="74"/>
      <c r="PTC320" s="74"/>
      <c r="PTD320" s="74"/>
      <c r="PTE320" s="74"/>
      <c r="PTF320" s="74"/>
      <c r="PTG320" s="74"/>
      <c r="PTH320" s="74"/>
      <c r="PTI320" s="74"/>
      <c r="PTJ320" s="74"/>
      <c r="PTK320" s="74"/>
      <c r="PTL320" s="74"/>
      <c r="PTM320" s="74"/>
      <c r="PTN320" s="74"/>
      <c r="PTO320" s="74"/>
      <c r="PTP320" s="74"/>
      <c r="PTQ320" s="74"/>
      <c r="PTR320" s="74"/>
      <c r="PTS320" s="74"/>
      <c r="PTT320" s="74"/>
      <c r="PTU320" s="74"/>
      <c r="PTV320" s="74"/>
      <c r="PTW320" s="74"/>
      <c r="PTX320" s="74"/>
      <c r="PTY320" s="74"/>
      <c r="PTZ320" s="74"/>
      <c r="PUA320" s="74"/>
      <c r="PUB320" s="74"/>
      <c r="PUC320" s="74"/>
      <c r="PUD320" s="74"/>
      <c r="PUE320" s="74"/>
      <c r="PUF320" s="74"/>
      <c r="PUG320" s="74"/>
      <c r="PUH320" s="74"/>
      <c r="PUI320" s="74"/>
      <c r="PUJ320" s="74"/>
      <c r="PUK320" s="74"/>
      <c r="PUL320" s="74"/>
      <c r="PUM320" s="74"/>
      <c r="PUN320" s="74"/>
      <c r="PUO320" s="74"/>
      <c r="PUP320" s="74"/>
      <c r="PUQ320" s="74"/>
      <c r="PUR320" s="74"/>
      <c r="PUS320" s="74"/>
      <c r="PUT320" s="74"/>
      <c r="PUU320" s="74"/>
      <c r="PUV320" s="74"/>
      <c r="PUW320" s="74"/>
      <c r="PUX320" s="74"/>
      <c r="PUY320" s="74"/>
      <c r="PUZ320" s="74"/>
      <c r="PVA320" s="74"/>
      <c r="PVB320" s="74"/>
      <c r="PVC320" s="74"/>
      <c r="PVD320" s="74"/>
      <c r="PVE320" s="74"/>
      <c r="PVF320" s="74"/>
      <c r="PVG320" s="74"/>
      <c r="PVH320" s="74"/>
      <c r="PVI320" s="74"/>
      <c r="PVJ320" s="74"/>
      <c r="PVK320" s="74"/>
      <c r="PVL320" s="74"/>
      <c r="PVM320" s="74"/>
      <c r="PVN320" s="74"/>
      <c r="PVO320" s="74"/>
      <c r="PVP320" s="74"/>
      <c r="PVQ320" s="74"/>
      <c r="PVR320" s="74"/>
      <c r="PVS320" s="74"/>
      <c r="PVT320" s="74"/>
      <c r="PVU320" s="74"/>
      <c r="PVV320" s="74"/>
      <c r="PVW320" s="74"/>
      <c r="PVX320" s="74"/>
      <c r="PVY320" s="74"/>
      <c r="PVZ320" s="74"/>
      <c r="PWA320" s="74"/>
      <c r="PWB320" s="74"/>
      <c r="PWC320" s="74"/>
      <c r="PWD320" s="74"/>
      <c r="PWE320" s="74"/>
      <c r="PWF320" s="74"/>
      <c r="PWG320" s="74"/>
      <c r="PWH320" s="74"/>
      <c r="PWI320" s="74"/>
      <c r="PWJ320" s="74"/>
      <c r="PWK320" s="74"/>
      <c r="PWL320" s="74"/>
      <c r="PWM320" s="74"/>
      <c r="PWN320" s="74"/>
      <c r="PWO320" s="74"/>
      <c r="PWP320" s="74"/>
      <c r="PWQ320" s="74"/>
      <c r="PWR320" s="74"/>
      <c r="PWS320" s="74"/>
      <c r="PWT320" s="74"/>
      <c r="PWU320" s="74"/>
      <c r="PWV320" s="74"/>
      <c r="PWW320" s="74"/>
      <c r="PWX320" s="74"/>
      <c r="PWY320" s="74"/>
      <c r="PWZ320" s="74"/>
      <c r="PXA320" s="74"/>
      <c r="PXB320" s="74"/>
      <c r="PXC320" s="74"/>
      <c r="PXD320" s="74"/>
      <c r="PXE320" s="74"/>
      <c r="PXF320" s="74"/>
      <c r="PXG320" s="74"/>
      <c r="PXH320" s="74"/>
      <c r="PXI320" s="74"/>
      <c r="PXJ320" s="74"/>
      <c r="PXK320" s="74"/>
      <c r="PXL320" s="74"/>
      <c r="PXM320" s="74"/>
      <c r="PXN320" s="74"/>
      <c r="PXO320" s="74"/>
      <c r="PXP320" s="74"/>
      <c r="PXQ320" s="74"/>
      <c r="PXR320" s="74"/>
      <c r="PXS320" s="74"/>
      <c r="PXT320" s="74"/>
      <c r="PXU320" s="74"/>
      <c r="PXV320" s="74"/>
      <c r="PXW320" s="74"/>
      <c r="PXX320" s="74"/>
      <c r="PXY320" s="74"/>
      <c r="PXZ320" s="74"/>
      <c r="PYA320" s="74"/>
      <c r="PYB320" s="74"/>
      <c r="PYC320" s="74"/>
      <c r="PYD320" s="74"/>
      <c r="PYE320" s="74"/>
      <c r="PYF320" s="74"/>
      <c r="PYG320" s="74"/>
      <c r="PYH320" s="74"/>
      <c r="PYI320" s="74"/>
      <c r="PYJ320" s="74"/>
      <c r="PYK320" s="74"/>
      <c r="PYL320" s="74"/>
      <c r="PYM320" s="74"/>
      <c r="PYN320" s="74"/>
      <c r="PYO320" s="74"/>
      <c r="PYP320" s="74"/>
      <c r="PYQ320" s="74"/>
      <c r="PYR320" s="74"/>
      <c r="PYS320" s="74"/>
      <c r="PYT320" s="74"/>
      <c r="PYU320" s="74"/>
      <c r="PYV320" s="74"/>
      <c r="PYW320" s="74"/>
      <c r="PYX320" s="74"/>
      <c r="PYY320" s="74"/>
      <c r="PYZ320" s="74"/>
      <c r="PZA320" s="74"/>
      <c r="PZB320" s="74"/>
      <c r="PZC320" s="74"/>
      <c r="PZD320" s="74"/>
      <c r="PZE320" s="74"/>
      <c r="PZF320" s="74"/>
      <c r="PZG320" s="74"/>
      <c r="PZH320" s="74"/>
      <c r="PZI320" s="74"/>
      <c r="PZJ320" s="74"/>
      <c r="PZK320" s="74"/>
      <c r="PZL320" s="74"/>
      <c r="PZM320" s="74"/>
      <c r="PZN320" s="74"/>
      <c r="PZO320" s="74"/>
      <c r="PZP320" s="74"/>
      <c r="PZQ320" s="74"/>
      <c r="PZR320" s="74"/>
      <c r="PZS320" s="74"/>
      <c r="PZT320" s="74"/>
      <c r="PZU320" s="74"/>
      <c r="PZV320" s="74"/>
      <c r="PZW320" s="74"/>
      <c r="PZX320" s="74"/>
      <c r="PZY320" s="74"/>
      <c r="PZZ320" s="74"/>
      <c r="QAA320" s="74"/>
      <c r="QAB320" s="74"/>
      <c r="QAC320" s="74"/>
      <c r="QAD320" s="74"/>
      <c r="QAE320" s="74"/>
      <c r="QAF320" s="74"/>
      <c r="QAG320" s="74"/>
      <c r="QAH320" s="74"/>
      <c r="QAI320" s="74"/>
      <c r="QAJ320" s="74"/>
      <c r="QAK320" s="74"/>
      <c r="QAL320" s="74"/>
      <c r="QAM320" s="74"/>
      <c r="QAN320" s="74"/>
      <c r="QAO320" s="74"/>
      <c r="QAP320" s="74"/>
      <c r="QAQ320" s="74"/>
      <c r="QAR320" s="74"/>
      <c r="QAS320" s="74"/>
      <c r="QAT320" s="74"/>
      <c r="QAU320" s="74"/>
      <c r="QAV320" s="74"/>
      <c r="QAW320" s="74"/>
      <c r="QAX320" s="74"/>
      <c r="QAY320" s="74"/>
      <c r="QAZ320" s="74"/>
      <c r="QBA320" s="74"/>
      <c r="QBB320" s="74"/>
      <c r="QBC320" s="74"/>
      <c r="QBD320" s="74"/>
      <c r="QBE320" s="74"/>
      <c r="QBF320" s="74"/>
      <c r="QBG320" s="74"/>
      <c r="QBH320" s="74"/>
      <c r="QBI320" s="74"/>
      <c r="QBJ320" s="74"/>
      <c r="QBK320" s="74"/>
      <c r="QBL320" s="74"/>
      <c r="QBM320" s="74"/>
      <c r="QBN320" s="74"/>
      <c r="QBO320" s="74"/>
      <c r="QBP320" s="74"/>
      <c r="QBQ320" s="74"/>
      <c r="QBR320" s="74"/>
      <c r="QBS320" s="74"/>
      <c r="QBT320" s="74"/>
      <c r="QBU320" s="74"/>
      <c r="QBV320" s="74"/>
      <c r="QBW320" s="74"/>
      <c r="QBX320" s="74"/>
      <c r="QBY320" s="74"/>
      <c r="QBZ320" s="74"/>
      <c r="QCA320" s="74"/>
      <c r="QCB320" s="74"/>
      <c r="QCC320" s="74"/>
      <c r="QCD320" s="74"/>
      <c r="QCE320" s="74"/>
      <c r="QCF320" s="74"/>
      <c r="QCG320" s="74"/>
      <c r="QCH320" s="74"/>
      <c r="QCI320" s="74"/>
      <c r="QCJ320" s="74"/>
      <c r="QCK320" s="74"/>
      <c r="QCL320" s="74"/>
      <c r="QCM320" s="74"/>
      <c r="QCN320" s="74"/>
      <c r="QCO320" s="74"/>
      <c r="QCP320" s="74"/>
      <c r="QCQ320" s="74"/>
      <c r="QCR320" s="74"/>
      <c r="QCS320" s="74"/>
      <c r="QCT320" s="74"/>
      <c r="QCU320" s="74"/>
      <c r="QCV320" s="74"/>
      <c r="QCW320" s="74"/>
      <c r="QCX320" s="74"/>
      <c r="QCY320" s="74"/>
      <c r="QCZ320" s="74"/>
      <c r="QDA320" s="74"/>
      <c r="QDB320" s="74"/>
      <c r="QDC320" s="74"/>
      <c r="QDD320" s="74"/>
      <c r="QDE320" s="74"/>
      <c r="QDF320" s="74"/>
      <c r="QDG320" s="74"/>
      <c r="QDH320" s="74"/>
      <c r="QDI320" s="74"/>
      <c r="QDJ320" s="74"/>
      <c r="QDK320" s="74"/>
      <c r="QDL320" s="74"/>
      <c r="QDM320" s="74"/>
      <c r="QDN320" s="74"/>
      <c r="QDO320" s="74"/>
      <c r="QDP320" s="74"/>
      <c r="QDQ320" s="74"/>
      <c r="QDR320" s="74"/>
      <c r="QDS320" s="74"/>
      <c r="QDT320" s="74"/>
      <c r="QDU320" s="74"/>
      <c r="QDV320" s="74"/>
      <c r="QDW320" s="74"/>
      <c r="QDX320" s="74"/>
      <c r="QDY320" s="74"/>
      <c r="QDZ320" s="74"/>
      <c r="QEA320" s="74"/>
      <c r="QEB320" s="74"/>
      <c r="QEC320" s="74"/>
      <c r="QED320" s="74"/>
      <c r="QEE320" s="74"/>
      <c r="QEF320" s="74"/>
      <c r="QEG320" s="74"/>
      <c r="QEH320" s="74"/>
      <c r="QEI320" s="74"/>
      <c r="QEJ320" s="74"/>
      <c r="QEK320" s="74"/>
      <c r="QEL320" s="74"/>
      <c r="QEM320" s="74"/>
      <c r="QEN320" s="74"/>
      <c r="QEO320" s="74"/>
      <c r="QEP320" s="74"/>
      <c r="QEQ320" s="74"/>
      <c r="QER320" s="74"/>
      <c r="QES320" s="74"/>
      <c r="QET320" s="74"/>
      <c r="QEU320" s="74"/>
      <c r="QEV320" s="74"/>
      <c r="QEW320" s="74"/>
      <c r="QEX320" s="74"/>
      <c r="QEY320" s="74"/>
      <c r="QEZ320" s="74"/>
      <c r="QFA320" s="74"/>
      <c r="QFB320" s="74"/>
      <c r="QFC320" s="74"/>
      <c r="QFD320" s="74"/>
      <c r="QFE320" s="74"/>
      <c r="QFF320" s="74"/>
      <c r="QFG320" s="74"/>
      <c r="QFH320" s="74"/>
      <c r="QFI320" s="74"/>
      <c r="QFJ320" s="74"/>
      <c r="QFK320" s="74"/>
      <c r="QFL320" s="74"/>
      <c r="QFM320" s="74"/>
      <c r="QFN320" s="74"/>
      <c r="QFO320" s="74"/>
      <c r="QFP320" s="74"/>
      <c r="QFQ320" s="74"/>
      <c r="QFR320" s="74"/>
      <c r="QFS320" s="74"/>
      <c r="QFT320" s="74"/>
      <c r="QFU320" s="74"/>
      <c r="QFV320" s="74"/>
      <c r="QFW320" s="74"/>
      <c r="QFX320" s="74"/>
      <c r="QFY320" s="74"/>
      <c r="QFZ320" s="74"/>
      <c r="QGA320" s="74"/>
      <c r="QGB320" s="74"/>
      <c r="QGC320" s="74"/>
      <c r="QGD320" s="74"/>
      <c r="QGE320" s="74"/>
      <c r="QGF320" s="74"/>
      <c r="QGG320" s="74"/>
      <c r="QGH320" s="74"/>
      <c r="QGI320" s="74"/>
      <c r="QGJ320" s="74"/>
      <c r="QGK320" s="74"/>
      <c r="QGL320" s="74"/>
      <c r="QGM320" s="74"/>
      <c r="QGN320" s="74"/>
      <c r="QGO320" s="74"/>
      <c r="QGP320" s="74"/>
      <c r="QGQ320" s="74"/>
      <c r="QGR320" s="74"/>
      <c r="QGS320" s="74"/>
      <c r="QGT320" s="74"/>
      <c r="QGU320" s="74"/>
      <c r="QGV320" s="74"/>
      <c r="QGW320" s="74"/>
      <c r="QGX320" s="74"/>
      <c r="QGY320" s="74"/>
      <c r="QGZ320" s="74"/>
      <c r="QHA320" s="74"/>
      <c r="QHB320" s="74"/>
      <c r="QHC320" s="74"/>
      <c r="QHD320" s="74"/>
      <c r="QHE320" s="74"/>
      <c r="QHF320" s="74"/>
      <c r="QHG320" s="74"/>
      <c r="QHH320" s="74"/>
      <c r="QHI320" s="74"/>
      <c r="QHJ320" s="74"/>
      <c r="QHK320" s="74"/>
      <c r="QHL320" s="74"/>
      <c r="QHM320" s="74"/>
      <c r="QHN320" s="74"/>
      <c r="QHO320" s="74"/>
      <c r="QHP320" s="74"/>
      <c r="QHQ320" s="74"/>
      <c r="QHR320" s="74"/>
      <c r="QHS320" s="74"/>
      <c r="QHT320" s="74"/>
      <c r="QHU320" s="74"/>
      <c r="QHV320" s="74"/>
      <c r="QHW320" s="74"/>
      <c r="QHX320" s="74"/>
      <c r="QHY320" s="74"/>
      <c r="QHZ320" s="74"/>
      <c r="QIA320" s="74"/>
      <c r="QIB320" s="74"/>
      <c r="QIC320" s="74"/>
      <c r="QID320" s="74"/>
      <c r="QIE320" s="74"/>
      <c r="QIF320" s="74"/>
      <c r="QIG320" s="74"/>
      <c r="QIH320" s="74"/>
      <c r="QII320" s="74"/>
      <c r="QIJ320" s="74"/>
      <c r="QIK320" s="74"/>
      <c r="QIL320" s="74"/>
      <c r="QIM320" s="74"/>
      <c r="QIN320" s="74"/>
      <c r="QIO320" s="74"/>
      <c r="QIP320" s="74"/>
      <c r="QIQ320" s="74"/>
      <c r="QIR320" s="74"/>
      <c r="QIS320" s="74"/>
      <c r="QIT320" s="74"/>
      <c r="QIU320" s="74"/>
      <c r="QIV320" s="74"/>
      <c r="QIW320" s="74"/>
      <c r="QIX320" s="74"/>
      <c r="QIY320" s="74"/>
      <c r="QIZ320" s="74"/>
      <c r="QJA320" s="74"/>
      <c r="QJB320" s="74"/>
      <c r="QJC320" s="74"/>
      <c r="QJD320" s="74"/>
      <c r="QJE320" s="74"/>
      <c r="QJF320" s="74"/>
      <c r="QJG320" s="74"/>
      <c r="QJH320" s="74"/>
      <c r="QJI320" s="74"/>
      <c r="QJJ320" s="74"/>
      <c r="QJK320" s="74"/>
      <c r="QJL320" s="74"/>
      <c r="QJM320" s="74"/>
      <c r="QJN320" s="74"/>
      <c r="QJO320" s="74"/>
      <c r="QJP320" s="74"/>
      <c r="QJQ320" s="74"/>
      <c r="QJR320" s="74"/>
      <c r="QJS320" s="74"/>
      <c r="QJT320" s="74"/>
      <c r="QJU320" s="74"/>
      <c r="QJV320" s="74"/>
      <c r="QJW320" s="74"/>
      <c r="QJX320" s="74"/>
      <c r="QJY320" s="74"/>
      <c r="QJZ320" s="74"/>
      <c r="QKA320" s="74"/>
      <c r="QKB320" s="74"/>
      <c r="QKC320" s="74"/>
      <c r="QKD320" s="74"/>
      <c r="QKE320" s="74"/>
      <c r="QKF320" s="74"/>
      <c r="QKG320" s="74"/>
      <c r="QKH320" s="74"/>
      <c r="QKI320" s="74"/>
      <c r="QKJ320" s="74"/>
      <c r="QKK320" s="74"/>
      <c r="QKL320" s="74"/>
      <c r="QKM320" s="74"/>
      <c r="QKN320" s="74"/>
      <c r="QKO320" s="74"/>
      <c r="QKP320" s="74"/>
      <c r="QKQ320" s="74"/>
      <c r="QKR320" s="74"/>
      <c r="QKS320" s="74"/>
      <c r="QKT320" s="74"/>
      <c r="QKU320" s="74"/>
      <c r="QKV320" s="74"/>
      <c r="QKW320" s="74"/>
      <c r="QKX320" s="74"/>
      <c r="QKY320" s="74"/>
      <c r="QKZ320" s="74"/>
      <c r="QLA320" s="74"/>
      <c r="QLB320" s="74"/>
      <c r="QLC320" s="74"/>
      <c r="QLD320" s="74"/>
      <c r="QLE320" s="74"/>
      <c r="QLF320" s="74"/>
      <c r="QLG320" s="74"/>
      <c r="QLH320" s="74"/>
      <c r="QLI320" s="74"/>
      <c r="QLJ320" s="74"/>
      <c r="QLK320" s="74"/>
      <c r="QLL320" s="74"/>
      <c r="QLM320" s="74"/>
      <c r="QLN320" s="74"/>
      <c r="QLO320" s="74"/>
      <c r="QLP320" s="74"/>
      <c r="QLQ320" s="74"/>
      <c r="QLR320" s="74"/>
      <c r="QLS320" s="74"/>
      <c r="QLT320" s="74"/>
      <c r="QLU320" s="74"/>
      <c r="QLV320" s="74"/>
      <c r="QLW320" s="74"/>
      <c r="QLX320" s="74"/>
      <c r="QLY320" s="74"/>
      <c r="QLZ320" s="74"/>
      <c r="QMA320" s="74"/>
      <c r="QMB320" s="74"/>
      <c r="QMC320" s="74"/>
      <c r="QMD320" s="74"/>
      <c r="QME320" s="74"/>
      <c r="QMF320" s="74"/>
      <c r="QMG320" s="74"/>
      <c r="QMH320" s="74"/>
      <c r="QMI320" s="74"/>
      <c r="QMJ320" s="74"/>
      <c r="QMK320" s="74"/>
      <c r="QML320" s="74"/>
      <c r="QMM320" s="74"/>
      <c r="QMN320" s="74"/>
      <c r="QMO320" s="74"/>
      <c r="QMP320" s="74"/>
      <c r="QMQ320" s="74"/>
      <c r="QMR320" s="74"/>
      <c r="QMS320" s="74"/>
      <c r="QMT320" s="74"/>
      <c r="QMU320" s="74"/>
      <c r="QMV320" s="74"/>
      <c r="QMW320" s="74"/>
      <c r="QMX320" s="74"/>
      <c r="QMY320" s="74"/>
      <c r="QMZ320" s="74"/>
      <c r="QNA320" s="74"/>
      <c r="QNB320" s="74"/>
      <c r="QNC320" s="74"/>
      <c r="QND320" s="74"/>
      <c r="QNE320" s="74"/>
      <c r="QNF320" s="74"/>
      <c r="QNG320" s="74"/>
      <c r="QNH320" s="74"/>
      <c r="QNI320" s="74"/>
      <c r="QNJ320" s="74"/>
      <c r="QNK320" s="74"/>
      <c r="QNL320" s="74"/>
      <c r="QNM320" s="74"/>
      <c r="QNN320" s="74"/>
      <c r="QNO320" s="74"/>
      <c r="QNP320" s="74"/>
      <c r="QNQ320" s="74"/>
      <c r="QNR320" s="74"/>
      <c r="QNS320" s="74"/>
      <c r="QNT320" s="74"/>
      <c r="QNU320" s="74"/>
      <c r="QNV320" s="74"/>
      <c r="QNW320" s="74"/>
      <c r="QNX320" s="74"/>
      <c r="QNY320" s="74"/>
      <c r="QNZ320" s="74"/>
      <c r="QOA320" s="74"/>
      <c r="QOB320" s="74"/>
      <c r="QOC320" s="74"/>
      <c r="QOD320" s="74"/>
      <c r="QOE320" s="74"/>
      <c r="QOF320" s="74"/>
      <c r="QOG320" s="74"/>
      <c r="QOH320" s="74"/>
      <c r="QOI320" s="74"/>
      <c r="QOJ320" s="74"/>
      <c r="QOK320" s="74"/>
      <c r="QOL320" s="74"/>
      <c r="QOM320" s="74"/>
      <c r="QON320" s="74"/>
      <c r="QOO320" s="74"/>
      <c r="QOP320" s="74"/>
      <c r="QOQ320" s="74"/>
      <c r="QOR320" s="74"/>
      <c r="QOS320" s="74"/>
      <c r="QOT320" s="74"/>
      <c r="QOU320" s="74"/>
      <c r="QOV320" s="74"/>
      <c r="QOW320" s="74"/>
      <c r="QOX320" s="74"/>
      <c r="QOY320" s="74"/>
      <c r="QOZ320" s="74"/>
      <c r="QPA320" s="74"/>
      <c r="QPB320" s="74"/>
      <c r="QPC320" s="74"/>
      <c r="QPD320" s="74"/>
      <c r="QPE320" s="74"/>
      <c r="QPF320" s="74"/>
      <c r="QPG320" s="74"/>
      <c r="QPH320" s="74"/>
      <c r="QPI320" s="74"/>
      <c r="QPJ320" s="74"/>
      <c r="QPK320" s="74"/>
      <c r="QPL320" s="74"/>
      <c r="QPM320" s="74"/>
      <c r="QPN320" s="74"/>
      <c r="QPO320" s="74"/>
      <c r="QPP320" s="74"/>
      <c r="QPQ320" s="74"/>
      <c r="QPR320" s="74"/>
      <c r="QPS320" s="74"/>
      <c r="QPT320" s="74"/>
      <c r="QPU320" s="74"/>
      <c r="QPV320" s="74"/>
      <c r="QPW320" s="74"/>
      <c r="QPX320" s="74"/>
      <c r="QPY320" s="74"/>
      <c r="QPZ320" s="74"/>
      <c r="QQA320" s="74"/>
      <c r="QQB320" s="74"/>
      <c r="QQC320" s="74"/>
      <c r="QQD320" s="74"/>
      <c r="QQE320" s="74"/>
      <c r="QQF320" s="74"/>
      <c r="QQG320" s="74"/>
      <c r="QQH320" s="74"/>
      <c r="QQI320" s="74"/>
      <c r="QQJ320" s="74"/>
      <c r="QQK320" s="74"/>
      <c r="QQL320" s="74"/>
      <c r="QQM320" s="74"/>
      <c r="QQN320" s="74"/>
      <c r="QQO320" s="74"/>
      <c r="QQP320" s="74"/>
      <c r="QQQ320" s="74"/>
      <c r="QQR320" s="74"/>
      <c r="QQS320" s="74"/>
      <c r="QQT320" s="74"/>
      <c r="QQU320" s="74"/>
      <c r="QQV320" s="74"/>
      <c r="QQW320" s="74"/>
      <c r="QQX320" s="74"/>
      <c r="QQY320" s="74"/>
      <c r="QQZ320" s="74"/>
      <c r="QRA320" s="74"/>
      <c r="QRB320" s="74"/>
      <c r="QRC320" s="74"/>
      <c r="QRD320" s="74"/>
      <c r="QRE320" s="74"/>
      <c r="QRF320" s="74"/>
      <c r="QRG320" s="74"/>
      <c r="QRH320" s="74"/>
      <c r="QRI320" s="74"/>
      <c r="QRJ320" s="74"/>
      <c r="QRK320" s="74"/>
      <c r="QRL320" s="74"/>
      <c r="QRM320" s="74"/>
      <c r="QRN320" s="74"/>
      <c r="QRO320" s="74"/>
      <c r="QRP320" s="74"/>
      <c r="QRQ320" s="74"/>
      <c r="QRR320" s="74"/>
      <c r="QRS320" s="74"/>
      <c r="QRT320" s="74"/>
      <c r="QRU320" s="74"/>
      <c r="QRV320" s="74"/>
      <c r="QRW320" s="74"/>
      <c r="QRX320" s="74"/>
      <c r="QRY320" s="74"/>
      <c r="QRZ320" s="74"/>
      <c r="QSA320" s="74"/>
      <c r="QSB320" s="74"/>
      <c r="QSC320" s="74"/>
      <c r="QSD320" s="74"/>
      <c r="QSE320" s="74"/>
      <c r="QSF320" s="74"/>
      <c r="QSG320" s="74"/>
      <c r="QSH320" s="74"/>
      <c r="QSI320" s="74"/>
      <c r="QSJ320" s="74"/>
      <c r="QSK320" s="74"/>
      <c r="QSL320" s="74"/>
      <c r="QSM320" s="74"/>
      <c r="QSN320" s="74"/>
      <c r="QSO320" s="74"/>
      <c r="QSP320" s="74"/>
      <c r="QSQ320" s="74"/>
      <c r="QSR320" s="74"/>
      <c r="QSS320" s="74"/>
      <c r="QST320" s="74"/>
      <c r="QSU320" s="74"/>
      <c r="QSV320" s="74"/>
      <c r="QSW320" s="74"/>
      <c r="QSX320" s="74"/>
      <c r="QSY320" s="74"/>
      <c r="QSZ320" s="74"/>
      <c r="QTA320" s="74"/>
      <c r="QTB320" s="74"/>
      <c r="QTC320" s="74"/>
      <c r="QTD320" s="74"/>
      <c r="QTE320" s="74"/>
      <c r="QTF320" s="74"/>
      <c r="QTG320" s="74"/>
      <c r="QTH320" s="74"/>
      <c r="QTI320" s="74"/>
      <c r="QTJ320" s="74"/>
      <c r="QTK320" s="74"/>
      <c r="QTL320" s="74"/>
      <c r="QTM320" s="74"/>
      <c r="QTN320" s="74"/>
      <c r="QTO320" s="74"/>
      <c r="QTP320" s="74"/>
      <c r="QTQ320" s="74"/>
      <c r="QTR320" s="74"/>
      <c r="QTS320" s="74"/>
      <c r="QTT320" s="74"/>
      <c r="QTU320" s="74"/>
      <c r="QTV320" s="74"/>
      <c r="QTW320" s="74"/>
      <c r="QTX320" s="74"/>
      <c r="QTY320" s="74"/>
      <c r="QTZ320" s="74"/>
      <c r="QUA320" s="74"/>
      <c r="QUB320" s="74"/>
      <c r="QUC320" s="74"/>
      <c r="QUD320" s="74"/>
      <c r="QUE320" s="74"/>
      <c r="QUF320" s="74"/>
      <c r="QUG320" s="74"/>
      <c r="QUH320" s="74"/>
      <c r="QUI320" s="74"/>
      <c r="QUJ320" s="74"/>
      <c r="QUK320" s="74"/>
      <c r="QUL320" s="74"/>
      <c r="QUM320" s="74"/>
      <c r="QUN320" s="74"/>
      <c r="QUO320" s="74"/>
      <c r="QUP320" s="74"/>
      <c r="QUQ320" s="74"/>
      <c r="QUR320" s="74"/>
      <c r="QUS320" s="74"/>
      <c r="QUT320" s="74"/>
      <c r="QUU320" s="74"/>
      <c r="QUV320" s="74"/>
      <c r="QUW320" s="74"/>
      <c r="QUX320" s="74"/>
      <c r="QUY320" s="74"/>
      <c r="QUZ320" s="74"/>
      <c r="QVA320" s="74"/>
      <c r="QVB320" s="74"/>
      <c r="QVC320" s="74"/>
      <c r="QVD320" s="74"/>
      <c r="QVE320" s="74"/>
      <c r="QVF320" s="74"/>
      <c r="QVG320" s="74"/>
      <c r="QVH320" s="74"/>
      <c r="QVI320" s="74"/>
      <c r="QVJ320" s="74"/>
      <c r="QVK320" s="74"/>
      <c r="QVL320" s="74"/>
      <c r="QVM320" s="74"/>
      <c r="QVN320" s="74"/>
      <c r="QVO320" s="74"/>
      <c r="QVP320" s="74"/>
      <c r="QVQ320" s="74"/>
      <c r="QVR320" s="74"/>
      <c r="QVS320" s="74"/>
      <c r="QVT320" s="74"/>
      <c r="QVU320" s="74"/>
      <c r="QVV320" s="74"/>
      <c r="QVW320" s="74"/>
      <c r="QVX320" s="74"/>
      <c r="QVY320" s="74"/>
      <c r="QVZ320" s="74"/>
      <c r="QWA320" s="74"/>
      <c r="QWB320" s="74"/>
      <c r="QWC320" s="74"/>
      <c r="QWD320" s="74"/>
      <c r="QWE320" s="74"/>
      <c r="QWF320" s="74"/>
      <c r="QWG320" s="74"/>
      <c r="QWH320" s="74"/>
      <c r="QWI320" s="74"/>
      <c r="QWJ320" s="74"/>
      <c r="QWK320" s="74"/>
      <c r="QWL320" s="74"/>
      <c r="QWM320" s="74"/>
      <c r="QWN320" s="74"/>
      <c r="QWO320" s="74"/>
      <c r="QWP320" s="74"/>
      <c r="QWQ320" s="74"/>
      <c r="QWR320" s="74"/>
      <c r="QWS320" s="74"/>
      <c r="QWT320" s="74"/>
      <c r="QWU320" s="74"/>
      <c r="QWV320" s="74"/>
      <c r="QWW320" s="74"/>
      <c r="QWX320" s="74"/>
      <c r="QWY320" s="74"/>
      <c r="QWZ320" s="74"/>
      <c r="QXA320" s="74"/>
      <c r="QXB320" s="74"/>
      <c r="QXC320" s="74"/>
      <c r="QXD320" s="74"/>
      <c r="QXE320" s="74"/>
      <c r="QXF320" s="74"/>
      <c r="QXG320" s="74"/>
      <c r="QXH320" s="74"/>
      <c r="QXI320" s="74"/>
      <c r="QXJ320" s="74"/>
      <c r="QXK320" s="74"/>
      <c r="QXL320" s="74"/>
      <c r="QXM320" s="74"/>
      <c r="QXN320" s="74"/>
      <c r="QXO320" s="74"/>
      <c r="QXP320" s="74"/>
      <c r="QXQ320" s="74"/>
      <c r="QXR320" s="74"/>
      <c r="QXS320" s="74"/>
      <c r="QXT320" s="74"/>
      <c r="QXU320" s="74"/>
      <c r="QXV320" s="74"/>
      <c r="QXW320" s="74"/>
      <c r="QXX320" s="74"/>
      <c r="QXY320" s="74"/>
      <c r="QXZ320" s="74"/>
      <c r="QYA320" s="74"/>
      <c r="QYB320" s="74"/>
      <c r="QYC320" s="74"/>
      <c r="QYD320" s="74"/>
      <c r="QYE320" s="74"/>
      <c r="QYF320" s="74"/>
      <c r="QYG320" s="74"/>
      <c r="QYH320" s="74"/>
      <c r="QYI320" s="74"/>
      <c r="QYJ320" s="74"/>
      <c r="QYK320" s="74"/>
      <c r="QYL320" s="74"/>
      <c r="QYM320" s="74"/>
      <c r="QYN320" s="74"/>
      <c r="QYO320" s="74"/>
      <c r="QYP320" s="74"/>
      <c r="QYQ320" s="74"/>
      <c r="QYR320" s="74"/>
      <c r="QYS320" s="74"/>
      <c r="QYT320" s="74"/>
      <c r="QYU320" s="74"/>
      <c r="QYV320" s="74"/>
      <c r="QYW320" s="74"/>
      <c r="QYX320" s="74"/>
      <c r="QYY320" s="74"/>
      <c r="QYZ320" s="74"/>
      <c r="QZA320" s="74"/>
      <c r="QZB320" s="74"/>
      <c r="QZC320" s="74"/>
      <c r="QZD320" s="74"/>
      <c r="QZE320" s="74"/>
      <c r="QZF320" s="74"/>
      <c r="QZG320" s="74"/>
      <c r="QZH320" s="74"/>
      <c r="QZI320" s="74"/>
      <c r="QZJ320" s="74"/>
      <c r="QZK320" s="74"/>
      <c r="QZL320" s="74"/>
      <c r="QZM320" s="74"/>
      <c r="QZN320" s="74"/>
      <c r="QZO320" s="74"/>
      <c r="QZP320" s="74"/>
      <c r="QZQ320" s="74"/>
      <c r="QZR320" s="74"/>
      <c r="QZS320" s="74"/>
      <c r="QZT320" s="74"/>
      <c r="QZU320" s="74"/>
      <c r="QZV320" s="74"/>
      <c r="QZW320" s="74"/>
      <c r="QZX320" s="74"/>
      <c r="QZY320" s="74"/>
      <c r="QZZ320" s="74"/>
      <c r="RAA320" s="74"/>
      <c r="RAB320" s="74"/>
      <c r="RAC320" s="74"/>
      <c r="RAD320" s="74"/>
      <c r="RAE320" s="74"/>
      <c r="RAF320" s="74"/>
      <c r="RAG320" s="74"/>
      <c r="RAH320" s="74"/>
      <c r="RAI320" s="74"/>
      <c r="RAJ320" s="74"/>
      <c r="RAK320" s="74"/>
      <c r="RAL320" s="74"/>
      <c r="RAM320" s="74"/>
      <c r="RAN320" s="74"/>
      <c r="RAO320" s="74"/>
      <c r="RAP320" s="74"/>
      <c r="RAQ320" s="74"/>
      <c r="RAR320" s="74"/>
      <c r="RAS320" s="74"/>
      <c r="RAT320" s="74"/>
      <c r="RAU320" s="74"/>
      <c r="RAV320" s="74"/>
      <c r="RAW320" s="74"/>
      <c r="RAX320" s="74"/>
      <c r="RAY320" s="74"/>
      <c r="RAZ320" s="74"/>
      <c r="RBA320" s="74"/>
      <c r="RBB320" s="74"/>
      <c r="RBC320" s="74"/>
      <c r="RBD320" s="74"/>
      <c r="RBE320" s="74"/>
      <c r="RBF320" s="74"/>
      <c r="RBG320" s="74"/>
      <c r="RBH320" s="74"/>
      <c r="RBI320" s="74"/>
      <c r="RBJ320" s="74"/>
      <c r="RBK320" s="74"/>
      <c r="RBL320" s="74"/>
      <c r="RBM320" s="74"/>
      <c r="RBN320" s="74"/>
      <c r="RBO320" s="74"/>
      <c r="RBP320" s="74"/>
      <c r="RBQ320" s="74"/>
      <c r="RBR320" s="74"/>
      <c r="RBS320" s="74"/>
      <c r="RBT320" s="74"/>
      <c r="RBU320" s="74"/>
      <c r="RBV320" s="74"/>
      <c r="RBW320" s="74"/>
      <c r="RBX320" s="74"/>
      <c r="RBY320" s="74"/>
      <c r="RBZ320" s="74"/>
      <c r="RCA320" s="74"/>
      <c r="RCB320" s="74"/>
      <c r="RCC320" s="74"/>
      <c r="RCD320" s="74"/>
      <c r="RCE320" s="74"/>
      <c r="RCF320" s="74"/>
      <c r="RCG320" s="74"/>
      <c r="RCH320" s="74"/>
      <c r="RCI320" s="74"/>
      <c r="RCJ320" s="74"/>
      <c r="RCK320" s="74"/>
      <c r="RCL320" s="74"/>
      <c r="RCM320" s="74"/>
      <c r="RCN320" s="74"/>
      <c r="RCO320" s="74"/>
      <c r="RCP320" s="74"/>
      <c r="RCQ320" s="74"/>
      <c r="RCR320" s="74"/>
      <c r="RCS320" s="74"/>
      <c r="RCT320" s="74"/>
      <c r="RCU320" s="74"/>
      <c r="RCV320" s="74"/>
      <c r="RCW320" s="74"/>
      <c r="RCX320" s="74"/>
      <c r="RCY320" s="74"/>
      <c r="RCZ320" s="74"/>
      <c r="RDA320" s="74"/>
      <c r="RDB320" s="74"/>
      <c r="RDC320" s="74"/>
      <c r="RDD320" s="74"/>
      <c r="RDE320" s="74"/>
      <c r="RDF320" s="74"/>
      <c r="RDG320" s="74"/>
      <c r="RDH320" s="74"/>
      <c r="RDI320" s="74"/>
      <c r="RDJ320" s="74"/>
      <c r="RDK320" s="74"/>
      <c r="RDL320" s="74"/>
      <c r="RDM320" s="74"/>
      <c r="RDN320" s="74"/>
      <c r="RDO320" s="74"/>
      <c r="RDP320" s="74"/>
      <c r="RDQ320" s="74"/>
      <c r="RDR320" s="74"/>
      <c r="RDS320" s="74"/>
      <c r="RDT320" s="74"/>
      <c r="RDU320" s="74"/>
      <c r="RDV320" s="74"/>
      <c r="RDW320" s="74"/>
      <c r="RDX320" s="74"/>
      <c r="RDY320" s="74"/>
      <c r="RDZ320" s="74"/>
      <c r="REA320" s="74"/>
      <c r="REB320" s="74"/>
      <c r="REC320" s="74"/>
      <c r="RED320" s="74"/>
      <c r="REE320" s="74"/>
      <c r="REF320" s="74"/>
      <c r="REG320" s="74"/>
      <c r="REH320" s="74"/>
      <c r="REI320" s="74"/>
      <c r="REJ320" s="74"/>
      <c r="REK320" s="74"/>
      <c r="REL320" s="74"/>
      <c r="REM320" s="74"/>
      <c r="REN320" s="74"/>
      <c r="REO320" s="74"/>
      <c r="REP320" s="74"/>
      <c r="REQ320" s="74"/>
      <c r="RER320" s="74"/>
      <c r="RES320" s="74"/>
      <c r="RET320" s="74"/>
      <c r="REU320" s="74"/>
      <c r="REV320" s="74"/>
      <c r="REW320" s="74"/>
      <c r="REX320" s="74"/>
      <c r="REY320" s="74"/>
      <c r="REZ320" s="74"/>
      <c r="RFA320" s="74"/>
      <c r="RFB320" s="74"/>
      <c r="RFC320" s="74"/>
      <c r="RFD320" s="74"/>
      <c r="RFE320" s="74"/>
      <c r="RFF320" s="74"/>
      <c r="RFG320" s="74"/>
      <c r="RFH320" s="74"/>
      <c r="RFI320" s="74"/>
      <c r="RFJ320" s="74"/>
      <c r="RFK320" s="74"/>
      <c r="RFL320" s="74"/>
      <c r="RFM320" s="74"/>
      <c r="RFN320" s="74"/>
      <c r="RFO320" s="74"/>
      <c r="RFP320" s="74"/>
      <c r="RFQ320" s="74"/>
      <c r="RFR320" s="74"/>
      <c r="RFS320" s="74"/>
      <c r="RFT320" s="74"/>
      <c r="RFU320" s="74"/>
      <c r="RFV320" s="74"/>
      <c r="RFW320" s="74"/>
      <c r="RFX320" s="74"/>
      <c r="RFY320" s="74"/>
      <c r="RFZ320" s="74"/>
      <c r="RGA320" s="74"/>
      <c r="RGB320" s="74"/>
      <c r="RGC320" s="74"/>
      <c r="RGD320" s="74"/>
      <c r="RGE320" s="74"/>
      <c r="RGF320" s="74"/>
      <c r="RGG320" s="74"/>
      <c r="RGH320" s="74"/>
      <c r="RGI320" s="74"/>
      <c r="RGJ320" s="74"/>
      <c r="RGK320" s="74"/>
      <c r="RGL320" s="74"/>
      <c r="RGM320" s="74"/>
      <c r="RGN320" s="74"/>
      <c r="RGO320" s="74"/>
      <c r="RGP320" s="74"/>
      <c r="RGQ320" s="74"/>
      <c r="RGR320" s="74"/>
      <c r="RGS320" s="74"/>
      <c r="RGT320" s="74"/>
      <c r="RGU320" s="74"/>
      <c r="RGV320" s="74"/>
      <c r="RGW320" s="74"/>
      <c r="RGX320" s="74"/>
      <c r="RGY320" s="74"/>
      <c r="RGZ320" s="74"/>
      <c r="RHA320" s="74"/>
      <c r="RHB320" s="74"/>
      <c r="RHC320" s="74"/>
      <c r="RHD320" s="74"/>
      <c r="RHE320" s="74"/>
      <c r="RHF320" s="74"/>
      <c r="RHG320" s="74"/>
      <c r="RHH320" s="74"/>
      <c r="RHI320" s="74"/>
      <c r="RHJ320" s="74"/>
      <c r="RHK320" s="74"/>
      <c r="RHL320" s="74"/>
      <c r="RHM320" s="74"/>
      <c r="RHN320" s="74"/>
      <c r="RHO320" s="74"/>
      <c r="RHP320" s="74"/>
      <c r="RHQ320" s="74"/>
      <c r="RHR320" s="74"/>
      <c r="RHS320" s="74"/>
      <c r="RHT320" s="74"/>
      <c r="RHU320" s="74"/>
      <c r="RHV320" s="74"/>
      <c r="RHW320" s="74"/>
      <c r="RHX320" s="74"/>
      <c r="RHY320" s="74"/>
      <c r="RHZ320" s="74"/>
      <c r="RIA320" s="74"/>
      <c r="RIB320" s="74"/>
      <c r="RIC320" s="74"/>
      <c r="RID320" s="74"/>
      <c r="RIE320" s="74"/>
      <c r="RIF320" s="74"/>
      <c r="RIG320" s="74"/>
      <c r="RIH320" s="74"/>
      <c r="RII320" s="74"/>
      <c r="RIJ320" s="74"/>
      <c r="RIK320" s="74"/>
      <c r="RIL320" s="74"/>
      <c r="RIM320" s="74"/>
      <c r="RIN320" s="74"/>
      <c r="RIO320" s="74"/>
      <c r="RIP320" s="74"/>
      <c r="RIQ320" s="74"/>
      <c r="RIR320" s="74"/>
      <c r="RIS320" s="74"/>
      <c r="RIT320" s="74"/>
      <c r="RIU320" s="74"/>
      <c r="RIV320" s="74"/>
      <c r="RIW320" s="74"/>
      <c r="RIX320" s="74"/>
      <c r="RIY320" s="74"/>
      <c r="RIZ320" s="74"/>
      <c r="RJA320" s="74"/>
      <c r="RJB320" s="74"/>
      <c r="RJC320" s="74"/>
      <c r="RJD320" s="74"/>
      <c r="RJE320" s="74"/>
      <c r="RJF320" s="74"/>
      <c r="RJG320" s="74"/>
      <c r="RJH320" s="74"/>
      <c r="RJI320" s="74"/>
      <c r="RJJ320" s="74"/>
      <c r="RJK320" s="74"/>
      <c r="RJL320" s="74"/>
      <c r="RJM320" s="74"/>
      <c r="RJN320" s="74"/>
      <c r="RJO320" s="74"/>
      <c r="RJP320" s="74"/>
      <c r="RJQ320" s="74"/>
      <c r="RJR320" s="74"/>
      <c r="RJS320" s="74"/>
      <c r="RJT320" s="74"/>
      <c r="RJU320" s="74"/>
      <c r="RJV320" s="74"/>
      <c r="RJW320" s="74"/>
      <c r="RJX320" s="74"/>
      <c r="RJY320" s="74"/>
      <c r="RJZ320" s="74"/>
      <c r="RKA320" s="74"/>
      <c r="RKB320" s="74"/>
      <c r="RKC320" s="74"/>
      <c r="RKD320" s="74"/>
      <c r="RKE320" s="74"/>
      <c r="RKF320" s="74"/>
      <c r="RKG320" s="74"/>
      <c r="RKH320" s="74"/>
      <c r="RKI320" s="74"/>
      <c r="RKJ320" s="74"/>
      <c r="RKK320" s="74"/>
      <c r="RKL320" s="74"/>
      <c r="RKM320" s="74"/>
      <c r="RKN320" s="74"/>
      <c r="RKO320" s="74"/>
      <c r="RKP320" s="74"/>
      <c r="RKQ320" s="74"/>
      <c r="RKR320" s="74"/>
      <c r="RKS320" s="74"/>
      <c r="RKT320" s="74"/>
      <c r="RKU320" s="74"/>
      <c r="RKV320" s="74"/>
      <c r="RKW320" s="74"/>
      <c r="RKX320" s="74"/>
      <c r="RKY320" s="74"/>
      <c r="RKZ320" s="74"/>
      <c r="RLA320" s="74"/>
      <c r="RLB320" s="74"/>
      <c r="RLC320" s="74"/>
      <c r="RLD320" s="74"/>
      <c r="RLE320" s="74"/>
      <c r="RLF320" s="74"/>
      <c r="RLG320" s="74"/>
      <c r="RLH320" s="74"/>
      <c r="RLI320" s="74"/>
      <c r="RLJ320" s="74"/>
      <c r="RLK320" s="74"/>
      <c r="RLL320" s="74"/>
      <c r="RLM320" s="74"/>
      <c r="RLN320" s="74"/>
      <c r="RLO320" s="74"/>
      <c r="RLP320" s="74"/>
      <c r="RLQ320" s="74"/>
      <c r="RLR320" s="74"/>
      <c r="RLS320" s="74"/>
      <c r="RLT320" s="74"/>
      <c r="RLU320" s="74"/>
      <c r="RLV320" s="74"/>
      <c r="RLW320" s="74"/>
      <c r="RLX320" s="74"/>
      <c r="RLY320" s="74"/>
      <c r="RLZ320" s="74"/>
      <c r="RMA320" s="74"/>
      <c r="RMB320" s="74"/>
      <c r="RMC320" s="74"/>
      <c r="RMD320" s="74"/>
      <c r="RME320" s="74"/>
      <c r="RMF320" s="74"/>
      <c r="RMG320" s="74"/>
      <c r="RMH320" s="74"/>
      <c r="RMI320" s="74"/>
      <c r="RMJ320" s="74"/>
      <c r="RMK320" s="74"/>
      <c r="RML320" s="74"/>
      <c r="RMM320" s="74"/>
      <c r="RMN320" s="74"/>
      <c r="RMO320" s="74"/>
      <c r="RMP320" s="74"/>
      <c r="RMQ320" s="74"/>
      <c r="RMR320" s="74"/>
      <c r="RMS320" s="74"/>
      <c r="RMT320" s="74"/>
      <c r="RMU320" s="74"/>
      <c r="RMV320" s="74"/>
      <c r="RMW320" s="74"/>
      <c r="RMX320" s="74"/>
      <c r="RMY320" s="74"/>
      <c r="RMZ320" s="74"/>
      <c r="RNA320" s="74"/>
      <c r="RNB320" s="74"/>
      <c r="RNC320" s="74"/>
      <c r="RND320" s="74"/>
      <c r="RNE320" s="74"/>
      <c r="RNF320" s="74"/>
      <c r="RNG320" s="74"/>
      <c r="RNH320" s="74"/>
      <c r="RNI320" s="74"/>
      <c r="RNJ320" s="74"/>
      <c r="RNK320" s="74"/>
      <c r="RNL320" s="74"/>
      <c r="RNM320" s="74"/>
      <c r="RNN320" s="74"/>
      <c r="RNO320" s="74"/>
      <c r="RNP320" s="74"/>
      <c r="RNQ320" s="74"/>
      <c r="RNR320" s="74"/>
      <c r="RNS320" s="74"/>
      <c r="RNT320" s="74"/>
      <c r="RNU320" s="74"/>
      <c r="RNV320" s="74"/>
      <c r="RNW320" s="74"/>
      <c r="RNX320" s="74"/>
      <c r="RNY320" s="74"/>
      <c r="RNZ320" s="74"/>
      <c r="ROA320" s="74"/>
      <c r="ROB320" s="74"/>
      <c r="ROC320" s="74"/>
      <c r="ROD320" s="74"/>
      <c r="ROE320" s="74"/>
      <c r="ROF320" s="74"/>
      <c r="ROG320" s="74"/>
      <c r="ROH320" s="74"/>
      <c r="ROI320" s="74"/>
      <c r="ROJ320" s="74"/>
      <c r="ROK320" s="74"/>
      <c r="ROL320" s="74"/>
      <c r="ROM320" s="74"/>
      <c r="RON320" s="74"/>
      <c r="ROO320" s="74"/>
      <c r="ROP320" s="74"/>
      <c r="ROQ320" s="74"/>
      <c r="ROR320" s="74"/>
      <c r="ROS320" s="74"/>
      <c r="ROT320" s="74"/>
      <c r="ROU320" s="74"/>
      <c r="ROV320" s="74"/>
      <c r="ROW320" s="74"/>
      <c r="ROX320" s="74"/>
      <c r="ROY320" s="74"/>
      <c r="ROZ320" s="74"/>
      <c r="RPA320" s="74"/>
      <c r="RPB320" s="74"/>
      <c r="RPC320" s="74"/>
      <c r="RPD320" s="74"/>
      <c r="RPE320" s="74"/>
      <c r="RPF320" s="74"/>
      <c r="RPG320" s="74"/>
      <c r="RPH320" s="74"/>
      <c r="RPI320" s="74"/>
      <c r="RPJ320" s="74"/>
      <c r="RPK320" s="74"/>
      <c r="RPL320" s="74"/>
      <c r="RPM320" s="74"/>
      <c r="RPN320" s="74"/>
      <c r="RPO320" s="74"/>
      <c r="RPP320" s="74"/>
      <c r="RPQ320" s="74"/>
      <c r="RPR320" s="74"/>
      <c r="RPS320" s="74"/>
      <c r="RPT320" s="74"/>
      <c r="RPU320" s="74"/>
      <c r="RPV320" s="74"/>
      <c r="RPW320" s="74"/>
      <c r="RPX320" s="74"/>
      <c r="RPY320" s="74"/>
      <c r="RPZ320" s="74"/>
      <c r="RQA320" s="74"/>
      <c r="RQB320" s="74"/>
      <c r="RQC320" s="74"/>
      <c r="RQD320" s="74"/>
      <c r="RQE320" s="74"/>
      <c r="RQF320" s="74"/>
      <c r="RQG320" s="74"/>
      <c r="RQH320" s="74"/>
      <c r="RQI320" s="74"/>
      <c r="RQJ320" s="74"/>
      <c r="RQK320" s="74"/>
      <c r="RQL320" s="74"/>
      <c r="RQM320" s="74"/>
      <c r="RQN320" s="74"/>
      <c r="RQO320" s="74"/>
      <c r="RQP320" s="74"/>
      <c r="RQQ320" s="74"/>
      <c r="RQR320" s="74"/>
      <c r="RQS320" s="74"/>
      <c r="RQT320" s="74"/>
      <c r="RQU320" s="74"/>
      <c r="RQV320" s="74"/>
      <c r="RQW320" s="74"/>
      <c r="RQX320" s="74"/>
      <c r="RQY320" s="74"/>
      <c r="RQZ320" s="74"/>
      <c r="RRA320" s="74"/>
      <c r="RRB320" s="74"/>
      <c r="RRC320" s="74"/>
      <c r="RRD320" s="74"/>
      <c r="RRE320" s="74"/>
      <c r="RRF320" s="74"/>
      <c r="RRG320" s="74"/>
      <c r="RRH320" s="74"/>
      <c r="RRI320" s="74"/>
      <c r="RRJ320" s="74"/>
      <c r="RRK320" s="74"/>
      <c r="RRL320" s="74"/>
      <c r="RRM320" s="74"/>
      <c r="RRN320" s="74"/>
      <c r="RRO320" s="74"/>
      <c r="RRP320" s="74"/>
      <c r="RRQ320" s="74"/>
      <c r="RRR320" s="74"/>
      <c r="RRS320" s="74"/>
      <c r="RRT320" s="74"/>
      <c r="RRU320" s="74"/>
      <c r="RRV320" s="74"/>
      <c r="RRW320" s="74"/>
      <c r="RRX320" s="74"/>
      <c r="RRY320" s="74"/>
      <c r="RRZ320" s="74"/>
      <c r="RSA320" s="74"/>
      <c r="RSB320" s="74"/>
      <c r="RSC320" s="74"/>
      <c r="RSD320" s="74"/>
      <c r="RSE320" s="74"/>
      <c r="RSF320" s="74"/>
      <c r="RSG320" s="74"/>
      <c r="RSH320" s="74"/>
      <c r="RSI320" s="74"/>
      <c r="RSJ320" s="74"/>
      <c r="RSK320" s="74"/>
      <c r="RSL320" s="74"/>
      <c r="RSM320" s="74"/>
      <c r="RSN320" s="74"/>
      <c r="RSO320" s="74"/>
      <c r="RSP320" s="74"/>
      <c r="RSQ320" s="74"/>
      <c r="RSR320" s="74"/>
      <c r="RSS320" s="74"/>
      <c r="RST320" s="74"/>
      <c r="RSU320" s="74"/>
      <c r="RSV320" s="74"/>
      <c r="RSW320" s="74"/>
      <c r="RSX320" s="74"/>
      <c r="RSY320" s="74"/>
      <c r="RSZ320" s="74"/>
      <c r="RTA320" s="74"/>
      <c r="RTB320" s="74"/>
      <c r="RTC320" s="74"/>
      <c r="RTD320" s="74"/>
      <c r="RTE320" s="74"/>
      <c r="RTF320" s="74"/>
      <c r="RTG320" s="74"/>
      <c r="RTH320" s="74"/>
      <c r="RTI320" s="74"/>
      <c r="RTJ320" s="74"/>
      <c r="RTK320" s="74"/>
      <c r="RTL320" s="74"/>
      <c r="RTM320" s="74"/>
      <c r="RTN320" s="74"/>
      <c r="RTO320" s="74"/>
      <c r="RTP320" s="74"/>
      <c r="RTQ320" s="74"/>
      <c r="RTR320" s="74"/>
      <c r="RTS320" s="74"/>
      <c r="RTT320" s="74"/>
      <c r="RTU320" s="74"/>
      <c r="RTV320" s="74"/>
      <c r="RTW320" s="74"/>
      <c r="RTX320" s="74"/>
      <c r="RTY320" s="74"/>
      <c r="RTZ320" s="74"/>
      <c r="RUA320" s="74"/>
      <c r="RUB320" s="74"/>
      <c r="RUC320" s="74"/>
      <c r="RUD320" s="74"/>
      <c r="RUE320" s="74"/>
      <c r="RUF320" s="74"/>
      <c r="RUG320" s="74"/>
      <c r="RUH320" s="74"/>
      <c r="RUI320" s="74"/>
      <c r="RUJ320" s="74"/>
      <c r="RUK320" s="74"/>
      <c r="RUL320" s="74"/>
      <c r="RUM320" s="74"/>
      <c r="RUN320" s="74"/>
      <c r="RUO320" s="74"/>
      <c r="RUP320" s="74"/>
      <c r="RUQ320" s="74"/>
      <c r="RUR320" s="74"/>
      <c r="RUS320" s="74"/>
      <c r="RUT320" s="74"/>
      <c r="RUU320" s="74"/>
      <c r="RUV320" s="74"/>
      <c r="RUW320" s="74"/>
      <c r="RUX320" s="74"/>
      <c r="RUY320" s="74"/>
      <c r="RUZ320" s="74"/>
      <c r="RVA320" s="74"/>
      <c r="RVB320" s="74"/>
      <c r="RVC320" s="74"/>
      <c r="RVD320" s="74"/>
      <c r="RVE320" s="74"/>
      <c r="RVF320" s="74"/>
      <c r="RVG320" s="74"/>
      <c r="RVH320" s="74"/>
      <c r="RVI320" s="74"/>
      <c r="RVJ320" s="74"/>
      <c r="RVK320" s="74"/>
      <c r="RVL320" s="74"/>
      <c r="RVM320" s="74"/>
      <c r="RVN320" s="74"/>
      <c r="RVO320" s="74"/>
      <c r="RVP320" s="74"/>
      <c r="RVQ320" s="74"/>
      <c r="RVR320" s="74"/>
      <c r="RVS320" s="74"/>
      <c r="RVT320" s="74"/>
      <c r="RVU320" s="74"/>
      <c r="RVV320" s="74"/>
      <c r="RVW320" s="74"/>
      <c r="RVX320" s="74"/>
      <c r="RVY320" s="74"/>
      <c r="RVZ320" s="74"/>
      <c r="RWA320" s="74"/>
      <c r="RWB320" s="74"/>
      <c r="RWC320" s="74"/>
      <c r="RWD320" s="74"/>
      <c r="RWE320" s="74"/>
      <c r="RWF320" s="74"/>
      <c r="RWG320" s="74"/>
      <c r="RWH320" s="74"/>
      <c r="RWI320" s="74"/>
      <c r="RWJ320" s="74"/>
      <c r="RWK320" s="74"/>
      <c r="RWL320" s="74"/>
      <c r="RWM320" s="74"/>
      <c r="RWN320" s="74"/>
      <c r="RWO320" s="74"/>
      <c r="RWP320" s="74"/>
      <c r="RWQ320" s="74"/>
      <c r="RWR320" s="74"/>
      <c r="RWS320" s="74"/>
      <c r="RWT320" s="74"/>
      <c r="RWU320" s="74"/>
      <c r="RWV320" s="74"/>
      <c r="RWW320" s="74"/>
      <c r="RWX320" s="74"/>
      <c r="RWY320" s="74"/>
      <c r="RWZ320" s="74"/>
      <c r="RXA320" s="74"/>
      <c r="RXB320" s="74"/>
      <c r="RXC320" s="74"/>
      <c r="RXD320" s="74"/>
      <c r="RXE320" s="74"/>
      <c r="RXF320" s="74"/>
      <c r="RXG320" s="74"/>
      <c r="RXH320" s="74"/>
      <c r="RXI320" s="74"/>
      <c r="RXJ320" s="74"/>
      <c r="RXK320" s="74"/>
      <c r="RXL320" s="74"/>
      <c r="RXM320" s="74"/>
      <c r="RXN320" s="74"/>
      <c r="RXO320" s="74"/>
      <c r="RXP320" s="74"/>
      <c r="RXQ320" s="74"/>
      <c r="RXR320" s="74"/>
      <c r="RXS320" s="74"/>
      <c r="RXT320" s="74"/>
      <c r="RXU320" s="74"/>
      <c r="RXV320" s="74"/>
      <c r="RXW320" s="74"/>
      <c r="RXX320" s="74"/>
      <c r="RXY320" s="74"/>
      <c r="RXZ320" s="74"/>
      <c r="RYA320" s="74"/>
      <c r="RYB320" s="74"/>
      <c r="RYC320" s="74"/>
      <c r="RYD320" s="74"/>
      <c r="RYE320" s="74"/>
      <c r="RYF320" s="74"/>
      <c r="RYG320" s="74"/>
      <c r="RYH320" s="74"/>
      <c r="RYI320" s="74"/>
      <c r="RYJ320" s="74"/>
      <c r="RYK320" s="74"/>
      <c r="RYL320" s="74"/>
      <c r="RYM320" s="74"/>
      <c r="RYN320" s="74"/>
      <c r="RYO320" s="74"/>
      <c r="RYP320" s="74"/>
      <c r="RYQ320" s="74"/>
      <c r="RYR320" s="74"/>
      <c r="RYS320" s="74"/>
      <c r="RYT320" s="74"/>
      <c r="RYU320" s="74"/>
      <c r="RYV320" s="74"/>
      <c r="RYW320" s="74"/>
      <c r="RYX320" s="74"/>
      <c r="RYY320" s="74"/>
      <c r="RYZ320" s="74"/>
      <c r="RZA320" s="74"/>
      <c r="RZB320" s="74"/>
      <c r="RZC320" s="74"/>
      <c r="RZD320" s="74"/>
      <c r="RZE320" s="74"/>
      <c r="RZF320" s="74"/>
      <c r="RZG320" s="74"/>
      <c r="RZH320" s="74"/>
      <c r="RZI320" s="74"/>
      <c r="RZJ320" s="74"/>
      <c r="RZK320" s="74"/>
      <c r="RZL320" s="74"/>
      <c r="RZM320" s="74"/>
      <c r="RZN320" s="74"/>
      <c r="RZO320" s="74"/>
      <c r="RZP320" s="74"/>
      <c r="RZQ320" s="74"/>
      <c r="RZR320" s="74"/>
      <c r="RZS320" s="74"/>
      <c r="RZT320" s="74"/>
      <c r="RZU320" s="74"/>
      <c r="RZV320" s="74"/>
      <c r="RZW320" s="74"/>
      <c r="RZX320" s="74"/>
      <c r="RZY320" s="74"/>
      <c r="RZZ320" s="74"/>
      <c r="SAA320" s="74"/>
      <c r="SAB320" s="74"/>
      <c r="SAC320" s="74"/>
      <c r="SAD320" s="74"/>
      <c r="SAE320" s="74"/>
      <c r="SAF320" s="74"/>
      <c r="SAG320" s="74"/>
      <c r="SAH320" s="74"/>
      <c r="SAI320" s="74"/>
      <c r="SAJ320" s="74"/>
      <c r="SAK320" s="74"/>
      <c r="SAL320" s="74"/>
      <c r="SAM320" s="74"/>
      <c r="SAN320" s="74"/>
      <c r="SAO320" s="74"/>
      <c r="SAP320" s="74"/>
      <c r="SAQ320" s="74"/>
      <c r="SAR320" s="74"/>
      <c r="SAS320" s="74"/>
      <c r="SAT320" s="74"/>
      <c r="SAU320" s="74"/>
      <c r="SAV320" s="74"/>
      <c r="SAW320" s="74"/>
      <c r="SAX320" s="74"/>
      <c r="SAY320" s="74"/>
      <c r="SAZ320" s="74"/>
      <c r="SBA320" s="74"/>
      <c r="SBB320" s="74"/>
      <c r="SBC320" s="74"/>
      <c r="SBD320" s="74"/>
      <c r="SBE320" s="74"/>
      <c r="SBF320" s="74"/>
      <c r="SBG320" s="74"/>
      <c r="SBH320" s="74"/>
      <c r="SBI320" s="74"/>
      <c r="SBJ320" s="74"/>
      <c r="SBK320" s="74"/>
      <c r="SBL320" s="74"/>
      <c r="SBM320" s="74"/>
      <c r="SBN320" s="74"/>
      <c r="SBO320" s="74"/>
      <c r="SBP320" s="74"/>
      <c r="SBQ320" s="74"/>
      <c r="SBR320" s="74"/>
      <c r="SBS320" s="74"/>
      <c r="SBT320" s="74"/>
      <c r="SBU320" s="74"/>
      <c r="SBV320" s="74"/>
      <c r="SBW320" s="74"/>
      <c r="SBX320" s="74"/>
      <c r="SBY320" s="74"/>
      <c r="SBZ320" s="74"/>
      <c r="SCA320" s="74"/>
      <c r="SCB320" s="74"/>
      <c r="SCC320" s="74"/>
      <c r="SCD320" s="74"/>
      <c r="SCE320" s="74"/>
      <c r="SCF320" s="74"/>
      <c r="SCG320" s="74"/>
      <c r="SCH320" s="74"/>
      <c r="SCI320" s="74"/>
      <c r="SCJ320" s="74"/>
      <c r="SCK320" s="74"/>
      <c r="SCL320" s="74"/>
      <c r="SCM320" s="74"/>
      <c r="SCN320" s="74"/>
      <c r="SCO320" s="74"/>
      <c r="SCP320" s="74"/>
      <c r="SCQ320" s="74"/>
      <c r="SCR320" s="74"/>
      <c r="SCS320" s="74"/>
      <c r="SCT320" s="74"/>
      <c r="SCU320" s="74"/>
      <c r="SCV320" s="74"/>
      <c r="SCW320" s="74"/>
      <c r="SCX320" s="74"/>
      <c r="SCY320" s="74"/>
      <c r="SCZ320" s="74"/>
      <c r="SDA320" s="74"/>
      <c r="SDB320" s="74"/>
      <c r="SDC320" s="74"/>
      <c r="SDD320" s="74"/>
      <c r="SDE320" s="74"/>
      <c r="SDF320" s="74"/>
      <c r="SDG320" s="74"/>
      <c r="SDH320" s="74"/>
      <c r="SDI320" s="74"/>
      <c r="SDJ320" s="74"/>
      <c r="SDK320" s="74"/>
      <c r="SDL320" s="74"/>
      <c r="SDM320" s="74"/>
      <c r="SDN320" s="74"/>
      <c r="SDO320" s="74"/>
      <c r="SDP320" s="74"/>
      <c r="SDQ320" s="74"/>
      <c r="SDR320" s="74"/>
      <c r="SDS320" s="74"/>
      <c r="SDT320" s="74"/>
      <c r="SDU320" s="74"/>
      <c r="SDV320" s="74"/>
      <c r="SDW320" s="74"/>
      <c r="SDX320" s="74"/>
      <c r="SDY320" s="74"/>
      <c r="SDZ320" s="74"/>
      <c r="SEA320" s="74"/>
      <c r="SEB320" s="74"/>
      <c r="SEC320" s="74"/>
      <c r="SED320" s="74"/>
      <c r="SEE320" s="74"/>
      <c r="SEF320" s="74"/>
      <c r="SEG320" s="74"/>
      <c r="SEH320" s="74"/>
      <c r="SEI320" s="74"/>
      <c r="SEJ320" s="74"/>
      <c r="SEK320" s="74"/>
      <c r="SEL320" s="74"/>
      <c r="SEM320" s="74"/>
      <c r="SEN320" s="74"/>
      <c r="SEO320" s="74"/>
      <c r="SEP320" s="74"/>
      <c r="SEQ320" s="74"/>
      <c r="SER320" s="74"/>
      <c r="SES320" s="74"/>
      <c r="SET320" s="74"/>
      <c r="SEU320" s="74"/>
      <c r="SEV320" s="74"/>
      <c r="SEW320" s="74"/>
      <c r="SEX320" s="74"/>
      <c r="SEY320" s="74"/>
      <c r="SEZ320" s="74"/>
      <c r="SFA320" s="74"/>
      <c r="SFB320" s="74"/>
      <c r="SFC320" s="74"/>
      <c r="SFD320" s="74"/>
      <c r="SFE320" s="74"/>
      <c r="SFF320" s="74"/>
      <c r="SFG320" s="74"/>
      <c r="SFH320" s="74"/>
      <c r="SFI320" s="74"/>
      <c r="SFJ320" s="74"/>
      <c r="SFK320" s="74"/>
      <c r="SFL320" s="74"/>
      <c r="SFM320" s="74"/>
      <c r="SFN320" s="74"/>
      <c r="SFO320" s="74"/>
      <c r="SFP320" s="74"/>
      <c r="SFQ320" s="74"/>
      <c r="SFR320" s="74"/>
      <c r="SFS320" s="74"/>
      <c r="SFT320" s="74"/>
      <c r="SFU320" s="74"/>
      <c r="SFV320" s="74"/>
      <c r="SFW320" s="74"/>
      <c r="SFX320" s="74"/>
      <c r="SFY320" s="74"/>
      <c r="SFZ320" s="74"/>
      <c r="SGA320" s="74"/>
      <c r="SGB320" s="74"/>
      <c r="SGC320" s="74"/>
      <c r="SGD320" s="74"/>
      <c r="SGE320" s="74"/>
      <c r="SGF320" s="74"/>
      <c r="SGG320" s="74"/>
      <c r="SGH320" s="74"/>
      <c r="SGI320" s="74"/>
      <c r="SGJ320" s="74"/>
      <c r="SGK320" s="74"/>
      <c r="SGL320" s="74"/>
      <c r="SGM320" s="74"/>
      <c r="SGN320" s="74"/>
      <c r="SGO320" s="74"/>
      <c r="SGP320" s="74"/>
      <c r="SGQ320" s="74"/>
      <c r="SGR320" s="74"/>
      <c r="SGS320" s="74"/>
      <c r="SGT320" s="74"/>
      <c r="SGU320" s="74"/>
      <c r="SGV320" s="74"/>
      <c r="SGW320" s="74"/>
      <c r="SGX320" s="74"/>
      <c r="SGY320" s="74"/>
      <c r="SGZ320" s="74"/>
      <c r="SHA320" s="74"/>
      <c r="SHB320" s="74"/>
      <c r="SHC320" s="74"/>
      <c r="SHD320" s="74"/>
      <c r="SHE320" s="74"/>
      <c r="SHF320" s="74"/>
      <c r="SHG320" s="74"/>
      <c r="SHH320" s="74"/>
      <c r="SHI320" s="74"/>
      <c r="SHJ320" s="74"/>
      <c r="SHK320" s="74"/>
      <c r="SHL320" s="74"/>
      <c r="SHM320" s="74"/>
      <c r="SHN320" s="74"/>
      <c r="SHO320" s="74"/>
      <c r="SHP320" s="74"/>
      <c r="SHQ320" s="74"/>
      <c r="SHR320" s="74"/>
      <c r="SHS320" s="74"/>
      <c r="SHT320" s="74"/>
      <c r="SHU320" s="74"/>
      <c r="SHV320" s="74"/>
      <c r="SHW320" s="74"/>
      <c r="SHX320" s="74"/>
      <c r="SHY320" s="74"/>
      <c r="SHZ320" s="74"/>
      <c r="SIA320" s="74"/>
      <c r="SIB320" s="74"/>
      <c r="SIC320" s="74"/>
      <c r="SID320" s="74"/>
      <c r="SIE320" s="74"/>
      <c r="SIF320" s="74"/>
      <c r="SIG320" s="74"/>
      <c r="SIH320" s="74"/>
      <c r="SII320" s="74"/>
      <c r="SIJ320" s="74"/>
      <c r="SIK320" s="74"/>
      <c r="SIL320" s="74"/>
      <c r="SIM320" s="74"/>
      <c r="SIN320" s="74"/>
      <c r="SIO320" s="74"/>
      <c r="SIP320" s="74"/>
      <c r="SIQ320" s="74"/>
      <c r="SIR320" s="74"/>
      <c r="SIS320" s="74"/>
      <c r="SIT320" s="74"/>
      <c r="SIU320" s="74"/>
      <c r="SIV320" s="74"/>
      <c r="SIW320" s="74"/>
      <c r="SIX320" s="74"/>
      <c r="SIY320" s="74"/>
      <c r="SIZ320" s="74"/>
      <c r="SJA320" s="74"/>
      <c r="SJB320" s="74"/>
      <c r="SJC320" s="74"/>
      <c r="SJD320" s="74"/>
      <c r="SJE320" s="74"/>
      <c r="SJF320" s="74"/>
      <c r="SJG320" s="74"/>
      <c r="SJH320" s="74"/>
      <c r="SJI320" s="74"/>
      <c r="SJJ320" s="74"/>
      <c r="SJK320" s="74"/>
      <c r="SJL320" s="74"/>
      <c r="SJM320" s="74"/>
      <c r="SJN320" s="74"/>
      <c r="SJO320" s="74"/>
      <c r="SJP320" s="74"/>
      <c r="SJQ320" s="74"/>
      <c r="SJR320" s="74"/>
      <c r="SJS320" s="74"/>
      <c r="SJT320" s="74"/>
      <c r="SJU320" s="74"/>
      <c r="SJV320" s="74"/>
      <c r="SJW320" s="74"/>
      <c r="SJX320" s="74"/>
      <c r="SJY320" s="74"/>
      <c r="SJZ320" s="74"/>
      <c r="SKA320" s="74"/>
      <c r="SKB320" s="74"/>
      <c r="SKC320" s="74"/>
      <c r="SKD320" s="74"/>
      <c r="SKE320" s="74"/>
      <c r="SKF320" s="74"/>
      <c r="SKG320" s="74"/>
      <c r="SKH320" s="74"/>
      <c r="SKI320" s="74"/>
      <c r="SKJ320" s="74"/>
      <c r="SKK320" s="74"/>
      <c r="SKL320" s="74"/>
      <c r="SKM320" s="74"/>
      <c r="SKN320" s="74"/>
      <c r="SKO320" s="74"/>
      <c r="SKP320" s="74"/>
      <c r="SKQ320" s="74"/>
      <c r="SKR320" s="74"/>
      <c r="SKS320" s="74"/>
      <c r="SKT320" s="74"/>
      <c r="SKU320" s="74"/>
      <c r="SKV320" s="74"/>
      <c r="SKW320" s="74"/>
      <c r="SKX320" s="74"/>
      <c r="SKY320" s="74"/>
      <c r="SKZ320" s="74"/>
      <c r="SLA320" s="74"/>
      <c r="SLB320" s="74"/>
      <c r="SLC320" s="74"/>
      <c r="SLD320" s="74"/>
      <c r="SLE320" s="74"/>
      <c r="SLF320" s="74"/>
      <c r="SLG320" s="74"/>
      <c r="SLH320" s="74"/>
      <c r="SLI320" s="74"/>
      <c r="SLJ320" s="74"/>
      <c r="SLK320" s="74"/>
      <c r="SLL320" s="74"/>
      <c r="SLM320" s="74"/>
      <c r="SLN320" s="74"/>
      <c r="SLO320" s="74"/>
      <c r="SLP320" s="74"/>
      <c r="SLQ320" s="74"/>
      <c r="SLR320" s="74"/>
      <c r="SLS320" s="74"/>
      <c r="SLT320" s="74"/>
      <c r="SLU320" s="74"/>
      <c r="SLV320" s="74"/>
      <c r="SLW320" s="74"/>
      <c r="SLX320" s="74"/>
      <c r="SLY320" s="74"/>
      <c r="SLZ320" s="74"/>
      <c r="SMA320" s="74"/>
      <c r="SMB320" s="74"/>
      <c r="SMC320" s="74"/>
      <c r="SMD320" s="74"/>
      <c r="SME320" s="74"/>
      <c r="SMF320" s="74"/>
      <c r="SMG320" s="74"/>
      <c r="SMH320" s="74"/>
      <c r="SMI320" s="74"/>
      <c r="SMJ320" s="74"/>
      <c r="SMK320" s="74"/>
      <c r="SML320" s="74"/>
      <c r="SMM320" s="74"/>
      <c r="SMN320" s="74"/>
      <c r="SMO320" s="74"/>
      <c r="SMP320" s="74"/>
      <c r="SMQ320" s="74"/>
      <c r="SMR320" s="74"/>
      <c r="SMS320" s="74"/>
      <c r="SMT320" s="74"/>
      <c r="SMU320" s="74"/>
      <c r="SMV320" s="74"/>
      <c r="SMW320" s="74"/>
      <c r="SMX320" s="74"/>
      <c r="SMY320" s="74"/>
      <c r="SMZ320" s="74"/>
      <c r="SNA320" s="74"/>
      <c r="SNB320" s="74"/>
      <c r="SNC320" s="74"/>
      <c r="SND320" s="74"/>
      <c r="SNE320" s="74"/>
      <c r="SNF320" s="74"/>
      <c r="SNG320" s="74"/>
      <c r="SNH320" s="74"/>
      <c r="SNI320" s="74"/>
      <c r="SNJ320" s="74"/>
      <c r="SNK320" s="74"/>
      <c r="SNL320" s="74"/>
      <c r="SNM320" s="74"/>
      <c r="SNN320" s="74"/>
      <c r="SNO320" s="74"/>
      <c r="SNP320" s="74"/>
      <c r="SNQ320" s="74"/>
      <c r="SNR320" s="74"/>
      <c r="SNS320" s="74"/>
      <c r="SNT320" s="74"/>
      <c r="SNU320" s="74"/>
      <c r="SNV320" s="74"/>
      <c r="SNW320" s="74"/>
      <c r="SNX320" s="74"/>
      <c r="SNY320" s="74"/>
      <c r="SNZ320" s="74"/>
      <c r="SOA320" s="74"/>
      <c r="SOB320" s="74"/>
      <c r="SOC320" s="74"/>
      <c r="SOD320" s="74"/>
      <c r="SOE320" s="74"/>
      <c r="SOF320" s="74"/>
      <c r="SOG320" s="74"/>
      <c r="SOH320" s="74"/>
      <c r="SOI320" s="74"/>
      <c r="SOJ320" s="74"/>
      <c r="SOK320" s="74"/>
      <c r="SOL320" s="74"/>
      <c r="SOM320" s="74"/>
      <c r="SON320" s="74"/>
      <c r="SOO320" s="74"/>
      <c r="SOP320" s="74"/>
      <c r="SOQ320" s="74"/>
      <c r="SOR320" s="74"/>
      <c r="SOS320" s="74"/>
      <c r="SOT320" s="74"/>
      <c r="SOU320" s="74"/>
      <c r="SOV320" s="74"/>
      <c r="SOW320" s="74"/>
      <c r="SOX320" s="74"/>
      <c r="SOY320" s="74"/>
      <c r="SOZ320" s="74"/>
      <c r="SPA320" s="74"/>
      <c r="SPB320" s="74"/>
      <c r="SPC320" s="74"/>
      <c r="SPD320" s="74"/>
      <c r="SPE320" s="74"/>
      <c r="SPF320" s="74"/>
      <c r="SPG320" s="74"/>
      <c r="SPH320" s="74"/>
      <c r="SPI320" s="74"/>
      <c r="SPJ320" s="74"/>
      <c r="SPK320" s="74"/>
      <c r="SPL320" s="74"/>
      <c r="SPM320" s="74"/>
      <c r="SPN320" s="74"/>
      <c r="SPO320" s="74"/>
      <c r="SPP320" s="74"/>
      <c r="SPQ320" s="74"/>
      <c r="SPR320" s="74"/>
      <c r="SPS320" s="74"/>
      <c r="SPT320" s="74"/>
      <c r="SPU320" s="74"/>
      <c r="SPV320" s="74"/>
      <c r="SPW320" s="74"/>
      <c r="SPX320" s="74"/>
      <c r="SPY320" s="74"/>
      <c r="SPZ320" s="74"/>
      <c r="SQA320" s="74"/>
      <c r="SQB320" s="74"/>
      <c r="SQC320" s="74"/>
      <c r="SQD320" s="74"/>
      <c r="SQE320" s="74"/>
      <c r="SQF320" s="74"/>
      <c r="SQG320" s="74"/>
      <c r="SQH320" s="74"/>
      <c r="SQI320" s="74"/>
      <c r="SQJ320" s="74"/>
      <c r="SQK320" s="74"/>
      <c r="SQL320" s="74"/>
      <c r="SQM320" s="74"/>
      <c r="SQN320" s="74"/>
      <c r="SQO320" s="74"/>
      <c r="SQP320" s="74"/>
      <c r="SQQ320" s="74"/>
      <c r="SQR320" s="74"/>
      <c r="SQS320" s="74"/>
      <c r="SQT320" s="74"/>
      <c r="SQU320" s="74"/>
      <c r="SQV320" s="74"/>
      <c r="SQW320" s="74"/>
      <c r="SQX320" s="74"/>
      <c r="SQY320" s="74"/>
      <c r="SQZ320" s="74"/>
      <c r="SRA320" s="74"/>
      <c r="SRB320" s="74"/>
      <c r="SRC320" s="74"/>
      <c r="SRD320" s="74"/>
      <c r="SRE320" s="74"/>
      <c r="SRF320" s="74"/>
      <c r="SRG320" s="74"/>
      <c r="SRH320" s="74"/>
      <c r="SRI320" s="74"/>
      <c r="SRJ320" s="74"/>
      <c r="SRK320" s="74"/>
      <c r="SRL320" s="74"/>
      <c r="SRM320" s="74"/>
      <c r="SRN320" s="74"/>
      <c r="SRO320" s="74"/>
      <c r="SRP320" s="74"/>
      <c r="SRQ320" s="74"/>
      <c r="SRR320" s="74"/>
      <c r="SRS320" s="74"/>
      <c r="SRT320" s="74"/>
      <c r="SRU320" s="74"/>
      <c r="SRV320" s="74"/>
      <c r="SRW320" s="74"/>
      <c r="SRX320" s="74"/>
      <c r="SRY320" s="74"/>
      <c r="SRZ320" s="74"/>
      <c r="SSA320" s="74"/>
      <c r="SSB320" s="74"/>
      <c r="SSC320" s="74"/>
      <c r="SSD320" s="74"/>
      <c r="SSE320" s="74"/>
      <c r="SSF320" s="74"/>
      <c r="SSG320" s="74"/>
      <c r="SSH320" s="74"/>
      <c r="SSI320" s="74"/>
      <c r="SSJ320" s="74"/>
      <c r="SSK320" s="74"/>
      <c r="SSL320" s="74"/>
      <c r="SSM320" s="74"/>
      <c r="SSN320" s="74"/>
      <c r="SSO320" s="74"/>
      <c r="SSP320" s="74"/>
      <c r="SSQ320" s="74"/>
      <c r="SSR320" s="74"/>
      <c r="SSS320" s="74"/>
      <c r="SST320" s="74"/>
      <c r="SSU320" s="74"/>
      <c r="SSV320" s="74"/>
      <c r="SSW320" s="74"/>
      <c r="SSX320" s="74"/>
      <c r="SSY320" s="74"/>
      <c r="SSZ320" s="74"/>
      <c r="STA320" s="74"/>
      <c r="STB320" s="74"/>
      <c r="STC320" s="74"/>
      <c r="STD320" s="74"/>
      <c r="STE320" s="74"/>
      <c r="STF320" s="74"/>
      <c r="STG320" s="74"/>
      <c r="STH320" s="74"/>
      <c r="STI320" s="74"/>
      <c r="STJ320" s="74"/>
      <c r="STK320" s="74"/>
      <c r="STL320" s="74"/>
      <c r="STM320" s="74"/>
      <c r="STN320" s="74"/>
      <c r="STO320" s="74"/>
      <c r="STP320" s="74"/>
      <c r="STQ320" s="74"/>
      <c r="STR320" s="74"/>
      <c r="STS320" s="74"/>
      <c r="STT320" s="74"/>
      <c r="STU320" s="74"/>
      <c r="STV320" s="74"/>
      <c r="STW320" s="74"/>
      <c r="STX320" s="74"/>
      <c r="STY320" s="74"/>
      <c r="STZ320" s="74"/>
      <c r="SUA320" s="74"/>
      <c r="SUB320" s="74"/>
      <c r="SUC320" s="74"/>
      <c r="SUD320" s="74"/>
      <c r="SUE320" s="74"/>
      <c r="SUF320" s="74"/>
      <c r="SUG320" s="74"/>
      <c r="SUH320" s="74"/>
      <c r="SUI320" s="74"/>
      <c r="SUJ320" s="74"/>
      <c r="SUK320" s="74"/>
      <c r="SUL320" s="74"/>
      <c r="SUM320" s="74"/>
      <c r="SUN320" s="74"/>
      <c r="SUO320" s="74"/>
      <c r="SUP320" s="74"/>
      <c r="SUQ320" s="74"/>
      <c r="SUR320" s="74"/>
      <c r="SUS320" s="74"/>
      <c r="SUT320" s="74"/>
      <c r="SUU320" s="74"/>
      <c r="SUV320" s="74"/>
      <c r="SUW320" s="74"/>
      <c r="SUX320" s="74"/>
      <c r="SUY320" s="74"/>
      <c r="SUZ320" s="74"/>
      <c r="SVA320" s="74"/>
      <c r="SVB320" s="74"/>
      <c r="SVC320" s="74"/>
      <c r="SVD320" s="74"/>
      <c r="SVE320" s="74"/>
      <c r="SVF320" s="74"/>
      <c r="SVG320" s="74"/>
      <c r="SVH320" s="74"/>
      <c r="SVI320" s="74"/>
      <c r="SVJ320" s="74"/>
      <c r="SVK320" s="74"/>
      <c r="SVL320" s="74"/>
      <c r="SVM320" s="74"/>
      <c r="SVN320" s="74"/>
      <c r="SVO320" s="74"/>
      <c r="SVP320" s="74"/>
      <c r="SVQ320" s="74"/>
      <c r="SVR320" s="74"/>
      <c r="SVS320" s="74"/>
      <c r="SVT320" s="74"/>
      <c r="SVU320" s="74"/>
      <c r="SVV320" s="74"/>
      <c r="SVW320" s="74"/>
      <c r="SVX320" s="74"/>
      <c r="SVY320" s="74"/>
      <c r="SVZ320" s="74"/>
      <c r="SWA320" s="74"/>
      <c r="SWB320" s="74"/>
      <c r="SWC320" s="74"/>
      <c r="SWD320" s="74"/>
      <c r="SWE320" s="74"/>
      <c r="SWF320" s="74"/>
      <c r="SWG320" s="74"/>
      <c r="SWH320" s="74"/>
      <c r="SWI320" s="74"/>
      <c r="SWJ320" s="74"/>
      <c r="SWK320" s="74"/>
      <c r="SWL320" s="74"/>
      <c r="SWM320" s="74"/>
      <c r="SWN320" s="74"/>
      <c r="SWO320" s="74"/>
      <c r="SWP320" s="74"/>
      <c r="SWQ320" s="74"/>
      <c r="SWR320" s="74"/>
      <c r="SWS320" s="74"/>
      <c r="SWT320" s="74"/>
      <c r="SWU320" s="74"/>
      <c r="SWV320" s="74"/>
      <c r="SWW320" s="74"/>
      <c r="SWX320" s="74"/>
      <c r="SWY320" s="74"/>
      <c r="SWZ320" s="74"/>
      <c r="SXA320" s="74"/>
      <c r="SXB320" s="74"/>
      <c r="SXC320" s="74"/>
      <c r="SXD320" s="74"/>
      <c r="SXE320" s="74"/>
      <c r="SXF320" s="74"/>
      <c r="SXG320" s="74"/>
      <c r="SXH320" s="74"/>
      <c r="SXI320" s="74"/>
      <c r="SXJ320" s="74"/>
      <c r="SXK320" s="74"/>
      <c r="SXL320" s="74"/>
      <c r="SXM320" s="74"/>
      <c r="SXN320" s="74"/>
      <c r="SXO320" s="74"/>
      <c r="SXP320" s="74"/>
      <c r="SXQ320" s="74"/>
      <c r="SXR320" s="74"/>
      <c r="SXS320" s="74"/>
      <c r="SXT320" s="74"/>
      <c r="SXU320" s="74"/>
      <c r="SXV320" s="74"/>
      <c r="SXW320" s="74"/>
      <c r="SXX320" s="74"/>
      <c r="SXY320" s="74"/>
      <c r="SXZ320" s="74"/>
      <c r="SYA320" s="74"/>
      <c r="SYB320" s="74"/>
      <c r="SYC320" s="74"/>
      <c r="SYD320" s="74"/>
      <c r="SYE320" s="74"/>
      <c r="SYF320" s="74"/>
      <c r="SYG320" s="74"/>
      <c r="SYH320" s="74"/>
      <c r="SYI320" s="74"/>
      <c r="SYJ320" s="74"/>
      <c r="SYK320" s="74"/>
      <c r="SYL320" s="74"/>
      <c r="SYM320" s="74"/>
      <c r="SYN320" s="74"/>
      <c r="SYO320" s="74"/>
      <c r="SYP320" s="74"/>
      <c r="SYQ320" s="74"/>
      <c r="SYR320" s="74"/>
      <c r="SYS320" s="74"/>
      <c r="SYT320" s="74"/>
      <c r="SYU320" s="74"/>
      <c r="SYV320" s="74"/>
      <c r="SYW320" s="74"/>
      <c r="SYX320" s="74"/>
      <c r="SYY320" s="74"/>
      <c r="SYZ320" s="74"/>
      <c r="SZA320" s="74"/>
      <c r="SZB320" s="74"/>
      <c r="SZC320" s="74"/>
      <c r="SZD320" s="74"/>
      <c r="SZE320" s="74"/>
      <c r="SZF320" s="74"/>
      <c r="SZG320" s="74"/>
      <c r="SZH320" s="74"/>
      <c r="SZI320" s="74"/>
      <c r="SZJ320" s="74"/>
      <c r="SZK320" s="74"/>
      <c r="SZL320" s="74"/>
      <c r="SZM320" s="74"/>
      <c r="SZN320" s="74"/>
      <c r="SZO320" s="74"/>
      <c r="SZP320" s="74"/>
      <c r="SZQ320" s="74"/>
      <c r="SZR320" s="74"/>
      <c r="SZS320" s="74"/>
      <c r="SZT320" s="74"/>
      <c r="SZU320" s="74"/>
      <c r="SZV320" s="74"/>
      <c r="SZW320" s="74"/>
      <c r="SZX320" s="74"/>
      <c r="SZY320" s="74"/>
      <c r="SZZ320" s="74"/>
      <c r="TAA320" s="74"/>
      <c r="TAB320" s="74"/>
      <c r="TAC320" s="74"/>
      <c r="TAD320" s="74"/>
      <c r="TAE320" s="74"/>
      <c r="TAF320" s="74"/>
      <c r="TAG320" s="74"/>
      <c r="TAH320" s="74"/>
      <c r="TAI320" s="74"/>
      <c r="TAJ320" s="74"/>
      <c r="TAK320" s="74"/>
      <c r="TAL320" s="74"/>
      <c r="TAM320" s="74"/>
      <c r="TAN320" s="74"/>
      <c r="TAO320" s="74"/>
      <c r="TAP320" s="74"/>
      <c r="TAQ320" s="74"/>
      <c r="TAR320" s="74"/>
      <c r="TAS320" s="74"/>
      <c r="TAT320" s="74"/>
      <c r="TAU320" s="74"/>
      <c r="TAV320" s="74"/>
      <c r="TAW320" s="74"/>
      <c r="TAX320" s="74"/>
      <c r="TAY320" s="74"/>
      <c r="TAZ320" s="74"/>
      <c r="TBA320" s="74"/>
      <c r="TBB320" s="74"/>
      <c r="TBC320" s="74"/>
      <c r="TBD320" s="74"/>
      <c r="TBE320" s="74"/>
      <c r="TBF320" s="74"/>
      <c r="TBG320" s="74"/>
      <c r="TBH320" s="74"/>
      <c r="TBI320" s="74"/>
      <c r="TBJ320" s="74"/>
      <c r="TBK320" s="74"/>
      <c r="TBL320" s="74"/>
      <c r="TBM320" s="74"/>
      <c r="TBN320" s="74"/>
      <c r="TBO320" s="74"/>
      <c r="TBP320" s="74"/>
      <c r="TBQ320" s="74"/>
      <c r="TBR320" s="74"/>
      <c r="TBS320" s="74"/>
      <c r="TBT320" s="74"/>
      <c r="TBU320" s="74"/>
      <c r="TBV320" s="74"/>
      <c r="TBW320" s="74"/>
      <c r="TBX320" s="74"/>
      <c r="TBY320" s="74"/>
      <c r="TBZ320" s="74"/>
      <c r="TCA320" s="74"/>
      <c r="TCB320" s="74"/>
      <c r="TCC320" s="74"/>
      <c r="TCD320" s="74"/>
      <c r="TCE320" s="74"/>
      <c r="TCF320" s="74"/>
      <c r="TCG320" s="74"/>
      <c r="TCH320" s="74"/>
      <c r="TCI320" s="74"/>
      <c r="TCJ320" s="74"/>
      <c r="TCK320" s="74"/>
      <c r="TCL320" s="74"/>
      <c r="TCM320" s="74"/>
      <c r="TCN320" s="74"/>
      <c r="TCO320" s="74"/>
      <c r="TCP320" s="74"/>
      <c r="TCQ320" s="74"/>
      <c r="TCR320" s="74"/>
      <c r="TCS320" s="74"/>
      <c r="TCT320" s="74"/>
      <c r="TCU320" s="74"/>
      <c r="TCV320" s="74"/>
      <c r="TCW320" s="74"/>
      <c r="TCX320" s="74"/>
      <c r="TCY320" s="74"/>
      <c r="TCZ320" s="74"/>
      <c r="TDA320" s="74"/>
      <c r="TDB320" s="74"/>
      <c r="TDC320" s="74"/>
      <c r="TDD320" s="74"/>
      <c r="TDE320" s="74"/>
      <c r="TDF320" s="74"/>
      <c r="TDG320" s="74"/>
      <c r="TDH320" s="74"/>
      <c r="TDI320" s="74"/>
      <c r="TDJ320" s="74"/>
      <c r="TDK320" s="74"/>
      <c r="TDL320" s="74"/>
      <c r="TDM320" s="74"/>
      <c r="TDN320" s="74"/>
      <c r="TDO320" s="74"/>
      <c r="TDP320" s="74"/>
      <c r="TDQ320" s="74"/>
      <c r="TDR320" s="74"/>
      <c r="TDS320" s="74"/>
      <c r="TDT320" s="74"/>
      <c r="TDU320" s="74"/>
      <c r="TDV320" s="74"/>
      <c r="TDW320" s="74"/>
      <c r="TDX320" s="74"/>
      <c r="TDY320" s="74"/>
      <c r="TDZ320" s="74"/>
      <c r="TEA320" s="74"/>
      <c r="TEB320" s="74"/>
      <c r="TEC320" s="74"/>
      <c r="TED320" s="74"/>
      <c r="TEE320" s="74"/>
      <c r="TEF320" s="74"/>
      <c r="TEG320" s="74"/>
      <c r="TEH320" s="74"/>
      <c r="TEI320" s="74"/>
      <c r="TEJ320" s="74"/>
      <c r="TEK320" s="74"/>
      <c r="TEL320" s="74"/>
      <c r="TEM320" s="74"/>
      <c r="TEN320" s="74"/>
      <c r="TEO320" s="74"/>
      <c r="TEP320" s="74"/>
      <c r="TEQ320" s="74"/>
      <c r="TER320" s="74"/>
      <c r="TES320" s="74"/>
      <c r="TET320" s="74"/>
      <c r="TEU320" s="74"/>
      <c r="TEV320" s="74"/>
      <c r="TEW320" s="74"/>
      <c r="TEX320" s="74"/>
      <c r="TEY320" s="74"/>
      <c r="TEZ320" s="74"/>
      <c r="TFA320" s="74"/>
      <c r="TFB320" s="74"/>
      <c r="TFC320" s="74"/>
      <c r="TFD320" s="74"/>
      <c r="TFE320" s="74"/>
      <c r="TFF320" s="74"/>
      <c r="TFG320" s="74"/>
      <c r="TFH320" s="74"/>
      <c r="TFI320" s="74"/>
      <c r="TFJ320" s="74"/>
      <c r="TFK320" s="74"/>
      <c r="TFL320" s="74"/>
      <c r="TFM320" s="74"/>
      <c r="TFN320" s="74"/>
      <c r="TFO320" s="74"/>
      <c r="TFP320" s="74"/>
      <c r="TFQ320" s="74"/>
      <c r="TFR320" s="74"/>
      <c r="TFS320" s="74"/>
      <c r="TFT320" s="74"/>
      <c r="TFU320" s="74"/>
      <c r="TFV320" s="74"/>
      <c r="TFW320" s="74"/>
      <c r="TFX320" s="74"/>
      <c r="TFY320" s="74"/>
      <c r="TFZ320" s="74"/>
      <c r="TGA320" s="74"/>
      <c r="TGB320" s="74"/>
      <c r="TGC320" s="74"/>
      <c r="TGD320" s="74"/>
      <c r="TGE320" s="74"/>
      <c r="TGF320" s="74"/>
      <c r="TGG320" s="74"/>
      <c r="TGH320" s="74"/>
      <c r="TGI320" s="74"/>
      <c r="TGJ320" s="74"/>
      <c r="TGK320" s="74"/>
      <c r="TGL320" s="74"/>
      <c r="TGM320" s="74"/>
      <c r="TGN320" s="74"/>
      <c r="TGO320" s="74"/>
      <c r="TGP320" s="74"/>
      <c r="TGQ320" s="74"/>
      <c r="TGR320" s="74"/>
      <c r="TGS320" s="74"/>
      <c r="TGT320" s="74"/>
      <c r="TGU320" s="74"/>
      <c r="TGV320" s="74"/>
      <c r="TGW320" s="74"/>
      <c r="TGX320" s="74"/>
      <c r="TGY320" s="74"/>
      <c r="TGZ320" s="74"/>
      <c r="THA320" s="74"/>
      <c r="THB320" s="74"/>
      <c r="THC320" s="74"/>
      <c r="THD320" s="74"/>
      <c r="THE320" s="74"/>
      <c r="THF320" s="74"/>
      <c r="THG320" s="74"/>
      <c r="THH320" s="74"/>
      <c r="THI320" s="74"/>
      <c r="THJ320" s="74"/>
      <c r="THK320" s="74"/>
      <c r="THL320" s="74"/>
      <c r="THM320" s="74"/>
      <c r="THN320" s="74"/>
      <c r="THO320" s="74"/>
      <c r="THP320" s="74"/>
      <c r="THQ320" s="74"/>
      <c r="THR320" s="74"/>
      <c r="THS320" s="74"/>
      <c r="THT320" s="74"/>
      <c r="THU320" s="74"/>
      <c r="THV320" s="74"/>
      <c r="THW320" s="74"/>
      <c r="THX320" s="74"/>
      <c r="THY320" s="74"/>
      <c r="THZ320" s="74"/>
      <c r="TIA320" s="74"/>
      <c r="TIB320" s="74"/>
      <c r="TIC320" s="74"/>
      <c r="TID320" s="74"/>
      <c r="TIE320" s="74"/>
      <c r="TIF320" s="74"/>
      <c r="TIG320" s="74"/>
      <c r="TIH320" s="74"/>
      <c r="TII320" s="74"/>
      <c r="TIJ320" s="74"/>
      <c r="TIK320" s="74"/>
      <c r="TIL320" s="74"/>
      <c r="TIM320" s="74"/>
      <c r="TIN320" s="74"/>
      <c r="TIO320" s="74"/>
      <c r="TIP320" s="74"/>
      <c r="TIQ320" s="74"/>
      <c r="TIR320" s="74"/>
      <c r="TIS320" s="74"/>
      <c r="TIT320" s="74"/>
      <c r="TIU320" s="74"/>
      <c r="TIV320" s="74"/>
      <c r="TIW320" s="74"/>
      <c r="TIX320" s="74"/>
      <c r="TIY320" s="74"/>
      <c r="TIZ320" s="74"/>
      <c r="TJA320" s="74"/>
      <c r="TJB320" s="74"/>
      <c r="TJC320" s="74"/>
      <c r="TJD320" s="74"/>
      <c r="TJE320" s="74"/>
      <c r="TJF320" s="74"/>
      <c r="TJG320" s="74"/>
      <c r="TJH320" s="74"/>
      <c r="TJI320" s="74"/>
      <c r="TJJ320" s="74"/>
      <c r="TJK320" s="74"/>
      <c r="TJL320" s="74"/>
      <c r="TJM320" s="74"/>
      <c r="TJN320" s="74"/>
      <c r="TJO320" s="74"/>
      <c r="TJP320" s="74"/>
      <c r="TJQ320" s="74"/>
      <c r="TJR320" s="74"/>
      <c r="TJS320" s="74"/>
      <c r="TJT320" s="74"/>
      <c r="TJU320" s="74"/>
      <c r="TJV320" s="74"/>
      <c r="TJW320" s="74"/>
      <c r="TJX320" s="74"/>
      <c r="TJY320" s="74"/>
      <c r="TJZ320" s="74"/>
      <c r="TKA320" s="74"/>
      <c r="TKB320" s="74"/>
      <c r="TKC320" s="74"/>
      <c r="TKD320" s="74"/>
      <c r="TKE320" s="74"/>
      <c r="TKF320" s="74"/>
      <c r="TKG320" s="74"/>
      <c r="TKH320" s="74"/>
      <c r="TKI320" s="74"/>
      <c r="TKJ320" s="74"/>
      <c r="TKK320" s="74"/>
      <c r="TKL320" s="74"/>
      <c r="TKM320" s="74"/>
      <c r="TKN320" s="74"/>
      <c r="TKO320" s="74"/>
      <c r="TKP320" s="74"/>
      <c r="TKQ320" s="74"/>
      <c r="TKR320" s="74"/>
      <c r="TKS320" s="74"/>
      <c r="TKT320" s="74"/>
      <c r="TKU320" s="74"/>
      <c r="TKV320" s="74"/>
      <c r="TKW320" s="74"/>
      <c r="TKX320" s="74"/>
      <c r="TKY320" s="74"/>
      <c r="TKZ320" s="74"/>
      <c r="TLA320" s="74"/>
      <c r="TLB320" s="74"/>
      <c r="TLC320" s="74"/>
      <c r="TLD320" s="74"/>
      <c r="TLE320" s="74"/>
      <c r="TLF320" s="74"/>
      <c r="TLG320" s="74"/>
      <c r="TLH320" s="74"/>
      <c r="TLI320" s="74"/>
      <c r="TLJ320" s="74"/>
      <c r="TLK320" s="74"/>
      <c r="TLL320" s="74"/>
      <c r="TLM320" s="74"/>
      <c r="TLN320" s="74"/>
      <c r="TLO320" s="74"/>
      <c r="TLP320" s="74"/>
      <c r="TLQ320" s="74"/>
      <c r="TLR320" s="74"/>
      <c r="TLS320" s="74"/>
      <c r="TLT320" s="74"/>
      <c r="TLU320" s="74"/>
      <c r="TLV320" s="74"/>
      <c r="TLW320" s="74"/>
      <c r="TLX320" s="74"/>
      <c r="TLY320" s="74"/>
      <c r="TLZ320" s="74"/>
      <c r="TMA320" s="74"/>
      <c r="TMB320" s="74"/>
      <c r="TMC320" s="74"/>
      <c r="TMD320" s="74"/>
      <c r="TME320" s="74"/>
      <c r="TMF320" s="74"/>
      <c r="TMG320" s="74"/>
      <c r="TMH320" s="74"/>
      <c r="TMI320" s="74"/>
      <c r="TMJ320" s="74"/>
      <c r="TMK320" s="74"/>
      <c r="TML320" s="74"/>
      <c r="TMM320" s="74"/>
      <c r="TMN320" s="74"/>
      <c r="TMO320" s="74"/>
      <c r="TMP320" s="74"/>
      <c r="TMQ320" s="74"/>
      <c r="TMR320" s="74"/>
      <c r="TMS320" s="74"/>
      <c r="TMT320" s="74"/>
      <c r="TMU320" s="74"/>
      <c r="TMV320" s="74"/>
      <c r="TMW320" s="74"/>
      <c r="TMX320" s="74"/>
      <c r="TMY320" s="74"/>
      <c r="TMZ320" s="74"/>
      <c r="TNA320" s="74"/>
      <c r="TNB320" s="74"/>
      <c r="TNC320" s="74"/>
      <c r="TND320" s="74"/>
      <c r="TNE320" s="74"/>
      <c r="TNF320" s="74"/>
      <c r="TNG320" s="74"/>
      <c r="TNH320" s="74"/>
      <c r="TNI320" s="74"/>
      <c r="TNJ320" s="74"/>
      <c r="TNK320" s="74"/>
      <c r="TNL320" s="74"/>
      <c r="TNM320" s="74"/>
      <c r="TNN320" s="74"/>
      <c r="TNO320" s="74"/>
      <c r="TNP320" s="74"/>
      <c r="TNQ320" s="74"/>
      <c r="TNR320" s="74"/>
      <c r="TNS320" s="74"/>
      <c r="TNT320" s="74"/>
      <c r="TNU320" s="74"/>
      <c r="TNV320" s="74"/>
      <c r="TNW320" s="74"/>
      <c r="TNX320" s="74"/>
      <c r="TNY320" s="74"/>
      <c r="TNZ320" s="74"/>
      <c r="TOA320" s="74"/>
      <c r="TOB320" s="74"/>
      <c r="TOC320" s="74"/>
      <c r="TOD320" s="74"/>
      <c r="TOE320" s="74"/>
      <c r="TOF320" s="74"/>
      <c r="TOG320" s="74"/>
      <c r="TOH320" s="74"/>
      <c r="TOI320" s="74"/>
      <c r="TOJ320" s="74"/>
      <c r="TOK320" s="74"/>
      <c r="TOL320" s="74"/>
      <c r="TOM320" s="74"/>
      <c r="TON320" s="74"/>
      <c r="TOO320" s="74"/>
      <c r="TOP320" s="74"/>
      <c r="TOQ320" s="74"/>
      <c r="TOR320" s="74"/>
      <c r="TOS320" s="74"/>
      <c r="TOT320" s="74"/>
      <c r="TOU320" s="74"/>
      <c r="TOV320" s="74"/>
      <c r="TOW320" s="74"/>
      <c r="TOX320" s="74"/>
      <c r="TOY320" s="74"/>
      <c r="TOZ320" s="74"/>
      <c r="TPA320" s="74"/>
      <c r="TPB320" s="74"/>
      <c r="TPC320" s="74"/>
      <c r="TPD320" s="74"/>
      <c r="TPE320" s="74"/>
      <c r="TPF320" s="74"/>
      <c r="TPG320" s="74"/>
      <c r="TPH320" s="74"/>
      <c r="TPI320" s="74"/>
      <c r="TPJ320" s="74"/>
      <c r="TPK320" s="74"/>
      <c r="TPL320" s="74"/>
      <c r="TPM320" s="74"/>
      <c r="TPN320" s="74"/>
      <c r="TPO320" s="74"/>
      <c r="TPP320" s="74"/>
      <c r="TPQ320" s="74"/>
      <c r="TPR320" s="74"/>
      <c r="TPS320" s="74"/>
      <c r="TPT320" s="74"/>
      <c r="TPU320" s="74"/>
      <c r="TPV320" s="74"/>
      <c r="TPW320" s="74"/>
      <c r="TPX320" s="74"/>
      <c r="TPY320" s="74"/>
      <c r="TPZ320" s="74"/>
      <c r="TQA320" s="74"/>
      <c r="TQB320" s="74"/>
      <c r="TQC320" s="74"/>
      <c r="TQD320" s="74"/>
      <c r="TQE320" s="74"/>
      <c r="TQF320" s="74"/>
      <c r="TQG320" s="74"/>
      <c r="TQH320" s="74"/>
      <c r="TQI320" s="74"/>
      <c r="TQJ320" s="74"/>
      <c r="TQK320" s="74"/>
      <c r="TQL320" s="74"/>
      <c r="TQM320" s="74"/>
      <c r="TQN320" s="74"/>
      <c r="TQO320" s="74"/>
      <c r="TQP320" s="74"/>
      <c r="TQQ320" s="74"/>
      <c r="TQR320" s="74"/>
      <c r="TQS320" s="74"/>
      <c r="TQT320" s="74"/>
      <c r="TQU320" s="74"/>
      <c r="TQV320" s="74"/>
      <c r="TQW320" s="74"/>
      <c r="TQX320" s="74"/>
      <c r="TQY320" s="74"/>
      <c r="TQZ320" s="74"/>
      <c r="TRA320" s="74"/>
      <c r="TRB320" s="74"/>
      <c r="TRC320" s="74"/>
      <c r="TRD320" s="74"/>
      <c r="TRE320" s="74"/>
      <c r="TRF320" s="74"/>
      <c r="TRG320" s="74"/>
      <c r="TRH320" s="74"/>
      <c r="TRI320" s="74"/>
      <c r="TRJ320" s="74"/>
      <c r="TRK320" s="74"/>
      <c r="TRL320" s="74"/>
      <c r="TRM320" s="74"/>
      <c r="TRN320" s="74"/>
      <c r="TRO320" s="74"/>
      <c r="TRP320" s="74"/>
      <c r="TRQ320" s="74"/>
      <c r="TRR320" s="74"/>
      <c r="TRS320" s="74"/>
      <c r="TRT320" s="74"/>
      <c r="TRU320" s="74"/>
      <c r="TRV320" s="74"/>
      <c r="TRW320" s="74"/>
      <c r="TRX320" s="74"/>
      <c r="TRY320" s="74"/>
      <c r="TRZ320" s="74"/>
      <c r="TSA320" s="74"/>
      <c r="TSB320" s="74"/>
      <c r="TSC320" s="74"/>
      <c r="TSD320" s="74"/>
      <c r="TSE320" s="74"/>
      <c r="TSF320" s="74"/>
      <c r="TSG320" s="74"/>
      <c r="TSH320" s="74"/>
      <c r="TSI320" s="74"/>
      <c r="TSJ320" s="74"/>
      <c r="TSK320" s="74"/>
      <c r="TSL320" s="74"/>
      <c r="TSM320" s="74"/>
      <c r="TSN320" s="74"/>
      <c r="TSO320" s="74"/>
      <c r="TSP320" s="74"/>
      <c r="TSQ320" s="74"/>
      <c r="TSR320" s="74"/>
      <c r="TSS320" s="74"/>
      <c r="TST320" s="74"/>
      <c r="TSU320" s="74"/>
      <c r="TSV320" s="74"/>
      <c r="TSW320" s="74"/>
      <c r="TSX320" s="74"/>
      <c r="TSY320" s="74"/>
      <c r="TSZ320" s="74"/>
      <c r="TTA320" s="74"/>
      <c r="TTB320" s="74"/>
      <c r="TTC320" s="74"/>
      <c r="TTD320" s="74"/>
      <c r="TTE320" s="74"/>
      <c r="TTF320" s="74"/>
      <c r="TTG320" s="74"/>
      <c r="TTH320" s="74"/>
      <c r="TTI320" s="74"/>
      <c r="TTJ320" s="74"/>
      <c r="TTK320" s="74"/>
      <c r="TTL320" s="74"/>
      <c r="TTM320" s="74"/>
      <c r="TTN320" s="74"/>
      <c r="TTO320" s="74"/>
      <c r="TTP320" s="74"/>
      <c r="TTQ320" s="74"/>
      <c r="TTR320" s="74"/>
      <c r="TTS320" s="74"/>
      <c r="TTT320" s="74"/>
      <c r="TTU320" s="74"/>
      <c r="TTV320" s="74"/>
      <c r="TTW320" s="74"/>
      <c r="TTX320" s="74"/>
      <c r="TTY320" s="74"/>
      <c r="TTZ320" s="74"/>
      <c r="TUA320" s="74"/>
      <c r="TUB320" s="74"/>
      <c r="TUC320" s="74"/>
      <c r="TUD320" s="74"/>
      <c r="TUE320" s="74"/>
      <c r="TUF320" s="74"/>
      <c r="TUG320" s="74"/>
      <c r="TUH320" s="74"/>
      <c r="TUI320" s="74"/>
      <c r="TUJ320" s="74"/>
      <c r="TUK320" s="74"/>
      <c r="TUL320" s="74"/>
      <c r="TUM320" s="74"/>
      <c r="TUN320" s="74"/>
      <c r="TUO320" s="74"/>
      <c r="TUP320" s="74"/>
      <c r="TUQ320" s="74"/>
      <c r="TUR320" s="74"/>
      <c r="TUS320" s="74"/>
      <c r="TUT320" s="74"/>
      <c r="TUU320" s="74"/>
      <c r="TUV320" s="74"/>
      <c r="TUW320" s="74"/>
      <c r="TUX320" s="74"/>
      <c r="TUY320" s="74"/>
      <c r="TUZ320" s="74"/>
      <c r="TVA320" s="74"/>
      <c r="TVB320" s="74"/>
      <c r="TVC320" s="74"/>
      <c r="TVD320" s="74"/>
      <c r="TVE320" s="74"/>
      <c r="TVF320" s="74"/>
      <c r="TVG320" s="74"/>
      <c r="TVH320" s="74"/>
      <c r="TVI320" s="74"/>
      <c r="TVJ320" s="74"/>
      <c r="TVK320" s="74"/>
      <c r="TVL320" s="74"/>
      <c r="TVM320" s="74"/>
      <c r="TVN320" s="74"/>
      <c r="TVO320" s="74"/>
      <c r="TVP320" s="74"/>
      <c r="TVQ320" s="74"/>
      <c r="TVR320" s="74"/>
      <c r="TVS320" s="74"/>
      <c r="TVT320" s="74"/>
      <c r="TVU320" s="74"/>
      <c r="TVV320" s="74"/>
      <c r="TVW320" s="74"/>
      <c r="TVX320" s="74"/>
      <c r="TVY320" s="74"/>
      <c r="TVZ320" s="74"/>
      <c r="TWA320" s="74"/>
      <c r="TWB320" s="74"/>
      <c r="TWC320" s="74"/>
      <c r="TWD320" s="74"/>
      <c r="TWE320" s="74"/>
      <c r="TWF320" s="74"/>
      <c r="TWG320" s="74"/>
      <c r="TWH320" s="74"/>
      <c r="TWI320" s="74"/>
      <c r="TWJ320" s="74"/>
      <c r="TWK320" s="74"/>
      <c r="TWL320" s="74"/>
      <c r="TWM320" s="74"/>
      <c r="TWN320" s="74"/>
      <c r="TWO320" s="74"/>
      <c r="TWP320" s="74"/>
      <c r="TWQ320" s="74"/>
      <c r="TWR320" s="74"/>
      <c r="TWS320" s="74"/>
      <c r="TWT320" s="74"/>
      <c r="TWU320" s="74"/>
      <c r="TWV320" s="74"/>
      <c r="TWW320" s="74"/>
      <c r="TWX320" s="74"/>
      <c r="TWY320" s="74"/>
      <c r="TWZ320" s="74"/>
      <c r="TXA320" s="74"/>
      <c r="TXB320" s="74"/>
      <c r="TXC320" s="74"/>
      <c r="TXD320" s="74"/>
      <c r="TXE320" s="74"/>
      <c r="TXF320" s="74"/>
      <c r="TXG320" s="74"/>
      <c r="TXH320" s="74"/>
      <c r="TXI320" s="74"/>
      <c r="TXJ320" s="74"/>
      <c r="TXK320" s="74"/>
      <c r="TXL320" s="74"/>
      <c r="TXM320" s="74"/>
      <c r="TXN320" s="74"/>
      <c r="TXO320" s="74"/>
      <c r="TXP320" s="74"/>
      <c r="TXQ320" s="74"/>
      <c r="TXR320" s="74"/>
      <c r="TXS320" s="74"/>
      <c r="TXT320" s="74"/>
      <c r="TXU320" s="74"/>
      <c r="TXV320" s="74"/>
      <c r="TXW320" s="74"/>
      <c r="TXX320" s="74"/>
      <c r="TXY320" s="74"/>
      <c r="TXZ320" s="74"/>
      <c r="TYA320" s="74"/>
      <c r="TYB320" s="74"/>
      <c r="TYC320" s="74"/>
      <c r="TYD320" s="74"/>
      <c r="TYE320" s="74"/>
      <c r="TYF320" s="74"/>
      <c r="TYG320" s="74"/>
      <c r="TYH320" s="74"/>
      <c r="TYI320" s="74"/>
      <c r="TYJ320" s="74"/>
      <c r="TYK320" s="74"/>
      <c r="TYL320" s="74"/>
      <c r="TYM320" s="74"/>
      <c r="TYN320" s="74"/>
      <c r="TYO320" s="74"/>
      <c r="TYP320" s="74"/>
      <c r="TYQ320" s="74"/>
      <c r="TYR320" s="74"/>
      <c r="TYS320" s="74"/>
      <c r="TYT320" s="74"/>
      <c r="TYU320" s="74"/>
      <c r="TYV320" s="74"/>
      <c r="TYW320" s="74"/>
      <c r="TYX320" s="74"/>
      <c r="TYY320" s="74"/>
      <c r="TYZ320" s="74"/>
      <c r="TZA320" s="74"/>
      <c r="TZB320" s="74"/>
      <c r="TZC320" s="74"/>
      <c r="TZD320" s="74"/>
      <c r="TZE320" s="74"/>
      <c r="TZF320" s="74"/>
      <c r="TZG320" s="74"/>
      <c r="TZH320" s="74"/>
      <c r="TZI320" s="74"/>
      <c r="TZJ320" s="74"/>
      <c r="TZK320" s="74"/>
      <c r="TZL320" s="74"/>
      <c r="TZM320" s="74"/>
      <c r="TZN320" s="74"/>
      <c r="TZO320" s="74"/>
      <c r="TZP320" s="74"/>
      <c r="TZQ320" s="74"/>
      <c r="TZR320" s="74"/>
      <c r="TZS320" s="74"/>
      <c r="TZT320" s="74"/>
      <c r="TZU320" s="74"/>
      <c r="TZV320" s="74"/>
      <c r="TZW320" s="74"/>
      <c r="TZX320" s="74"/>
      <c r="TZY320" s="74"/>
      <c r="TZZ320" s="74"/>
      <c r="UAA320" s="74"/>
      <c r="UAB320" s="74"/>
      <c r="UAC320" s="74"/>
      <c r="UAD320" s="74"/>
      <c r="UAE320" s="74"/>
      <c r="UAF320" s="74"/>
      <c r="UAG320" s="74"/>
      <c r="UAH320" s="74"/>
      <c r="UAI320" s="74"/>
      <c r="UAJ320" s="74"/>
      <c r="UAK320" s="74"/>
      <c r="UAL320" s="74"/>
      <c r="UAM320" s="74"/>
      <c r="UAN320" s="74"/>
      <c r="UAO320" s="74"/>
      <c r="UAP320" s="74"/>
      <c r="UAQ320" s="74"/>
      <c r="UAR320" s="74"/>
      <c r="UAS320" s="74"/>
      <c r="UAT320" s="74"/>
      <c r="UAU320" s="74"/>
      <c r="UAV320" s="74"/>
      <c r="UAW320" s="74"/>
      <c r="UAX320" s="74"/>
      <c r="UAY320" s="74"/>
      <c r="UAZ320" s="74"/>
      <c r="UBA320" s="74"/>
      <c r="UBB320" s="74"/>
      <c r="UBC320" s="74"/>
      <c r="UBD320" s="74"/>
      <c r="UBE320" s="74"/>
      <c r="UBF320" s="74"/>
      <c r="UBG320" s="74"/>
      <c r="UBH320" s="74"/>
      <c r="UBI320" s="74"/>
      <c r="UBJ320" s="74"/>
      <c r="UBK320" s="74"/>
      <c r="UBL320" s="74"/>
      <c r="UBM320" s="74"/>
      <c r="UBN320" s="74"/>
      <c r="UBO320" s="74"/>
      <c r="UBP320" s="74"/>
      <c r="UBQ320" s="74"/>
      <c r="UBR320" s="74"/>
      <c r="UBS320" s="74"/>
      <c r="UBT320" s="74"/>
      <c r="UBU320" s="74"/>
      <c r="UBV320" s="74"/>
      <c r="UBW320" s="74"/>
      <c r="UBX320" s="74"/>
      <c r="UBY320" s="74"/>
      <c r="UBZ320" s="74"/>
      <c r="UCA320" s="74"/>
      <c r="UCB320" s="74"/>
      <c r="UCC320" s="74"/>
      <c r="UCD320" s="74"/>
      <c r="UCE320" s="74"/>
      <c r="UCF320" s="74"/>
      <c r="UCG320" s="74"/>
      <c r="UCH320" s="74"/>
      <c r="UCI320" s="74"/>
      <c r="UCJ320" s="74"/>
      <c r="UCK320" s="74"/>
      <c r="UCL320" s="74"/>
      <c r="UCM320" s="74"/>
      <c r="UCN320" s="74"/>
      <c r="UCO320" s="74"/>
      <c r="UCP320" s="74"/>
      <c r="UCQ320" s="74"/>
      <c r="UCR320" s="74"/>
      <c r="UCS320" s="74"/>
      <c r="UCT320" s="74"/>
      <c r="UCU320" s="74"/>
      <c r="UCV320" s="74"/>
      <c r="UCW320" s="74"/>
      <c r="UCX320" s="74"/>
      <c r="UCY320" s="74"/>
      <c r="UCZ320" s="74"/>
      <c r="UDA320" s="74"/>
      <c r="UDB320" s="74"/>
      <c r="UDC320" s="74"/>
      <c r="UDD320" s="74"/>
      <c r="UDE320" s="74"/>
      <c r="UDF320" s="74"/>
      <c r="UDG320" s="74"/>
      <c r="UDH320" s="74"/>
      <c r="UDI320" s="74"/>
      <c r="UDJ320" s="74"/>
      <c r="UDK320" s="74"/>
      <c r="UDL320" s="74"/>
      <c r="UDM320" s="74"/>
      <c r="UDN320" s="74"/>
      <c r="UDO320" s="74"/>
      <c r="UDP320" s="74"/>
      <c r="UDQ320" s="74"/>
      <c r="UDR320" s="74"/>
      <c r="UDS320" s="74"/>
      <c r="UDT320" s="74"/>
      <c r="UDU320" s="74"/>
      <c r="UDV320" s="74"/>
      <c r="UDW320" s="74"/>
      <c r="UDX320" s="74"/>
      <c r="UDY320" s="74"/>
      <c r="UDZ320" s="74"/>
      <c r="UEA320" s="74"/>
      <c r="UEB320" s="74"/>
      <c r="UEC320" s="74"/>
      <c r="UED320" s="74"/>
      <c r="UEE320" s="74"/>
      <c r="UEF320" s="74"/>
      <c r="UEG320" s="74"/>
      <c r="UEH320" s="74"/>
      <c r="UEI320" s="74"/>
      <c r="UEJ320" s="74"/>
      <c r="UEK320" s="74"/>
      <c r="UEL320" s="74"/>
      <c r="UEM320" s="74"/>
      <c r="UEN320" s="74"/>
      <c r="UEO320" s="74"/>
      <c r="UEP320" s="74"/>
      <c r="UEQ320" s="74"/>
      <c r="UER320" s="74"/>
      <c r="UES320" s="74"/>
      <c r="UET320" s="74"/>
      <c r="UEU320" s="74"/>
      <c r="UEV320" s="74"/>
      <c r="UEW320" s="74"/>
      <c r="UEX320" s="74"/>
      <c r="UEY320" s="74"/>
      <c r="UEZ320" s="74"/>
      <c r="UFA320" s="74"/>
      <c r="UFB320" s="74"/>
      <c r="UFC320" s="74"/>
      <c r="UFD320" s="74"/>
      <c r="UFE320" s="74"/>
      <c r="UFF320" s="74"/>
      <c r="UFG320" s="74"/>
      <c r="UFH320" s="74"/>
      <c r="UFI320" s="74"/>
      <c r="UFJ320" s="74"/>
      <c r="UFK320" s="74"/>
      <c r="UFL320" s="74"/>
      <c r="UFM320" s="74"/>
      <c r="UFN320" s="74"/>
      <c r="UFO320" s="74"/>
      <c r="UFP320" s="74"/>
      <c r="UFQ320" s="74"/>
      <c r="UFR320" s="74"/>
      <c r="UFS320" s="74"/>
      <c r="UFT320" s="74"/>
      <c r="UFU320" s="74"/>
      <c r="UFV320" s="74"/>
      <c r="UFW320" s="74"/>
      <c r="UFX320" s="74"/>
      <c r="UFY320" s="74"/>
      <c r="UFZ320" s="74"/>
      <c r="UGA320" s="74"/>
      <c r="UGB320" s="74"/>
      <c r="UGC320" s="74"/>
      <c r="UGD320" s="74"/>
      <c r="UGE320" s="74"/>
      <c r="UGF320" s="74"/>
      <c r="UGG320" s="74"/>
      <c r="UGH320" s="74"/>
      <c r="UGI320" s="74"/>
      <c r="UGJ320" s="74"/>
      <c r="UGK320" s="74"/>
      <c r="UGL320" s="74"/>
      <c r="UGM320" s="74"/>
      <c r="UGN320" s="74"/>
      <c r="UGO320" s="74"/>
      <c r="UGP320" s="74"/>
      <c r="UGQ320" s="74"/>
      <c r="UGR320" s="74"/>
      <c r="UGS320" s="74"/>
      <c r="UGT320" s="74"/>
      <c r="UGU320" s="74"/>
      <c r="UGV320" s="74"/>
      <c r="UGW320" s="74"/>
      <c r="UGX320" s="74"/>
      <c r="UGY320" s="74"/>
      <c r="UGZ320" s="74"/>
      <c r="UHA320" s="74"/>
      <c r="UHB320" s="74"/>
      <c r="UHC320" s="74"/>
      <c r="UHD320" s="74"/>
      <c r="UHE320" s="74"/>
      <c r="UHF320" s="74"/>
      <c r="UHG320" s="74"/>
      <c r="UHH320" s="74"/>
      <c r="UHI320" s="74"/>
      <c r="UHJ320" s="74"/>
      <c r="UHK320" s="74"/>
      <c r="UHL320" s="74"/>
      <c r="UHM320" s="74"/>
      <c r="UHN320" s="74"/>
      <c r="UHO320" s="74"/>
      <c r="UHP320" s="74"/>
      <c r="UHQ320" s="74"/>
      <c r="UHR320" s="74"/>
      <c r="UHS320" s="74"/>
      <c r="UHT320" s="74"/>
      <c r="UHU320" s="74"/>
      <c r="UHV320" s="74"/>
      <c r="UHW320" s="74"/>
      <c r="UHX320" s="74"/>
      <c r="UHY320" s="74"/>
      <c r="UHZ320" s="74"/>
      <c r="UIA320" s="74"/>
      <c r="UIB320" s="74"/>
      <c r="UIC320" s="74"/>
      <c r="UID320" s="74"/>
      <c r="UIE320" s="74"/>
      <c r="UIF320" s="74"/>
      <c r="UIG320" s="74"/>
      <c r="UIH320" s="74"/>
      <c r="UII320" s="74"/>
      <c r="UIJ320" s="74"/>
      <c r="UIK320" s="74"/>
      <c r="UIL320" s="74"/>
      <c r="UIM320" s="74"/>
      <c r="UIN320" s="74"/>
      <c r="UIO320" s="74"/>
      <c r="UIP320" s="74"/>
      <c r="UIQ320" s="74"/>
      <c r="UIR320" s="74"/>
      <c r="UIS320" s="74"/>
      <c r="UIT320" s="74"/>
      <c r="UIU320" s="74"/>
      <c r="UIV320" s="74"/>
      <c r="UIW320" s="74"/>
      <c r="UIX320" s="74"/>
      <c r="UIY320" s="74"/>
      <c r="UIZ320" s="74"/>
      <c r="UJA320" s="74"/>
      <c r="UJB320" s="74"/>
      <c r="UJC320" s="74"/>
      <c r="UJD320" s="74"/>
      <c r="UJE320" s="74"/>
      <c r="UJF320" s="74"/>
      <c r="UJG320" s="74"/>
      <c r="UJH320" s="74"/>
      <c r="UJI320" s="74"/>
      <c r="UJJ320" s="74"/>
      <c r="UJK320" s="74"/>
      <c r="UJL320" s="74"/>
      <c r="UJM320" s="74"/>
      <c r="UJN320" s="74"/>
      <c r="UJO320" s="74"/>
      <c r="UJP320" s="74"/>
      <c r="UJQ320" s="74"/>
      <c r="UJR320" s="74"/>
      <c r="UJS320" s="74"/>
      <c r="UJT320" s="74"/>
      <c r="UJU320" s="74"/>
      <c r="UJV320" s="74"/>
      <c r="UJW320" s="74"/>
      <c r="UJX320" s="74"/>
      <c r="UJY320" s="74"/>
      <c r="UJZ320" s="74"/>
      <c r="UKA320" s="74"/>
      <c r="UKB320" s="74"/>
      <c r="UKC320" s="74"/>
      <c r="UKD320" s="74"/>
      <c r="UKE320" s="74"/>
      <c r="UKF320" s="74"/>
      <c r="UKG320" s="74"/>
      <c r="UKH320" s="74"/>
      <c r="UKI320" s="74"/>
      <c r="UKJ320" s="74"/>
      <c r="UKK320" s="74"/>
      <c r="UKL320" s="74"/>
      <c r="UKM320" s="74"/>
      <c r="UKN320" s="74"/>
      <c r="UKO320" s="74"/>
      <c r="UKP320" s="74"/>
      <c r="UKQ320" s="74"/>
      <c r="UKR320" s="74"/>
      <c r="UKS320" s="74"/>
      <c r="UKT320" s="74"/>
      <c r="UKU320" s="74"/>
      <c r="UKV320" s="74"/>
      <c r="UKW320" s="74"/>
      <c r="UKX320" s="74"/>
      <c r="UKY320" s="74"/>
      <c r="UKZ320" s="74"/>
      <c r="ULA320" s="74"/>
      <c r="ULB320" s="74"/>
      <c r="ULC320" s="74"/>
      <c r="ULD320" s="74"/>
      <c r="ULE320" s="74"/>
      <c r="ULF320" s="74"/>
      <c r="ULG320" s="74"/>
      <c r="ULH320" s="74"/>
      <c r="ULI320" s="74"/>
      <c r="ULJ320" s="74"/>
      <c r="ULK320" s="74"/>
      <c r="ULL320" s="74"/>
      <c r="ULM320" s="74"/>
      <c r="ULN320" s="74"/>
      <c r="ULO320" s="74"/>
      <c r="ULP320" s="74"/>
      <c r="ULQ320" s="74"/>
      <c r="ULR320" s="74"/>
      <c r="ULS320" s="74"/>
      <c r="ULT320" s="74"/>
      <c r="ULU320" s="74"/>
      <c r="ULV320" s="74"/>
      <c r="ULW320" s="74"/>
      <c r="ULX320" s="74"/>
      <c r="ULY320" s="74"/>
      <c r="ULZ320" s="74"/>
      <c r="UMA320" s="74"/>
      <c r="UMB320" s="74"/>
      <c r="UMC320" s="74"/>
      <c r="UMD320" s="74"/>
      <c r="UME320" s="74"/>
      <c r="UMF320" s="74"/>
      <c r="UMG320" s="74"/>
      <c r="UMH320" s="74"/>
      <c r="UMI320" s="74"/>
      <c r="UMJ320" s="74"/>
      <c r="UMK320" s="74"/>
      <c r="UML320" s="74"/>
      <c r="UMM320" s="74"/>
      <c r="UMN320" s="74"/>
      <c r="UMO320" s="74"/>
      <c r="UMP320" s="74"/>
      <c r="UMQ320" s="74"/>
      <c r="UMR320" s="74"/>
      <c r="UMS320" s="74"/>
      <c r="UMT320" s="74"/>
      <c r="UMU320" s="74"/>
      <c r="UMV320" s="74"/>
      <c r="UMW320" s="74"/>
      <c r="UMX320" s="74"/>
      <c r="UMY320" s="74"/>
      <c r="UMZ320" s="74"/>
      <c r="UNA320" s="74"/>
      <c r="UNB320" s="74"/>
      <c r="UNC320" s="74"/>
      <c r="UND320" s="74"/>
      <c r="UNE320" s="74"/>
      <c r="UNF320" s="74"/>
      <c r="UNG320" s="74"/>
      <c r="UNH320" s="74"/>
      <c r="UNI320" s="74"/>
      <c r="UNJ320" s="74"/>
      <c r="UNK320" s="74"/>
      <c r="UNL320" s="74"/>
      <c r="UNM320" s="74"/>
      <c r="UNN320" s="74"/>
      <c r="UNO320" s="74"/>
      <c r="UNP320" s="74"/>
      <c r="UNQ320" s="74"/>
      <c r="UNR320" s="74"/>
      <c r="UNS320" s="74"/>
      <c r="UNT320" s="74"/>
      <c r="UNU320" s="74"/>
      <c r="UNV320" s="74"/>
      <c r="UNW320" s="74"/>
      <c r="UNX320" s="74"/>
      <c r="UNY320" s="74"/>
      <c r="UNZ320" s="74"/>
      <c r="UOA320" s="74"/>
      <c r="UOB320" s="74"/>
      <c r="UOC320" s="74"/>
      <c r="UOD320" s="74"/>
      <c r="UOE320" s="74"/>
      <c r="UOF320" s="74"/>
      <c r="UOG320" s="74"/>
      <c r="UOH320" s="74"/>
      <c r="UOI320" s="74"/>
      <c r="UOJ320" s="74"/>
      <c r="UOK320" s="74"/>
      <c r="UOL320" s="74"/>
      <c r="UOM320" s="74"/>
      <c r="UON320" s="74"/>
      <c r="UOO320" s="74"/>
      <c r="UOP320" s="74"/>
      <c r="UOQ320" s="74"/>
      <c r="UOR320" s="74"/>
      <c r="UOS320" s="74"/>
      <c r="UOT320" s="74"/>
      <c r="UOU320" s="74"/>
      <c r="UOV320" s="74"/>
      <c r="UOW320" s="74"/>
      <c r="UOX320" s="74"/>
      <c r="UOY320" s="74"/>
      <c r="UOZ320" s="74"/>
      <c r="UPA320" s="74"/>
      <c r="UPB320" s="74"/>
      <c r="UPC320" s="74"/>
      <c r="UPD320" s="74"/>
      <c r="UPE320" s="74"/>
      <c r="UPF320" s="74"/>
      <c r="UPG320" s="74"/>
      <c r="UPH320" s="74"/>
      <c r="UPI320" s="74"/>
      <c r="UPJ320" s="74"/>
      <c r="UPK320" s="74"/>
      <c r="UPL320" s="74"/>
      <c r="UPM320" s="74"/>
      <c r="UPN320" s="74"/>
      <c r="UPO320" s="74"/>
      <c r="UPP320" s="74"/>
      <c r="UPQ320" s="74"/>
      <c r="UPR320" s="74"/>
      <c r="UPS320" s="74"/>
      <c r="UPT320" s="74"/>
      <c r="UPU320" s="74"/>
      <c r="UPV320" s="74"/>
      <c r="UPW320" s="74"/>
      <c r="UPX320" s="74"/>
      <c r="UPY320" s="74"/>
      <c r="UPZ320" s="74"/>
      <c r="UQA320" s="74"/>
      <c r="UQB320" s="74"/>
      <c r="UQC320" s="74"/>
      <c r="UQD320" s="74"/>
      <c r="UQE320" s="74"/>
      <c r="UQF320" s="74"/>
      <c r="UQG320" s="74"/>
      <c r="UQH320" s="74"/>
      <c r="UQI320" s="74"/>
      <c r="UQJ320" s="74"/>
      <c r="UQK320" s="74"/>
      <c r="UQL320" s="74"/>
      <c r="UQM320" s="74"/>
      <c r="UQN320" s="74"/>
      <c r="UQO320" s="74"/>
      <c r="UQP320" s="74"/>
      <c r="UQQ320" s="74"/>
      <c r="UQR320" s="74"/>
      <c r="UQS320" s="74"/>
      <c r="UQT320" s="74"/>
      <c r="UQU320" s="74"/>
      <c r="UQV320" s="74"/>
      <c r="UQW320" s="74"/>
      <c r="UQX320" s="74"/>
      <c r="UQY320" s="74"/>
      <c r="UQZ320" s="74"/>
      <c r="URA320" s="74"/>
      <c r="URB320" s="74"/>
      <c r="URC320" s="74"/>
      <c r="URD320" s="74"/>
      <c r="URE320" s="74"/>
      <c r="URF320" s="74"/>
      <c r="URG320" s="74"/>
      <c r="URH320" s="74"/>
      <c r="URI320" s="74"/>
      <c r="URJ320" s="74"/>
      <c r="URK320" s="74"/>
      <c r="URL320" s="74"/>
      <c r="URM320" s="74"/>
      <c r="URN320" s="74"/>
      <c r="URO320" s="74"/>
      <c r="URP320" s="74"/>
      <c r="URQ320" s="74"/>
      <c r="URR320" s="74"/>
      <c r="URS320" s="74"/>
      <c r="URT320" s="74"/>
      <c r="URU320" s="74"/>
      <c r="URV320" s="74"/>
      <c r="URW320" s="74"/>
      <c r="URX320" s="74"/>
      <c r="URY320" s="74"/>
      <c r="URZ320" s="74"/>
      <c r="USA320" s="74"/>
      <c r="USB320" s="74"/>
      <c r="USC320" s="74"/>
      <c r="USD320" s="74"/>
      <c r="USE320" s="74"/>
      <c r="USF320" s="74"/>
      <c r="USG320" s="74"/>
      <c r="USH320" s="74"/>
      <c r="USI320" s="74"/>
      <c r="USJ320" s="74"/>
      <c r="USK320" s="74"/>
      <c r="USL320" s="74"/>
      <c r="USM320" s="74"/>
      <c r="USN320" s="74"/>
      <c r="USO320" s="74"/>
      <c r="USP320" s="74"/>
      <c r="USQ320" s="74"/>
      <c r="USR320" s="74"/>
      <c r="USS320" s="74"/>
      <c r="UST320" s="74"/>
      <c r="USU320" s="74"/>
      <c r="USV320" s="74"/>
      <c r="USW320" s="74"/>
      <c r="USX320" s="74"/>
      <c r="USY320" s="74"/>
      <c r="USZ320" s="74"/>
      <c r="UTA320" s="74"/>
      <c r="UTB320" s="74"/>
      <c r="UTC320" s="74"/>
      <c r="UTD320" s="74"/>
      <c r="UTE320" s="74"/>
      <c r="UTF320" s="74"/>
      <c r="UTG320" s="74"/>
      <c r="UTH320" s="74"/>
      <c r="UTI320" s="74"/>
      <c r="UTJ320" s="74"/>
      <c r="UTK320" s="74"/>
      <c r="UTL320" s="74"/>
      <c r="UTM320" s="74"/>
      <c r="UTN320" s="74"/>
      <c r="UTO320" s="74"/>
      <c r="UTP320" s="74"/>
      <c r="UTQ320" s="74"/>
      <c r="UTR320" s="74"/>
      <c r="UTS320" s="74"/>
      <c r="UTT320" s="74"/>
      <c r="UTU320" s="74"/>
      <c r="UTV320" s="74"/>
      <c r="UTW320" s="74"/>
      <c r="UTX320" s="74"/>
      <c r="UTY320" s="74"/>
      <c r="UTZ320" s="74"/>
      <c r="UUA320" s="74"/>
      <c r="UUB320" s="74"/>
      <c r="UUC320" s="74"/>
      <c r="UUD320" s="74"/>
      <c r="UUE320" s="74"/>
      <c r="UUF320" s="74"/>
      <c r="UUG320" s="74"/>
      <c r="UUH320" s="74"/>
      <c r="UUI320" s="74"/>
      <c r="UUJ320" s="74"/>
      <c r="UUK320" s="74"/>
      <c r="UUL320" s="74"/>
      <c r="UUM320" s="74"/>
      <c r="UUN320" s="74"/>
      <c r="UUO320" s="74"/>
      <c r="UUP320" s="74"/>
      <c r="UUQ320" s="74"/>
      <c r="UUR320" s="74"/>
      <c r="UUS320" s="74"/>
      <c r="UUT320" s="74"/>
      <c r="UUU320" s="74"/>
      <c r="UUV320" s="74"/>
      <c r="UUW320" s="74"/>
      <c r="UUX320" s="74"/>
      <c r="UUY320" s="74"/>
      <c r="UUZ320" s="74"/>
      <c r="UVA320" s="74"/>
      <c r="UVB320" s="74"/>
      <c r="UVC320" s="74"/>
      <c r="UVD320" s="74"/>
      <c r="UVE320" s="74"/>
      <c r="UVF320" s="74"/>
      <c r="UVG320" s="74"/>
      <c r="UVH320" s="74"/>
      <c r="UVI320" s="74"/>
      <c r="UVJ320" s="74"/>
      <c r="UVK320" s="74"/>
      <c r="UVL320" s="74"/>
      <c r="UVM320" s="74"/>
      <c r="UVN320" s="74"/>
      <c r="UVO320" s="74"/>
      <c r="UVP320" s="74"/>
      <c r="UVQ320" s="74"/>
      <c r="UVR320" s="74"/>
      <c r="UVS320" s="74"/>
      <c r="UVT320" s="74"/>
      <c r="UVU320" s="74"/>
      <c r="UVV320" s="74"/>
      <c r="UVW320" s="74"/>
      <c r="UVX320" s="74"/>
      <c r="UVY320" s="74"/>
      <c r="UVZ320" s="74"/>
      <c r="UWA320" s="74"/>
      <c r="UWB320" s="74"/>
      <c r="UWC320" s="74"/>
      <c r="UWD320" s="74"/>
      <c r="UWE320" s="74"/>
      <c r="UWF320" s="74"/>
      <c r="UWG320" s="74"/>
      <c r="UWH320" s="74"/>
      <c r="UWI320" s="74"/>
      <c r="UWJ320" s="74"/>
      <c r="UWK320" s="74"/>
      <c r="UWL320" s="74"/>
      <c r="UWM320" s="74"/>
      <c r="UWN320" s="74"/>
      <c r="UWO320" s="74"/>
      <c r="UWP320" s="74"/>
      <c r="UWQ320" s="74"/>
      <c r="UWR320" s="74"/>
      <c r="UWS320" s="74"/>
      <c r="UWT320" s="74"/>
      <c r="UWU320" s="74"/>
      <c r="UWV320" s="74"/>
      <c r="UWW320" s="74"/>
      <c r="UWX320" s="74"/>
      <c r="UWY320" s="74"/>
      <c r="UWZ320" s="74"/>
      <c r="UXA320" s="74"/>
      <c r="UXB320" s="74"/>
      <c r="UXC320" s="74"/>
      <c r="UXD320" s="74"/>
      <c r="UXE320" s="74"/>
      <c r="UXF320" s="74"/>
      <c r="UXG320" s="74"/>
      <c r="UXH320" s="74"/>
      <c r="UXI320" s="74"/>
      <c r="UXJ320" s="74"/>
      <c r="UXK320" s="74"/>
      <c r="UXL320" s="74"/>
      <c r="UXM320" s="74"/>
      <c r="UXN320" s="74"/>
      <c r="UXO320" s="74"/>
      <c r="UXP320" s="74"/>
      <c r="UXQ320" s="74"/>
      <c r="UXR320" s="74"/>
      <c r="UXS320" s="74"/>
      <c r="UXT320" s="74"/>
      <c r="UXU320" s="74"/>
      <c r="UXV320" s="74"/>
      <c r="UXW320" s="74"/>
      <c r="UXX320" s="74"/>
      <c r="UXY320" s="74"/>
      <c r="UXZ320" s="74"/>
      <c r="UYA320" s="74"/>
      <c r="UYB320" s="74"/>
      <c r="UYC320" s="74"/>
      <c r="UYD320" s="74"/>
      <c r="UYE320" s="74"/>
      <c r="UYF320" s="74"/>
      <c r="UYG320" s="74"/>
      <c r="UYH320" s="74"/>
      <c r="UYI320" s="74"/>
      <c r="UYJ320" s="74"/>
      <c r="UYK320" s="74"/>
      <c r="UYL320" s="74"/>
      <c r="UYM320" s="74"/>
      <c r="UYN320" s="74"/>
      <c r="UYO320" s="74"/>
      <c r="UYP320" s="74"/>
      <c r="UYQ320" s="74"/>
      <c r="UYR320" s="74"/>
      <c r="UYS320" s="74"/>
      <c r="UYT320" s="74"/>
      <c r="UYU320" s="74"/>
      <c r="UYV320" s="74"/>
      <c r="UYW320" s="74"/>
      <c r="UYX320" s="74"/>
      <c r="UYY320" s="74"/>
      <c r="UYZ320" s="74"/>
      <c r="UZA320" s="74"/>
      <c r="UZB320" s="74"/>
      <c r="UZC320" s="74"/>
      <c r="UZD320" s="74"/>
      <c r="UZE320" s="74"/>
      <c r="UZF320" s="74"/>
      <c r="UZG320" s="74"/>
      <c r="UZH320" s="74"/>
      <c r="UZI320" s="74"/>
      <c r="UZJ320" s="74"/>
      <c r="UZK320" s="74"/>
      <c r="UZL320" s="74"/>
      <c r="UZM320" s="74"/>
      <c r="UZN320" s="74"/>
      <c r="UZO320" s="74"/>
      <c r="UZP320" s="74"/>
      <c r="UZQ320" s="74"/>
      <c r="UZR320" s="74"/>
      <c r="UZS320" s="74"/>
      <c r="UZT320" s="74"/>
      <c r="UZU320" s="74"/>
      <c r="UZV320" s="74"/>
      <c r="UZW320" s="74"/>
      <c r="UZX320" s="74"/>
      <c r="UZY320" s="74"/>
      <c r="UZZ320" s="74"/>
      <c r="VAA320" s="74"/>
      <c r="VAB320" s="74"/>
      <c r="VAC320" s="74"/>
      <c r="VAD320" s="74"/>
      <c r="VAE320" s="74"/>
      <c r="VAF320" s="74"/>
      <c r="VAG320" s="74"/>
      <c r="VAH320" s="74"/>
      <c r="VAI320" s="74"/>
      <c r="VAJ320" s="74"/>
      <c r="VAK320" s="74"/>
      <c r="VAL320" s="74"/>
      <c r="VAM320" s="74"/>
      <c r="VAN320" s="74"/>
      <c r="VAO320" s="74"/>
      <c r="VAP320" s="74"/>
      <c r="VAQ320" s="74"/>
      <c r="VAR320" s="74"/>
      <c r="VAS320" s="74"/>
      <c r="VAT320" s="74"/>
      <c r="VAU320" s="74"/>
      <c r="VAV320" s="74"/>
      <c r="VAW320" s="74"/>
      <c r="VAX320" s="74"/>
      <c r="VAY320" s="74"/>
      <c r="VAZ320" s="74"/>
      <c r="VBA320" s="74"/>
      <c r="VBB320" s="74"/>
      <c r="VBC320" s="74"/>
      <c r="VBD320" s="74"/>
      <c r="VBE320" s="74"/>
      <c r="VBF320" s="74"/>
      <c r="VBG320" s="74"/>
      <c r="VBH320" s="74"/>
      <c r="VBI320" s="74"/>
      <c r="VBJ320" s="74"/>
      <c r="VBK320" s="74"/>
      <c r="VBL320" s="74"/>
      <c r="VBM320" s="74"/>
      <c r="VBN320" s="74"/>
      <c r="VBO320" s="74"/>
      <c r="VBP320" s="74"/>
      <c r="VBQ320" s="74"/>
      <c r="VBR320" s="74"/>
      <c r="VBS320" s="74"/>
      <c r="VBT320" s="74"/>
      <c r="VBU320" s="74"/>
      <c r="VBV320" s="74"/>
      <c r="VBW320" s="74"/>
      <c r="VBX320" s="74"/>
      <c r="VBY320" s="74"/>
      <c r="VBZ320" s="74"/>
      <c r="VCA320" s="74"/>
      <c r="VCB320" s="74"/>
      <c r="VCC320" s="74"/>
      <c r="VCD320" s="74"/>
      <c r="VCE320" s="74"/>
      <c r="VCF320" s="74"/>
      <c r="VCG320" s="74"/>
      <c r="VCH320" s="74"/>
      <c r="VCI320" s="74"/>
      <c r="VCJ320" s="74"/>
      <c r="VCK320" s="74"/>
      <c r="VCL320" s="74"/>
      <c r="VCM320" s="74"/>
      <c r="VCN320" s="74"/>
      <c r="VCO320" s="74"/>
      <c r="VCP320" s="74"/>
      <c r="VCQ320" s="74"/>
      <c r="VCR320" s="74"/>
      <c r="VCS320" s="74"/>
      <c r="VCT320" s="74"/>
      <c r="VCU320" s="74"/>
      <c r="VCV320" s="74"/>
      <c r="VCW320" s="74"/>
      <c r="VCX320" s="74"/>
      <c r="VCY320" s="74"/>
      <c r="VCZ320" s="74"/>
      <c r="VDA320" s="74"/>
      <c r="VDB320" s="74"/>
      <c r="VDC320" s="74"/>
      <c r="VDD320" s="74"/>
      <c r="VDE320" s="74"/>
      <c r="VDF320" s="74"/>
      <c r="VDG320" s="74"/>
      <c r="VDH320" s="74"/>
      <c r="VDI320" s="74"/>
      <c r="VDJ320" s="74"/>
      <c r="VDK320" s="74"/>
      <c r="VDL320" s="74"/>
      <c r="VDM320" s="74"/>
      <c r="VDN320" s="74"/>
      <c r="VDO320" s="74"/>
      <c r="VDP320" s="74"/>
      <c r="VDQ320" s="74"/>
      <c r="VDR320" s="74"/>
      <c r="VDS320" s="74"/>
      <c r="VDT320" s="74"/>
      <c r="VDU320" s="74"/>
      <c r="VDV320" s="74"/>
      <c r="VDW320" s="74"/>
      <c r="VDX320" s="74"/>
      <c r="VDY320" s="74"/>
      <c r="VDZ320" s="74"/>
      <c r="VEA320" s="74"/>
      <c r="VEB320" s="74"/>
      <c r="VEC320" s="74"/>
      <c r="VED320" s="74"/>
      <c r="VEE320" s="74"/>
      <c r="VEF320" s="74"/>
      <c r="VEG320" s="74"/>
      <c r="VEH320" s="74"/>
      <c r="VEI320" s="74"/>
      <c r="VEJ320" s="74"/>
      <c r="VEK320" s="74"/>
      <c r="VEL320" s="74"/>
      <c r="VEM320" s="74"/>
      <c r="VEN320" s="74"/>
      <c r="VEO320" s="74"/>
      <c r="VEP320" s="74"/>
      <c r="VEQ320" s="74"/>
      <c r="VER320" s="74"/>
      <c r="VES320" s="74"/>
      <c r="VET320" s="74"/>
      <c r="VEU320" s="74"/>
      <c r="VEV320" s="74"/>
      <c r="VEW320" s="74"/>
      <c r="VEX320" s="74"/>
      <c r="VEY320" s="74"/>
      <c r="VEZ320" s="74"/>
      <c r="VFA320" s="74"/>
      <c r="VFB320" s="74"/>
      <c r="VFC320" s="74"/>
      <c r="VFD320" s="74"/>
      <c r="VFE320" s="74"/>
      <c r="VFF320" s="74"/>
      <c r="VFG320" s="74"/>
      <c r="VFH320" s="74"/>
      <c r="VFI320" s="74"/>
      <c r="VFJ320" s="74"/>
      <c r="VFK320" s="74"/>
      <c r="VFL320" s="74"/>
      <c r="VFM320" s="74"/>
      <c r="VFN320" s="74"/>
      <c r="VFO320" s="74"/>
      <c r="VFP320" s="74"/>
      <c r="VFQ320" s="74"/>
      <c r="VFR320" s="74"/>
      <c r="VFS320" s="74"/>
      <c r="VFT320" s="74"/>
      <c r="VFU320" s="74"/>
      <c r="VFV320" s="74"/>
      <c r="VFW320" s="74"/>
      <c r="VFX320" s="74"/>
      <c r="VFY320" s="74"/>
      <c r="VFZ320" s="74"/>
      <c r="VGA320" s="74"/>
      <c r="VGB320" s="74"/>
      <c r="VGC320" s="74"/>
      <c r="VGD320" s="74"/>
      <c r="VGE320" s="74"/>
      <c r="VGF320" s="74"/>
      <c r="VGG320" s="74"/>
      <c r="VGH320" s="74"/>
      <c r="VGI320" s="74"/>
      <c r="VGJ320" s="74"/>
      <c r="VGK320" s="74"/>
      <c r="VGL320" s="74"/>
      <c r="VGM320" s="74"/>
      <c r="VGN320" s="74"/>
      <c r="VGO320" s="74"/>
      <c r="VGP320" s="74"/>
      <c r="VGQ320" s="74"/>
      <c r="VGR320" s="74"/>
      <c r="VGS320" s="74"/>
      <c r="VGT320" s="74"/>
      <c r="VGU320" s="74"/>
      <c r="VGV320" s="74"/>
      <c r="VGW320" s="74"/>
      <c r="VGX320" s="74"/>
      <c r="VGY320" s="74"/>
      <c r="VGZ320" s="74"/>
      <c r="VHA320" s="74"/>
      <c r="VHB320" s="74"/>
      <c r="VHC320" s="74"/>
      <c r="VHD320" s="74"/>
      <c r="VHE320" s="74"/>
      <c r="VHF320" s="74"/>
      <c r="VHG320" s="74"/>
      <c r="VHH320" s="74"/>
      <c r="VHI320" s="74"/>
      <c r="VHJ320" s="74"/>
      <c r="VHK320" s="74"/>
      <c r="VHL320" s="74"/>
      <c r="VHM320" s="74"/>
      <c r="VHN320" s="74"/>
      <c r="VHO320" s="74"/>
      <c r="VHP320" s="74"/>
      <c r="VHQ320" s="74"/>
      <c r="VHR320" s="74"/>
      <c r="VHS320" s="74"/>
      <c r="VHT320" s="74"/>
      <c r="VHU320" s="74"/>
      <c r="VHV320" s="74"/>
      <c r="VHW320" s="74"/>
      <c r="VHX320" s="74"/>
      <c r="VHY320" s="74"/>
      <c r="VHZ320" s="74"/>
      <c r="VIA320" s="74"/>
      <c r="VIB320" s="74"/>
      <c r="VIC320" s="74"/>
      <c r="VID320" s="74"/>
      <c r="VIE320" s="74"/>
      <c r="VIF320" s="74"/>
      <c r="VIG320" s="74"/>
      <c r="VIH320" s="74"/>
      <c r="VII320" s="74"/>
      <c r="VIJ320" s="74"/>
      <c r="VIK320" s="74"/>
      <c r="VIL320" s="74"/>
      <c r="VIM320" s="74"/>
      <c r="VIN320" s="74"/>
      <c r="VIO320" s="74"/>
      <c r="VIP320" s="74"/>
      <c r="VIQ320" s="74"/>
      <c r="VIR320" s="74"/>
      <c r="VIS320" s="74"/>
      <c r="VIT320" s="74"/>
      <c r="VIU320" s="74"/>
      <c r="VIV320" s="74"/>
      <c r="VIW320" s="74"/>
      <c r="VIX320" s="74"/>
      <c r="VIY320" s="74"/>
      <c r="VIZ320" s="74"/>
      <c r="VJA320" s="74"/>
      <c r="VJB320" s="74"/>
      <c r="VJC320" s="74"/>
      <c r="VJD320" s="74"/>
      <c r="VJE320" s="74"/>
      <c r="VJF320" s="74"/>
      <c r="VJG320" s="74"/>
      <c r="VJH320" s="74"/>
      <c r="VJI320" s="74"/>
      <c r="VJJ320" s="74"/>
      <c r="VJK320" s="74"/>
      <c r="VJL320" s="74"/>
      <c r="VJM320" s="74"/>
      <c r="VJN320" s="74"/>
      <c r="VJO320" s="74"/>
      <c r="VJP320" s="74"/>
      <c r="VJQ320" s="74"/>
      <c r="VJR320" s="74"/>
      <c r="VJS320" s="74"/>
      <c r="VJT320" s="74"/>
      <c r="VJU320" s="74"/>
      <c r="VJV320" s="74"/>
      <c r="VJW320" s="74"/>
      <c r="VJX320" s="74"/>
      <c r="VJY320" s="74"/>
      <c r="VJZ320" s="74"/>
      <c r="VKA320" s="74"/>
      <c r="VKB320" s="74"/>
      <c r="VKC320" s="74"/>
      <c r="VKD320" s="74"/>
      <c r="VKE320" s="74"/>
      <c r="VKF320" s="74"/>
      <c r="VKG320" s="74"/>
      <c r="VKH320" s="74"/>
      <c r="VKI320" s="74"/>
      <c r="VKJ320" s="74"/>
      <c r="VKK320" s="74"/>
      <c r="VKL320" s="74"/>
      <c r="VKM320" s="74"/>
      <c r="VKN320" s="74"/>
      <c r="VKO320" s="74"/>
      <c r="VKP320" s="74"/>
      <c r="VKQ320" s="74"/>
      <c r="VKR320" s="74"/>
      <c r="VKS320" s="74"/>
      <c r="VKT320" s="74"/>
      <c r="VKU320" s="74"/>
      <c r="VKV320" s="74"/>
      <c r="VKW320" s="74"/>
      <c r="VKX320" s="74"/>
      <c r="VKY320" s="74"/>
      <c r="VKZ320" s="74"/>
      <c r="VLA320" s="74"/>
      <c r="VLB320" s="74"/>
      <c r="VLC320" s="74"/>
      <c r="VLD320" s="74"/>
      <c r="VLE320" s="74"/>
      <c r="VLF320" s="74"/>
      <c r="VLG320" s="74"/>
      <c r="VLH320" s="74"/>
      <c r="VLI320" s="74"/>
      <c r="VLJ320" s="74"/>
      <c r="VLK320" s="74"/>
      <c r="VLL320" s="74"/>
      <c r="VLM320" s="74"/>
      <c r="VLN320" s="74"/>
      <c r="VLO320" s="74"/>
      <c r="VLP320" s="74"/>
      <c r="VLQ320" s="74"/>
      <c r="VLR320" s="74"/>
      <c r="VLS320" s="74"/>
      <c r="VLT320" s="74"/>
      <c r="VLU320" s="74"/>
      <c r="VLV320" s="74"/>
      <c r="VLW320" s="74"/>
      <c r="VLX320" s="74"/>
      <c r="VLY320" s="74"/>
      <c r="VLZ320" s="74"/>
      <c r="VMA320" s="74"/>
      <c r="VMB320" s="74"/>
      <c r="VMC320" s="74"/>
      <c r="VMD320" s="74"/>
      <c r="VME320" s="74"/>
      <c r="VMF320" s="74"/>
      <c r="VMG320" s="74"/>
      <c r="VMH320" s="74"/>
      <c r="VMI320" s="74"/>
      <c r="VMJ320" s="74"/>
      <c r="VMK320" s="74"/>
      <c r="VML320" s="74"/>
      <c r="VMM320" s="74"/>
      <c r="VMN320" s="74"/>
      <c r="VMO320" s="74"/>
      <c r="VMP320" s="74"/>
      <c r="VMQ320" s="74"/>
      <c r="VMR320" s="74"/>
      <c r="VMS320" s="74"/>
      <c r="VMT320" s="74"/>
      <c r="VMU320" s="74"/>
      <c r="VMV320" s="74"/>
      <c r="VMW320" s="74"/>
      <c r="VMX320" s="74"/>
      <c r="VMY320" s="74"/>
      <c r="VMZ320" s="74"/>
      <c r="VNA320" s="74"/>
      <c r="VNB320" s="74"/>
      <c r="VNC320" s="74"/>
      <c r="VND320" s="74"/>
      <c r="VNE320" s="74"/>
      <c r="VNF320" s="74"/>
      <c r="VNG320" s="74"/>
      <c r="VNH320" s="74"/>
      <c r="VNI320" s="74"/>
      <c r="VNJ320" s="74"/>
      <c r="VNK320" s="74"/>
      <c r="VNL320" s="74"/>
      <c r="VNM320" s="74"/>
      <c r="VNN320" s="74"/>
      <c r="VNO320" s="74"/>
      <c r="VNP320" s="74"/>
      <c r="VNQ320" s="74"/>
      <c r="VNR320" s="74"/>
      <c r="VNS320" s="74"/>
      <c r="VNT320" s="74"/>
      <c r="VNU320" s="74"/>
      <c r="VNV320" s="74"/>
      <c r="VNW320" s="74"/>
      <c r="VNX320" s="74"/>
      <c r="VNY320" s="74"/>
      <c r="VNZ320" s="74"/>
      <c r="VOA320" s="74"/>
      <c r="VOB320" s="74"/>
      <c r="VOC320" s="74"/>
      <c r="VOD320" s="74"/>
      <c r="VOE320" s="74"/>
      <c r="VOF320" s="74"/>
      <c r="VOG320" s="74"/>
      <c r="VOH320" s="74"/>
      <c r="VOI320" s="74"/>
      <c r="VOJ320" s="74"/>
      <c r="VOK320" s="74"/>
      <c r="VOL320" s="74"/>
      <c r="VOM320" s="74"/>
      <c r="VON320" s="74"/>
      <c r="VOO320" s="74"/>
      <c r="VOP320" s="74"/>
      <c r="VOQ320" s="74"/>
      <c r="VOR320" s="74"/>
      <c r="VOS320" s="74"/>
      <c r="VOT320" s="74"/>
      <c r="VOU320" s="74"/>
      <c r="VOV320" s="74"/>
      <c r="VOW320" s="74"/>
      <c r="VOX320" s="74"/>
      <c r="VOY320" s="74"/>
      <c r="VOZ320" s="74"/>
      <c r="VPA320" s="74"/>
      <c r="VPB320" s="74"/>
      <c r="VPC320" s="74"/>
      <c r="VPD320" s="74"/>
      <c r="VPE320" s="74"/>
      <c r="VPF320" s="74"/>
      <c r="VPG320" s="74"/>
      <c r="VPH320" s="74"/>
      <c r="VPI320" s="74"/>
      <c r="VPJ320" s="74"/>
      <c r="VPK320" s="74"/>
      <c r="VPL320" s="74"/>
      <c r="VPM320" s="74"/>
      <c r="VPN320" s="74"/>
      <c r="VPO320" s="74"/>
      <c r="VPP320" s="74"/>
      <c r="VPQ320" s="74"/>
      <c r="VPR320" s="74"/>
      <c r="VPS320" s="74"/>
      <c r="VPT320" s="74"/>
      <c r="VPU320" s="74"/>
      <c r="VPV320" s="74"/>
      <c r="VPW320" s="74"/>
      <c r="VPX320" s="74"/>
      <c r="VPY320" s="74"/>
      <c r="VPZ320" s="74"/>
      <c r="VQA320" s="74"/>
      <c r="VQB320" s="74"/>
      <c r="VQC320" s="74"/>
      <c r="VQD320" s="74"/>
      <c r="VQE320" s="74"/>
      <c r="VQF320" s="74"/>
      <c r="VQG320" s="74"/>
      <c r="VQH320" s="74"/>
      <c r="VQI320" s="74"/>
      <c r="VQJ320" s="74"/>
      <c r="VQK320" s="74"/>
      <c r="VQL320" s="74"/>
      <c r="VQM320" s="74"/>
      <c r="VQN320" s="74"/>
      <c r="VQO320" s="74"/>
      <c r="VQP320" s="74"/>
      <c r="VQQ320" s="74"/>
      <c r="VQR320" s="74"/>
      <c r="VQS320" s="74"/>
      <c r="VQT320" s="74"/>
      <c r="VQU320" s="74"/>
      <c r="VQV320" s="74"/>
      <c r="VQW320" s="74"/>
      <c r="VQX320" s="74"/>
      <c r="VQY320" s="74"/>
      <c r="VQZ320" s="74"/>
      <c r="VRA320" s="74"/>
      <c r="VRB320" s="74"/>
      <c r="VRC320" s="74"/>
      <c r="VRD320" s="74"/>
      <c r="VRE320" s="74"/>
      <c r="VRF320" s="74"/>
      <c r="VRG320" s="74"/>
      <c r="VRH320" s="74"/>
      <c r="VRI320" s="74"/>
      <c r="VRJ320" s="74"/>
      <c r="VRK320" s="74"/>
      <c r="VRL320" s="74"/>
      <c r="VRM320" s="74"/>
      <c r="VRN320" s="74"/>
      <c r="VRO320" s="74"/>
      <c r="VRP320" s="74"/>
      <c r="VRQ320" s="74"/>
      <c r="VRR320" s="74"/>
      <c r="VRS320" s="74"/>
      <c r="VRT320" s="74"/>
      <c r="VRU320" s="74"/>
      <c r="VRV320" s="74"/>
      <c r="VRW320" s="74"/>
      <c r="VRX320" s="74"/>
      <c r="VRY320" s="74"/>
      <c r="VRZ320" s="74"/>
      <c r="VSA320" s="74"/>
      <c r="VSB320" s="74"/>
      <c r="VSC320" s="74"/>
      <c r="VSD320" s="74"/>
      <c r="VSE320" s="74"/>
      <c r="VSF320" s="74"/>
      <c r="VSG320" s="74"/>
      <c r="VSH320" s="74"/>
      <c r="VSI320" s="74"/>
      <c r="VSJ320" s="74"/>
      <c r="VSK320" s="74"/>
      <c r="VSL320" s="74"/>
      <c r="VSM320" s="74"/>
      <c r="VSN320" s="74"/>
      <c r="VSO320" s="74"/>
      <c r="VSP320" s="74"/>
      <c r="VSQ320" s="74"/>
      <c r="VSR320" s="74"/>
      <c r="VSS320" s="74"/>
      <c r="VST320" s="74"/>
      <c r="VSU320" s="74"/>
      <c r="VSV320" s="74"/>
      <c r="VSW320" s="74"/>
      <c r="VSX320" s="74"/>
      <c r="VSY320" s="74"/>
      <c r="VSZ320" s="74"/>
      <c r="VTA320" s="74"/>
      <c r="VTB320" s="74"/>
      <c r="VTC320" s="74"/>
      <c r="VTD320" s="74"/>
      <c r="VTE320" s="74"/>
      <c r="VTF320" s="74"/>
      <c r="VTG320" s="74"/>
      <c r="VTH320" s="74"/>
      <c r="VTI320" s="74"/>
      <c r="VTJ320" s="74"/>
      <c r="VTK320" s="74"/>
      <c r="VTL320" s="74"/>
      <c r="VTM320" s="74"/>
      <c r="VTN320" s="74"/>
      <c r="VTO320" s="74"/>
      <c r="VTP320" s="74"/>
      <c r="VTQ320" s="74"/>
      <c r="VTR320" s="74"/>
      <c r="VTS320" s="74"/>
      <c r="VTT320" s="74"/>
      <c r="VTU320" s="74"/>
      <c r="VTV320" s="74"/>
      <c r="VTW320" s="74"/>
      <c r="VTX320" s="74"/>
      <c r="VTY320" s="74"/>
      <c r="VTZ320" s="74"/>
      <c r="VUA320" s="74"/>
      <c r="VUB320" s="74"/>
      <c r="VUC320" s="74"/>
      <c r="VUD320" s="74"/>
      <c r="VUE320" s="74"/>
      <c r="VUF320" s="74"/>
      <c r="VUG320" s="74"/>
      <c r="VUH320" s="74"/>
      <c r="VUI320" s="74"/>
      <c r="VUJ320" s="74"/>
      <c r="VUK320" s="74"/>
      <c r="VUL320" s="74"/>
      <c r="VUM320" s="74"/>
      <c r="VUN320" s="74"/>
      <c r="VUO320" s="74"/>
      <c r="VUP320" s="74"/>
      <c r="VUQ320" s="74"/>
      <c r="VUR320" s="74"/>
      <c r="VUS320" s="74"/>
      <c r="VUT320" s="74"/>
      <c r="VUU320" s="74"/>
      <c r="VUV320" s="74"/>
      <c r="VUW320" s="74"/>
      <c r="VUX320" s="74"/>
      <c r="VUY320" s="74"/>
      <c r="VUZ320" s="74"/>
      <c r="VVA320" s="74"/>
      <c r="VVB320" s="74"/>
      <c r="VVC320" s="74"/>
      <c r="VVD320" s="74"/>
      <c r="VVE320" s="74"/>
      <c r="VVF320" s="74"/>
      <c r="VVG320" s="74"/>
      <c r="VVH320" s="74"/>
      <c r="VVI320" s="74"/>
      <c r="VVJ320" s="74"/>
      <c r="VVK320" s="74"/>
      <c r="VVL320" s="74"/>
      <c r="VVM320" s="74"/>
      <c r="VVN320" s="74"/>
      <c r="VVO320" s="74"/>
      <c r="VVP320" s="74"/>
      <c r="VVQ320" s="74"/>
      <c r="VVR320" s="74"/>
      <c r="VVS320" s="74"/>
      <c r="VVT320" s="74"/>
      <c r="VVU320" s="74"/>
      <c r="VVV320" s="74"/>
      <c r="VVW320" s="74"/>
      <c r="VVX320" s="74"/>
      <c r="VVY320" s="74"/>
      <c r="VVZ320" s="74"/>
      <c r="VWA320" s="74"/>
      <c r="VWB320" s="74"/>
      <c r="VWC320" s="74"/>
      <c r="VWD320" s="74"/>
      <c r="VWE320" s="74"/>
      <c r="VWF320" s="74"/>
      <c r="VWG320" s="74"/>
      <c r="VWH320" s="74"/>
      <c r="VWI320" s="74"/>
      <c r="VWJ320" s="74"/>
      <c r="VWK320" s="74"/>
      <c r="VWL320" s="74"/>
      <c r="VWM320" s="74"/>
      <c r="VWN320" s="74"/>
      <c r="VWO320" s="74"/>
      <c r="VWP320" s="74"/>
      <c r="VWQ320" s="74"/>
      <c r="VWR320" s="74"/>
      <c r="VWS320" s="74"/>
      <c r="VWT320" s="74"/>
      <c r="VWU320" s="74"/>
      <c r="VWV320" s="74"/>
      <c r="VWW320" s="74"/>
      <c r="VWX320" s="74"/>
      <c r="VWY320" s="74"/>
      <c r="VWZ320" s="74"/>
      <c r="VXA320" s="74"/>
      <c r="VXB320" s="74"/>
      <c r="VXC320" s="74"/>
      <c r="VXD320" s="74"/>
      <c r="VXE320" s="74"/>
      <c r="VXF320" s="74"/>
      <c r="VXG320" s="74"/>
      <c r="VXH320" s="74"/>
      <c r="VXI320" s="74"/>
      <c r="VXJ320" s="74"/>
      <c r="VXK320" s="74"/>
      <c r="VXL320" s="74"/>
      <c r="VXM320" s="74"/>
      <c r="VXN320" s="74"/>
      <c r="VXO320" s="74"/>
      <c r="VXP320" s="74"/>
      <c r="VXQ320" s="74"/>
      <c r="VXR320" s="74"/>
      <c r="VXS320" s="74"/>
      <c r="VXT320" s="74"/>
      <c r="VXU320" s="74"/>
      <c r="VXV320" s="74"/>
      <c r="VXW320" s="74"/>
      <c r="VXX320" s="74"/>
      <c r="VXY320" s="74"/>
      <c r="VXZ320" s="74"/>
      <c r="VYA320" s="74"/>
      <c r="VYB320" s="74"/>
      <c r="VYC320" s="74"/>
      <c r="VYD320" s="74"/>
      <c r="VYE320" s="74"/>
      <c r="VYF320" s="74"/>
      <c r="VYG320" s="74"/>
      <c r="VYH320" s="74"/>
      <c r="VYI320" s="74"/>
      <c r="VYJ320" s="74"/>
      <c r="VYK320" s="74"/>
      <c r="VYL320" s="74"/>
      <c r="VYM320" s="74"/>
      <c r="VYN320" s="74"/>
      <c r="VYO320" s="74"/>
      <c r="VYP320" s="74"/>
      <c r="VYQ320" s="74"/>
      <c r="VYR320" s="74"/>
      <c r="VYS320" s="74"/>
      <c r="VYT320" s="74"/>
      <c r="VYU320" s="74"/>
      <c r="VYV320" s="74"/>
      <c r="VYW320" s="74"/>
      <c r="VYX320" s="74"/>
      <c r="VYY320" s="74"/>
      <c r="VYZ320" s="74"/>
      <c r="VZA320" s="74"/>
      <c r="VZB320" s="74"/>
      <c r="VZC320" s="74"/>
      <c r="VZD320" s="74"/>
      <c r="VZE320" s="74"/>
      <c r="VZF320" s="74"/>
      <c r="VZG320" s="74"/>
      <c r="VZH320" s="74"/>
      <c r="VZI320" s="74"/>
      <c r="VZJ320" s="74"/>
      <c r="VZK320" s="74"/>
      <c r="VZL320" s="74"/>
      <c r="VZM320" s="74"/>
      <c r="VZN320" s="74"/>
      <c r="VZO320" s="74"/>
      <c r="VZP320" s="74"/>
      <c r="VZQ320" s="74"/>
      <c r="VZR320" s="74"/>
      <c r="VZS320" s="74"/>
      <c r="VZT320" s="74"/>
      <c r="VZU320" s="74"/>
      <c r="VZV320" s="74"/>
      <c r="VZW320" s="74"/>
      <c r="VZX320" s="74"/>
      <c r="VZY320" s="74"/>
      <c r="VZZ320" s="74"/>
      <c r="WAA320" s="74"/>
      <c r="WAB320" s="74"/>
      <c r="WAC320" s="74"/>
      <c r="WAD320" s="74"/>
      <c r="WAE320" s="74"/>
      <c r="WAF320" s="74"/>
      <c r="WAG320" s="74"/>
      <c r="WAH320" s="74"/>
      <c r="WAI320" s="74"/>
      <c r="WAJ320" s="74"/>
      <c r="WAK320" s="74"/>
      <c r="WAL320" s="74"/>
      <c r="WAM320" s="74"/>
      <c r="WAN320" s="74"/>
      <c r="WAO320" s="74"/>
      <c r="WAP320" s="74"/>
      <c r="WAQ320" s="74"/>
      <c r="WAR320" s="74"/>
      <c r="WAS320" s="74"/>
      <c r="WAT320" s="74"/>
      <c r="WAU320" s="74"/>
      <c r="WAV320" s="74"/>
      <c r="WAW320" s="74"/>
      <c r="WAX320" s="74"/>
      <c r="WAY320" s="74"/>
      <c r="WAZ320" s="74"/>
      <c r="WBA320" s="74"/>
      <c r="WBB320" s="74"/>
      <c r="WBC320" s="74"/>
      <c r="WBD320" s="74"/>
      <c r="WBE320" s="74"/>
      <c r="WBF320" s="74"/>
      <c r="WBG320" s="74"/>
      <c r="WBH320" s="74"/>
      <c r="WBI320" s="74"/>
      <c r="WBJ320" s="74"/>
      <c r="WBK320" s="74"/>
      <c r="WBL320" s="74"/>
      <c r="WBM320" s="74"/>
      <c r="WBN320" s="74"/>
      <c r="WBO320" s="74"/>
      <c r="WBP320" s="74"/>
      <c r="WBQ320" s="74"/>
      <c r="WBR320" s="74"/>
      <c r="WBS320" s="74"/>
      <c r="WBT320" s="74"/>
      <c r="WBU320" s="74"/>
      <c r="WBV320" s="74"/>
      <c r="WBW320" s="74"/>
      <c r="WBX320" s="74"/>
      <c r="WBY320" s="74"/>
      <c r="WBZ320" s="74"/>
      <c r="WCA320" s="74"/>
      <c r="WCB320" s="74"/>
      <c r="WCC320" s="74"/>
      <c r="WCD320" s="74"/>
      <c r="WCE320" s="74"/>
      <c r="WCF320" s="74"/>
      <c r="WCG320" s="74"/>
      <c r="WCH320" s="74"/>
      <c r="WCI320" s="74"/>
      <c r="WCJ320" s="74"/>
      <c r="WCK320" s="74"/>
      <c r="WCL320" s="74"/>
      <c r="WCM320" s="74"/>
      <c r="WCN320" s="74"/>
      <c r="WCO320" s="74"/>
      <c r="WCP320" s="74"/>
      <c r="WCQ320" s="74"/>
      <c r="WCR320" s="74"/>
      <c r="WCS320" s="74"/>
      <c r="WCT320" s="74"/>
      <c r="WCU320" s="74"/>
      <c r="WCV320" s="74"/>
      <c r="WCW320" s="74"/>
      <c r="WCX320" s="74"/>
      <c r="WCY320" s="74"/>
      <c r="WCZ320" s="74"/>
      <c r="WDA320" s="74"/>
      <c r="WDB320" s="74"/>
      <c r="WDC320" s="74"/>
      <c r="WDD320" s="74"/>
      <c r="WDE320" s="74"/>
      <c r="WDF320" s="74"/>
      <c r="WDG320" s="74"/>
      <c r="WDH320" s="74"/>
      <c r="WDI320" s="74"/>
      <c r="WDJ320" s="74"/>
      <c r="WDK320" s="74"/>
      <c r="WDL320" s="74"/>
      <c r="WDM320" s="74"/>
      <c r="WDN320" s="74"/>
      <c r="WDO320" s="74"/>
      <c r="WDP320" s="74"/>
      <c r="WDQ320" s="74"/>
      <c r="WDR320" s="74"/>
      <c r="WDS320" s="74"/>
      <c r="WDT320" s="74"/>
      <c r="WDU320" s="74"/>
      <c r="WDV320" s="74"/>
      <c r="WDW320" s="74"/>
      <c r="WDX320" s="74"/>
      <c r="WDY320" s="74"/>
      <c r="WDZ320" s="74"/>
      <c r="WEA320" s="74"/>
      <c r="WEB320" s="74"/>
      <c r="WEC320" s="74"/>
      <c r="WED320" s="74"/>
      <c r="WEE320" s="74"/>
      <c r="WEF320" s="74"/>
      <c r="WEG320" s="74"/>
      <c r="WEH320" s="74"/>
      <c r="WEI320" s="74"/>
      <c r="WEJ320" s="74"/>
      <c r="WEK320" s="74"/>
      <c r="WEL320" s="74"/>
      <c r="WEM320" s="74"/>
      <c r="WEN320" s="74"/>
      <c r="WEO320" s="74"/>
      <c r="WEP320" s="74"/>
      <c r="WEQ320" s="74"/>
      <c r="WER320" s="74"/>
      <c r="WES320" s="74"/>
      <c r="WET320" s="74"/>
      <c r="WEU320" s="74"/>
      <c r="WEV320" s="74"/>
      <c r="WEW320" s="74"/>
      <c r="WEX320" s="74"/>
      <c r="WEY320" s="74"/>
      <c r="WEZ320" s="74"/>
      <c r="WFA320" s="74"/>
      <c r="WFB320" s="74"/>
      <c r="WFC320" s="74"/>
      <c r="WFD320" s="74"/>
      <c r="WFE320" s="74"/>
      <c r="WFF320" s="74"/>
      <c r="WFG320" s="74"/>
      <c r="WFH320" s="74"/>
      <c r="WFI320" s="74"/>
      <c r="WFJ320" s="74"/>
      <c r="WFK320" s="74"/>
      <c r="WFL320" s="74"/>
      <c r="WFM320" s="74"/>
      <c r="WFN320" s="74"/>
      <c r="WFO320" s="74"/>
      <c r="WFP320" s="74"/>
      <c r="WFQ320" s="74"/>
      <c r="WFR320" s="74"/>
      <c r="WFS320" s="74"/>
      <c r="WFT320" s="74"/>
      <c r="WFU320" s="74"/>
      <c r="WFV320" s="74"/>
      <c r="WFW320" s="74"/>
      <c r="WFX320" s="74"/>
      <c r="WFY320" s="74"/>
      <c r="WFZ320" s="74"/>
      <c r="WGA320" s="74"/>
      <c r="WGB320" s="74"/>
      <c r="WGC320" s="74"/>
      <c r="WGD320" s="74"/>
      <c r="WGE320" s="74"/>
      <c r="WGF320" s="74"/>
      <c r="WGG320" s="74"/>
      <c r="WGH320" s="74"/>
      <c r="WGI320" s="74"/>
      <c r="WGJ320" s="74"/>
      <c r="WGK320" s="74"/>
      <c r="WGL320" s="74"/>
      <c r="WGM320" s="74"/>
      <c r="WGN320" s="74"/>
      <c r="WGO320" s="74"/>
      <c r="WGP320" s="74"/>
      <c r="WGQ320" s="74"/>
      <c r="WGR320" s="74"/>
      <c r="WGS320" s="74"/>
      <c r="WGT320" s="74"/>
      <c r="WGU320" s="74"/>
      <c r="WGV320" s="74"/>
      <c r="WGW320" s="74"/>
      <c r="WGX320" s="74"/>
      <c r="WGY320" s="74"/>
      <c r="WGZ320" s="74"/>
      <c r="WHA320" s="74"/>
      <c r="WHB320" s="74"/>
      <c r="WHC320" s="74"/>
      <c r="WHD320" s="74"/>
      <c r="WHE320" s="74"/>
      <c r="WHF320" s="74"/>
      <c r="WHG320" s="74"/>
      <c r="WHH320" s="74"/>
      <c r="WHI320" s="74"/>
      <c r="WHJ320" s="74"/>
      <c r="WHK320" s="74"/>
      <c r="WHL320" s="74"/>
      <c r="WHM320" s="74"/>
      <c r="WHN320" s="74"/>
      <c r="WHO320" s="74"/>
      <c r="WHP320" s="74"/>
      <c r="WHQ320" s="74"/>
      <c r="WHR320" s="74"/>
      <c r="WHS320" s="74"/>
      <c r="WHT320" s="74"/>
      <c r="WHU320" s="74"/>
      <c r="WHV320" s="74"/>
      <c r="WHW320" s="74"/>
      <c r="WHX320" s="74"/>
      <c r="WHY320" s="74"/>
      <c r="WHZ320" s="74"/>
      <c r="WIA320" s="74"/>
      <c r="WIB320" s="74"/>
      <c r="WIC320" s="74"/>
      <c r="WID320" s="74"/>
      <c r="WIE320" s="74"/>
      <c r="WIF320" s="74"/>
      <c r="WIG320" s="74"/>
      <c r="WIH320" s="74"/>
      <c r="WII320" s="74"/>
      <c r="WIJ320" s="74"/>
      <c r="WIK320" s="74"/>
      <c r="WIL320" s="74"/>
      <c r="WIM320" s="74"/>
      <c r="WIN320" s="74"/>
      <c r="WIO320" s="74"/>
      <c r="WIP320" s="74"/>
      <c r="WIQ320" s="74"/>
      <c r="WIR320" s="74"/>
      <c r="WIS320" s="74"/>
      <c r="WIT320" s="74"/>
      <c r="WIU320" s="74"/>
      <c r="WIV320" s="74"/>
      <c r="WIW320" s="74"/>
      <c r="WIX320" s="74"/>
      <c r="WIY320" s="74"/>
      <c r="WIZ320" s="74"/>
      <c r="WJA320" s="74"/>
      <c r="WJB320" s="74"/>
      <c r="WJC320" s="74"/>
      <c r="WJD320" s="74"/>
      <c r="WJE320" s="74"/>
      <c r="WJF320" s="74"/>
      <c r="WJG320" s="74"/>
      <c r="WJH320" s="74"/>
      <c r="WJI320" s="74"/>
      <c r="WJJ320" s="74"/>
      <c r="WJK320" s="74"/>
      <c r="WJL320" s="74"/>
      <c r="WJM320" s="74"/>
      <c r="WJN320" s="74"/>
      <c r="WJO320" s="74"/>
      <c r="WJP320" s="74"/>
      <c r="WJQ320" s="74"/>
      <c r="WJR320" s="74"/>
      <c r="WJS320" s="74"/>
      <c r="WJT320" s="74"/>
      <c r="WJU320" s="74"/>
      <c r="WJV320" s="74"/>
      <c r="WJW320" s="74"/>
      <c r="WJX320" s="74"/>
      <c r="WJY320" s="74"/>
      <c r="WJZ320" s="74"/>
      <c r="WKA320" s="74"/>
      <c r="WKB320" s="74"/>
      <c r="WKC320" s="74"/>
      <c r="WKD320" s="74"/>
      <c r="WKE320" s="74"/>
      <c r="WKF320" s="74"/>
      <c r="WKG320" s="74"/>
      <c r="WKH320" s="74"/>
      <c r="WKI320" s="74"/>
      <c r="WKJ320" s="74"/>
      <c r="WKK320" s="74"/>
      <c r="WKL320" s="74"/>
      <c r="WKM320" s="74"/>
      <c r="WKN320" s="74"/>
      <c r="WKO320" s="74"/>
      <c r="WKP320" s="74"/>
      <c r="WKQ320" s="74"/>
      <c r="WKR320" s="74"/>
      <c r="WKS320" s="74"/>
      <c r="WKT320" s="74"/>
      <c r="WKU320" s="74"/>
      <c r="WKV320" s="74"/>
      <c r="WKW320" s="74"/>
      <c r="WKX320" s="74"/>
      <c r="WKY320" s="74"/>
      <c r="WKZ320" s="74"/>
      <c r="WLA320" s="74"/>
      <c r="WLB320" s="74"/>
      <c r="WLC320" s="74"/>
      <c r="WLD320" s="74"/>
      <c r="WLE320" s="74"/>
      <c r="WLF320" s="74"/>
      <c r="WLG320" s="74"/>
      <c r="WLH320" s="74"/>
      <c r="WLI320" s="74"/>
      <c r="WLJ320" s="74"/>
      <c r="WLK320" s="74"/>
      <c r="WLL320" s="74"/>
      <c r="WLM320" s="74"/>
      <c r="WLN320" s="74"/>
      <c r="WLO320" s="74"/>
      <c r="WLP320" s="74"/>
      <c r="WLQ320" s="74"/>
      <c r="WLR320" s="74"/>
      <c r="WLS320" s="74"/>
      <c r="WLT320" s="74"/>
      <c r="WLU320" s="74"/>
      <c r="WLV320" s="74"/>
      <c r="WLW320" s="74"/>
      <c r="WLX320" s="74"/>
      <c r="WLY320" s="74"/>
      <c r="WLZ320" s="74"/>
      <c r="WMA320" s="74"/>
      <c r="WMB320" s="74"/>
      <c r="WMC320" s="74"/>
      <c r="WMD320" s="74"/>
      <c r="WME320" s="74"/>
      <c r="WMF320" s="74"/>
      <c r="WMG320" s="74"/>
      <c r="WMH320" s="74"/>
      <c r="WMI320" s="74"/>
      <c r="WMJ320" s="74"/>
      <c r="WMK320" s="74"/>
      <c r="WML320" s="74"/>
      <c r="WMM320" s="74"/>
      <c r="WMN320" s="74"/>
      <c r="WMO320" s="74"/>
      <c r="WMP320" s="74"/>
      <c r="WMQ320" s="74"/>
      <c r="WMR320" s="74"/>
      <c r="WMS320" s="74"/>
      <c r="WMT320" s="74"/>
      <c r="WMU320" s="74"/>
      <c r="WMV320" s="74"/>
      <c r="WMW320" s="74"/>
      <c r="WMX320" s="74"/>
      <c r="WMY320" s="74"/>
      <c r="WMZ320" s="74"/>
      <c r="WNA320" s="74"/>
      <c r="WNB320" s="74"/>
      <c r="WNC320" s="74"/>
      <c r="WND320" s="74"/>
      <c r="WNE320" s="74"/>
      <c r="WNF320" s="74"/>
      <c r="WNG320" s="74"/>
      <c r="WNH320" s="74"/>
      <c r="WNI320" s="74"/>
      <c r="WNJ320" s="74"/>
      <c r="WNK320" s="74"/>
      <c r="WNL320" s="74"/>
      <c r="WNM320" s="74"/>
      <c r="WNN320" s="74"/>
      <c r="WNO320" s="74"/>
      <c r="WNP320" s="74"/>
      <c r="WNQ320" s="74"/>
      <c r="WNR320" s="74"/>
      <c r="WNS320" s="74"/>
      <c r="WNT320" s="74"/>
      <c r="WNU320" s="74"/>
      <c r="WNV320" s="74"/>
      <c r="WNW320" s="74"/>
      <c r="WNX320" s="74"/>
      <c r="WNY320" s="74"/>
      <c r="WNZ320" s="74"/>
      <c r="WOA320" s="74"/>
      <c r="WOB320" s="74"/>
      <c r="WOC320" s="74"/>
      <c r="WOD320" s="74"/>
      <c r="WOE320" s="74"/>
      <c r="WOF320" s="74"/>
      <c r="WOG320" s="74"/>
      <c r="WOH320" s="74"/>
      <c r="WOI320" s="74"/>
      <c r="WOJ320" s="74"/>
      <c r="WOK320" s="74"/>
      <c r="WOL320" s="74"/>
      <c r="WOM320" s="74"/>
      <c r="WON320" s="74"/>
      <c r="WOO320" s="74"/>
      <c r="WOP320" s="74"/>
      <c r="WOQ320" s="74"/>
      <c r="WOR320" s="74"/>
      <c r="WOS320" s="74"/>
      <c r="WOT320" s="74"/>
      <c r="WOU320" s="74"/>
      <c r="WOV320" s="74"/>
      <c r="WOW320" s="74"/>
      <c r="WOX320" s="74"/>
      <c r="WOY320" s="74"/>
      <c r="WOZ320" s="74"/>
      <c r="WPA320" s="74"/>
      <c r="WPB320" s="74"/>
      <c r="WPC320" s="74"/>
      <c r="WPD320" s="74"/>
      <c r="WPE320" s="74"/>
      <c r="WPF320" s="74"/>
      <c r="WPG320" s="74"/>
      <c r="WPH320" s="74"/>
      <c r="WPI320" s="74"/>
      <c r="WPJ320" s="74"/>
      <c r="WPK320" s="74"/>
      <c r="WPL320" s="74"/>
      <c r="WPM320" s="74"/>
      <c r="WPN320" s="74"/>
      <c r="WPO320" s="74"/>
      <c r="WPP320" s="74"/>
      <c r="WPQ320" s="74"/>
      <c r="WPR320" s="74"/>
      <c r="WPS320" s="74"/>
      <c r="WPT320" s="74"/>
      <c r="WPU320" s="74"/>
      <c r="WPV320" s="74"/>
      <c r="WPW320" s="74"/>
      <c r="WPX320" s="74"/>
      <c r="WPY320" s="74"/>
      <c r="WPZ320" s="74"/>
      <c r="WQA320" s="74"/>
      <c r="WQB320" s="74"/>
      <c r="WQC320" s="74"/>
      <c r="WQD320" s="74"/>
      <c r="WQE320" s="74"/>
      <c r="WQF320" s="74"/>
      <c r="WQG320" s="74"/>
      <c r="WQH320" s="74"/>
      <c r="WQI320" s="74"/>
      <c r="WQJ320" s="74"/>
      <c r="WQK320" s="74"/>
      <c r="WQL320" s="74"/>
      <c r="WQM320" s="74"/>
      <c r="WQN320" s="74"/>
      <c r="WQO320" s="74"/>
      <c r="WQP320" s="74"/>
      <c r="WQQ320" s="74"/>
      <c r="WQR320" s="74"/>
      <c r="WQS320" s="74"/>
      <c r="WQT320" s="74"/>
      <c r="WQU320" s="74"/>
      <c r="WQV320" s="74"/>
      <c r="WQW320" s="74"/>
      <c r="WQX320" s="74"/>
      <c r="WQY320" s="74"/>
      <c r="WQZ320" s="74"/>
      <c r="WRA320" s="74"/>
      <c r="WRB320" s="74"/>
      <c r="WRC320" s="74"/>
      <c r="WRD320" s="74"/>
      <c r="WRE320" s="74"/>
      <c r="WRF320" s="74"/>
      <c r="WRG320" s="74"/>
      <c r="WRH320" s="74"/>
      <c r="WRI320" s="74"/>
      <c r="WRJ320" s="74"/>
      <c r="WRK320" s="74"/>
      <c r="WRL320" s="74"/>
      <c r="WRM320" s="74"/>
      <c r="WRN320" s="74"/>
      <c r="WRO320" s="74"/>
      <c r="WRP320" s="74"/>
      <c r="WRQ320" s="74"/>
      <c r="WRR320" s="74"/>
      <c r="WRS320" s="74"/>
      <c r="WRT320" s="74"/>
      <c r="WRU320" s="74"/>
      <c r="WRV320" s="74"/>
      <c r="WRW320" s="74"/>
      <c r="WRX320" s="74"/>
      <c r="WRY320" s="74"/>
      <c r="WRZ320" s="74"/>
      <c r="WSA320" s="74"/>
      <c r="WSB320" s="74"/>
      <c r="WSC320" s="74"/>
      <c r="WSD320" s="74"/>
      <c r="WSE320" s="74"/>
      <c r="WSF320" s="74"/>
      <c r="WSG320" s="74"/>
      <c r="WSH320" s="74"/>
      <c r="WSI320" s="74"/>
      <c r="WSJ320" s="74"/>
      <c r="WSK320" s="74"/>
      <c r="WSL320" s="74"/>
      <c r="WSM320" s="74"/>
      <c r="WSN320" s="74"/>
      <c r="WSO320" s="74"/>
      <c r="WSP320" s="74"/>
      <c r="WSQ320" s="74"/>
      <c r="WSR320" s="74"/>
      <c r="WSS320" s="74"/>
      <c r="WST320" s="74"/>
      <c r="WSU320" s="74"/>
      <c r="WSV320" s="74"/>
      <c r="WSW320" s="74"/>
      <c r="WSX320" s="74"/>
      <c r="WSY320" s="74"/>
      <c r="WSZ320" s="74"/>
      <c r="WTA320" s="74"/>
      <c r="WTB320" s="74"/>
      <c r="WTC320" s="74"/>
      <c r="WTD320" s="74"/>
      <c r="WTE320" s="74"/>
      <c r="WTF320" s="74"/>
      <c r="WTG320" s="74"/>
      <c r="WTH320" s="74"/>
      <c r="WTI320" s="74"/>
      <c r="WTJ320" s="74"/>
      <c r="WTK320" s="74"/>
      <c r="WTL320" s="74"/>
      <c r="WTM320" s="74"/>
      <c r="WTN320" s="74"/>
      <c r="WTO320" s="74"/>
      <c r="WTP320" s="74"/>
      <c r="WTQ320" s="74"/>
      <c r="WTR320" s="74"/>
      <c r="WTS320" s="74"/>
      <c r="WTT320" s="74"/>
      <c r="WTU320" s="74"/>
      <c r="WTV320" s="74"/>
      <c r="WTW320" s="74"/>
      <c r="WTX320" s="74"/>
      <c r="WTY320" s="74"/>
      <c r="WTZ320" s="74"/>
      <c r="WUA320" s="74"/>
      <c r="WUB320" s="74"/>
      <c r="WUC320" s="74"/>
      <c r="WUD320" s="74"/>
      <c r="WUE320" s="74"/>
      <c r="WUF320" s="74"/>
      <c r="WUG320" s="74"/>
      <c r="WUH320" s="74"/>
      <c r="WUI320" s="74"/>
      <c r="WUJ320" s="74"/>
      <c r="WUK320" s="74"/>
      <c r="WUL320" s="74"/>
      <c r="WUM320" s="74"/>
      <c r="WUN320" s="74"/>
      <c r="WUO320" s="74"/>
      <c r="WUP320" s="74"/>
      <c r="WUQ320" s="74"/>
      <c r="WUR320" s="74"/>
      <c r="WUS320" s="74"/>
      <c r="WUT320" s="74"/>
      <c r="WUU320" s="74"/>
      <c r="WUV320" s="74"/>
      <c r="WUW320" s="74"/>
      <c r="WUX320" s="74"/>
      <c r="WUY320" s="74"/>
      <c r="WUZ320" s="74"/>
      <c r="WVA320" s="74"/>
      <c r="WVB320" s="74"/>
      <c r="WVC320" s="74"/>
      <c r="WVD320" s="74"/>
      <c r="WVE320" s="74"/>
      <c r="WVF320" s="74"/>
      <c r="WVG320" s="74"/>
      <c r="WVH320" s="74"/>
      <c r="WVI320" s="74"/>
      <c r="WVJ320" s="74"/>
      <c r="WVK320" s="74"/>
      <c r="WVL320" s="74"/>
      <c r="WVM320" s="74"/>
      <c r="WVN320" s="74"/>
      <c r="WVO320" s="74"/>
      <c r="WVP320" s="74"/>
      <c r="WVQ320" s="74"/>
      <c r="WVR320" s="74"/>
      <c r="WVS320" s="74"/>
      <c r="WVT320" s="74"/>
      <c r="WVU320" s="74"/>
      <c r="WVV320" s="74"/>
      <c r="WVW320" s="74"/>
      <c r="WVX320" s="74"/>
      <c r="WVY320" s="74"/>
      <c r="WVZ320" s="74"/>
      <c r="WWA320" s="74"/>
      <c r="WWB320" s="74"/>
      <c r="WWC320" s="74"/>
      <c r="WWD320" s="74"/>
      <c r="WWE320" s="74"/>
      <c r="WWF320" s="74"/>
      <c r="WWG320" s="74"/>
      <c r="WWH320" s="74"/>
      <c r="WWI320" s="74"/>
      <c r="WWJ320" s="74"/>
      <c r="WWK320" s="74"/>
      <c r="WWL320" s="74"/>
      <c r="WWM320" s="74"/>
      <c r="WWN320" s="74"/>
      <c r="WWO320" s="74"/>
      <c r="WWP320" s="74"/>
      <c r="WWQ320" s="74"/>
      <c r="WWR320" s="74"/>
      <c r="WWS320" s="74"/>
      <c r="WWT320" s="74"/>
      <c r="WWU320" s="74"/>
      <c r="WWV320" s="74"/>
      <c r="WWW320" s="74"/>
      <c r="WWX320" s="74"/>
      <c r="WWY320" s="74"/>
      <c r="WWZ320" s="74"/>
      <c r="WXA320" s="74"/>
      <c r="WXB320" s="74"/>
      <c r="WXC320" s="74"/>
      <c r="WXD320" s="74"/>
      <c r="WXE320" s="74"/>
      <c r="WXF320" s="74"/>
      <c r="WXG320" s="74"/>
      <c r="WXH320" s="74"/>
      <c r="WXI320" s="74"/>
      <c r="WXJ320" s="74"/>
      <c r="WXK320" s="74"/>
      <c r="WXL320" s="74"/>
      <c r="WXM320" s="74"/>
      <c r="WXN320" s="74"/>
      <c r="WXO320" s="74"/>
      <c r="WXP320" s="74"/>
      <c r="WXQ320" s="74"/>
      <c r="WXR320" s="74"/>
      <c r="WXS320" s="74"/>
      <c r="WXT320" s="74"/>
      <c r="WXU320" s="74"/>
      <c r="WXV320" s="74"/>
      <c r="WXW320" s="74"/>
      <c r="WXX320" s="74"/>
      <c r="WXY320" s="74"/>
      <c r="WXZ320" s="74"/>
      <c r="WYA320" s="74"/>
      <c r="WYB320" s="74"/>
      <c r="WYC320" s="74"/>
      <c r="WYD320" s="74"/>
      <c r="WYE320" s="74"/>
      <c r="WYF320" s="74"/>
      <c r="WYG320" s="74"/>
      <c r="WYH320" s="74"/>
      <c r="WYI320" s="74"/>
      <c r="WYJ320" s="74"/>
      <c r="WYK320" s="74"/>
      <c r="WYL320" s="74"/>
      <c r="WYM320" s="74"/>
      <c r="WYN320" s="74"/>
      <c r="WYO320" s="74"/>
      <c r="WYP320" s="74"/>
      <c r="WYQ320" s="74"/>
      <c r="WYR320" s="74"/>
      <c r="WYS320" s="74"/>
      <c r="WYT320" s="74"/>
      <c r="WYU320" s="74"/>
      <c r="WYV320" s="74"/>
      <c r="WYW320" s="74"/>
      <c r="WYX320" s="74"/>
      <c r="WYY320" s="74"/>
      <c r="WYZ320" s="74"/>
      <c r="WZA320" s="74"/>
      <c r="WZB320" s="74"/>
      <c r="WZC320" s="74"/>
      <c r="WZD320" s="74"/>
      <c r="WZE320" s="74"/>
      <c r="WZF320" s="74"/>
      <c r="WZG320" s="74"/>
      <c r="WZH320" s="74"/>
      <c r="WZI320" s="74"/>
      <c r="WZJ320" s="74"/>
      <c r="WZK320" s="74"/>
      <c r="WZL320" s="74"/>
      <c r="WZM320" s="74"/>
      <c r="WZN320" s="74"/>
      <c r="WZO320" s="74"/>
      <c r="WZP320" s="74"/>
      <c r="WZQ320" s="74"/>
      <c r="WZR320" s="74"/>
      <c r="WZS320" s="74"/>
      <c r="WZT320" s="74"/>
      <c r="WZU320" s="74"/>
      <c r="WZV320" s="74"/>
      <c r="WZW320" s="74"/>
      <c r="WZX320" s="74"/>
      <c r="WZY320" s="74"/>
      <c r="WZZ320" s="74"/>
      <c r="XAA320" s="74"/>
      <c r="XAB320" s="74"/>
      <c r="XAC320" s="74"/>
      <c r="XAD320" s="74"/>
      <c r="XAE320" s="74"/>
      <c r="XAF320" s="74"/>
      <c r="XAG320" s="74"/>
      <c r="XAH320" s="74"/>
      <c r="XAI320" s="74"/>
      <c r="XAJ320" s="74"/>
      <c r="XAK320" s="74"/>
      <c r="XAL320" s="74"/>
      <c r="XAM320" s="74"/>
      <c r="XAN320" s="74"/>
      <c r="XAO320" s="74"/>
      <c r="XAP320" s="74"/>
      <c r="XAQ320" s="74"/>
      <c r="XAR320" s="74"/>
      <c r="XAS320" s="74"/>
      <c r="XAT320" s="74"/>
      <c r="XAU320" s="74"/>
      <c r="XAV320" s="74"/>
      <c r="XAW320" s="74"/>
      <c r="XAX320" s="74"/>
      <c r="XAY320" s="74"/>
      <c r="XAZ320" s="74"/>
      <c r="XBA320" s="74"/>
      <c r="XBB320" s="74"/>
      <c r="XBC320" s="74"/>
      <c r="XBD320" s="74"/>
      <c r="XBE320" s="74"/>
      <c r="XBF320" s="74"/>
      <c r="XBG320" s="74"/>
      <c r="XBH320" s="74"/>
      <c r="XBI320" s="74"/>
      <c r="XBJ320" s="74"/>
      <c r="XBK320" s="74"/>
      <c r="XBL320" s="74"/>
      <c r="XBM320" s="74"/>
      <c r="XBN320" s="74"/>
      <c r="XBO320" s="74"/>
      <c r="XBP320" s="74"/>
      <c r="XBQ320" s="74"/>
      <c r="XBR320" s="74"/>
      <c r="XBS320" s="74"/>
      <c r="XBT320" s="74"/>
      <c r="XBU320" s="74"/>
      <c r="XBV320" s="74"/>
      <c r="XBW320" s="74"/>
      <c r="XBX320" s="74"/>
      <c r="XBY320" s="74"/>
      <c r="XBZ320" s="74"/>
      <c r="XCA320" s="74"/>
      <c r="XCB320" s="74"/>
      <c r="XCC320" s="74"/>
      <c r="XCD320" s="74"/>
      <c r="XCE320" s="74"/>
      <c r="XCF320" s="74"/>
      <c r="XCG320" s="74"/>
      <c r="XCH320" s="74"/>
      <c r="XCI320" s="74"/>
      <c r="XCJ320" s="74"/>
      <c r="XCK320" s="74"/>
      <c r="XCL320" s="74"/>
      <c r="XCM320" s="74"/>
      <c r="XCN320" s="74"/>
      <c r="XCO320" s="74"/>
      <c r="XCP320" s="74"/>
      <c r="XCQ320" s="74"/>
      <c r="XCR320" s="74"/>
      <c r="XCS320" s="74"/>
      <c r="XCT320" s="74"/>
      <c r="XCU320" s="74"/>
      <c r="XCV320" s="74"/>
      <c r="XCW320" s="74"/>
      <c r="XCX320" s="74"/>
      <c r="XCY320" s="74"/>
      <c r="XCZ320" s="74"/>
      <c r="XDA320" s="74"/>
      <c r="XDB320" s="74"/>
      <c r="XDC320" s="74"/>
      <c r="XDD320" s="74"/>
      <c r="XDE320" s="74"/>
      <c r="XDF320" s="74"/>
      <c r="XDG320" s="74"/>
      <c r="XDH320" s="74"/>
      <c r="XDI320" s="74"/>
      <c r="XDJ320" s="74"/>
      <c r="XDK320" s="74"/>
      <c r="XDL320" s="74"/>
      <c r="XDM320" s="74"/>
      <c r="XDN320" s="74"/>
      <c r="XDO320" s="74"/>
      <c r="XDP320" s="74"/>
      <c r="XDQ320" s="74"/>
      <c r="XDR320" s="74"/>
      <c r="XDS320" s="74"/>
      <c r="XDT320" s="74"/>
      <c r="XDU320" s="74"/>
      <c r="XDV320" s="74"/>
      <c r="XDW320" s="74"/>
      <c r="XDX320" s="74"/>
      <c r="XDY320" s="74"/>
      <c r="XDZ320" s="74"/>
      <c r="XEA320" s="74"/>
      <c r="XEB320" s="74"/>
      <c r="XEC320" s="74"/>
      <c r="XED320" s="74"/>
      <c r="XEE320" s="74"/>
      <c r="XEF320" s="74"/>
      <c r="XEG320" s="74"/>
      <c r="XEH320" s="74"/>
      <c r="XEI320" s="74"/>
      <c r="XEJ320" s="74"/>
      <c r="XEK320" s="74"/>
      <c r="XEL320" s="74"/>
      <c r="XEM320" s="74"/>
      <c r="XEN320" s="74"/>
      <c r="XEO320" s="74"/>
      <c r="XEP320" s="74"/>
      <c r="XEQ320" s="74"/>
      <c r="XER320" s="74"/>
      <c r="XES320" s="74"/>
      <c r="XET320" s="74"/>
      <c r="XEU320" s="74"/>
      <c r="XEV320" s="74"/>
      <c r="XEW320" s="74"/>
      <c r="XEX320" s="74"/>
      <c r="XEY320" s="74"/>
      <c r="XEZ320" s="74"/>
      <c r="XFA320" s="74"/>
      <c r="XFB320" s="74"/>
    </row>
    <row r="321" spans="1:17" ht="15" x14ac:dyDescent="0.25">
      <c r="B321" s="24"/>
      <c r="C321" s="25"/>
      <c r="D321" s="25"/>
      <c r="E321" s="26"/>
      <c r="F321" s="27"/>
      <c r="G321" s="27"/>
      <c r="H321" s="25"/>
      <c r="I321" s="25"/>
      <c r="J321" s="25"/>
      <c r="K321" s="25"/>
      <c r="L321" s="25"/>
      <c r="M321" s="25"/>
      <c r="N321" s="25"/>
      <c r="O321" s="25"/>
      <c r="P321" s="25"/>
      <c r="Q321" s="25"/>
    </row>
    <row r="322" spans="1:17" ht="15" x14ac:dyDescent="0.25">
      <c r="B322" s="24"/>
      <c r="C322" s="25"/>
      <c r="D322" s="25"/>
      <c r="E322" s="26"/>
      <c r="F322" s="27"/>
      <c r="G322" s="27"/>
      <c r="H322" s="25"/>
      <c r="I322" s="25"/>
      <c r="J322" s="25"/>
      <c r="K322" s="25"/>
      <c r="L322" s="25"/>
      <c r="M322" s="25"/>
      <c r="N322" s="25"/>
      <c r="O322" s="25"/>
      <c r="P322" s="25"/>
      <c r="Q322" s="25"/>
    </row>
    <row r="323" spans="1:17" ht="15" x14ac:dyDescent="0.25">
      <c r="B323" s="24"/>
      <c r="C323" s="25"/>
      <c r="D323" s="25"/>
      <c r="E323" s="26"/>
      <c r="F323" s="27"/>
      <c r="G323" s="27"/>
      <c r="H323" s="25"/>
      <c r="I323" s="25"/>
      <c r="J323" s="25"/>
      <c r="K323" s="25"/>
      <c r="L323" s="25"/>
      <c r="M323" s="25"/>
      <c r="N323" s="25"/>
      <c r="O323" s="25"/>
      <c r="P323" s="25"/>
      <c r="Q323" s="25"/>
    </row>
    <row r="324" spans="1:17" s="10" customFormat="1" ht="15" x14ac:dyDescent="0.25">
      <c r="A324" s="7"/>
      <c r="B324" s="8"/>
      <c r="C324" s="9"/>
      <c r="D324" s="9"/>
      <c r="E324" s="9"/>
      <c r="F324" s="9"/>
      <c r="G324" s="9"/>
      <c r="H324" s="9"/>
      <c r="I324" s="9"/>
      <c r="J324" s="9"/>
      <c r="K324" s="9"/>
      <c r="L324" s="9"/>
      <c r="M324" s="9"/>
    </row>
    <row r="325" spans="1:17" s="10" customFormat="1" ht="45.6" customHeight="1" x14ac:dyDescent="0.25">
      <c r="A325" s="7"/>
      <c r="B325" s="76"/>
      <c r="C325" s="76"/>
      <c r="D325" s="76"/>
      <c r="E325" s="76"/>
      <c r="F325" s="9"/>
      <c r="G325" s="9"/>
      <c r="H325" s="77"/>
      <c r="I325" s="77"/>
      <c r="J325" s="77"/>
      <c r="K325" s="77"/>
      <c r="L325" s="77"/>
      <c r="M325" s="9"/>
    </row>
    <row r="326" spans="1:17" s="10" customFormat="1" ht="15" x14ac:dyDescent="0.25">
      <c r="A326" s="7"/>
      <c r="B326" s="76"/>
      <c r="C326" s="76"/>
      <c r="D326" s="76"/>
      <c r="E326" s="76"/>
      <c r="F326" s="9"/>
      <c r="G326" s="9"/>
      <c r="H326" s="77"/>
      <c r="I326" s="77"/>
      <c r="J326" s="77"/>
      <c r="K326" s="77"/>
      <c r="L326" s="77"/>
      <c r="M326" s="9"/>
    </row>
    <row r="327" spans="1:17" s="10" customFormat="1" ht="15" x14ac:dyDescent="0.25">
      <c r="A327" s="7"/>
      <c r="B327" s="76"/>
      <c r="C327" s="76"/>
      <c r="D327" s="76"/>
      <c r="E327" s="76"/>
      <c r="F327" s="9"/>
      <c r="G327" s="9"/>
      <c r="H327" s="77"/>
      <c r="I327" s="77"/>
      <c r="J327" s="77"/>
      <c r="K327" s="77"/>
      <c r="L327" s="77"/>
      <c r="M327" s="9"/>
    </row>
    <row r="328" spans="1:17" s="10" customFormat="1" ht="13.5" customHeight="1" x14ac:dyDescent="0.25">
      <c r="A328" s="7"/>
      <c r="B328" s="78" t="s">
        <v>16</v>
      </c>
      <c r="C328" s="78"/>
      <c r="D328" s="78"/>
      <c r="E328" s="78"/>
      <c r="F328" s="11"/>
      <c r="G328" s="11"/>
      <c r="H328" s="78" t="s">
        <v>17</v>
      </c>
      <c r="I328" s="78"/>
      <c r="J328" s="78"/>
      <c r="K328" s="78"/>
      <c r="L328" s="78"/>
      <c r="M328" s="11"/>
    </row>
    <row r="329" spans="1:17" s="10" customFormat="1" ht="13.5" customHeight="1" x14ac:dyDescent="0.25">
      <c r="A329" s="7"/>
      <c r="B329" s="28"/>
      <c r="C329" s="28"/>
      <c r="D329" s="28"/>
      <c r="E329" s="28"/>
      <c r="F329" s="11"/>
      <c r="G329" s="11"/>
      <c r="H329" s="11"/>
      <c r="I329" s="11"/>
      <c r="J329" s="11"/>
      <c r="K329" s="11"/>
      <c r="L329" s="11"/>
      <c r="M329" s="11"/>
    </row>
    <row r="330" spans="1:17" s="10" customFormat="1" ht="15" x14ac:dyDescent="0.25">
      <c r="A330" s="7"/>
      <c r="B330" s="12" t="s">
        <v>18</v>
      </c>
    </row>
    <row r="331" spans="1:17" s="10" customFormat="1" ht="15" x14ac:dyDescent="0.25">
      <c r="A331" s="7"/>
    </row>
    <row r="332" spans="1:17" s="10" customFormat="1" ht="15" x14ac:dyDescent="0.25">
      <c r="A332" s="7"/>
    </row>
    <row r="333" spans="1:17" ht="15" customHeight="1" x14ac:dyDescent="0.25">
      <c r="E333" s="10"/>
      <c r="F333" s="10"/>
      <c r="G333" s="10"/>
      <c r="P333" s="7"/>
      <c r="Q333" s="7"/>
    </row>
    <row r="334" spans="1:17" ht="15" customHeight="1" x14ac:dyDescent="0.25">
      <c r="E334" s="10"/>
      <c r="F334" s="10"/>
      <c r="G334" s="10"/>
      <c r="P334" s="7"/>
      <c r="Q334" s="7"/>
    </row>
    <row r="335" spans="1:17" ht="15" customHeight="1" x14ac:dyDescent="0.25">
      <c r="E335" s="10"/>
      <c r="F335" s="10"/>
      <c r="G335" s="10"/>
      <c r="P335" s="7"/>
      <c r="Q335" s="7"/>
    </row>
    <row r="336" spans="1:17" ht="0" hidden="1" customHeight="1" x14ac:dyDescent="0.25"/>
    <row r="337" ht="0" hidden="1" customHeight="1" x14ac:dyDescent="0.25"/>
    <row r="338" ht="0" hidden="1" customHeight="1" x14ac:dyDescent="0.25"/>
    <row r="339" ht="0" hidden="1" customHeight="1" x14ac:dyDescent="0.25"/>
    <row r="340" ht="0" hidden="1" customHeight="1" x14ac:dyDescent="0.25"/>
    <row r="341" ht="0" hidden="1" customHeight="1" x14ac:dyDescent="0.25"/>
    <row r="342" ht="0" hidden="1" customHeight="1" x14ac:dyDescent="0.25"/>
    <row r="343" ht="0" hidden="1" customHeight="1" x14ac:dyDescent="0.25"/>
    <row r="344" ht="0" hidden="1" customHeight="1" x14ac:dyDescent="0.25"/>
    <row r="345" ht="0" hidden="1" customHeight="1" x14ac:dyDescent="0.25"/>
    <row r="346" ht="0" hidden="1" customHeight="1" x14ac:dyDescent="0.25"/>
    <row r="347" ht="0" hidden="1" customHeight="1" x14ac:dyDescent="0.25"/>
    <row r="348" ht="0" hidden="1" customHeight="1" x14ac:dyDescent="0.25"/>
    <row r="349" ht="0" hidden="1" customHeight="1" x14ac:dyDescent="0.25"/>
    <row r="350" ht="0" hidden="1" customHeight="1" x14ac:dyDescent="0.25"/>
    <row r="351" ht="0" hidden="1" customHeight="1" x14ac:dyDescent="0.25"/>
    <row r="352" ht="0" hidden="1" customHeight="1" x14ac:dyDescent="0.25"/>
    <row r="353" ht="0" hidden="1" customHeight="1" x14ac:dyDescent="0.25"/>
    <row r="354" ht="0" hidden="1" customHeight="1" x14ac:dyDescent="0.25"/>
    <row r="355" ht="0" hidden="1" customHeight="1" x14ac:dyDescent="0.25"/>
    <row r="356" ht="0" hidden="1" customHeight="1" x14ac:dyDescent="0.25"/>
    <row r="357" ht="0" hidden="1" customHeight="1" x14ac:dyDescent="0.25"/>
    <row r="358" ht="0" hidden="1" customHeight="1" x14ac:dyDescent="0.25"/>
    <row r="359" ht="0" hidden="1" customHeight="1" x14ac:dyDescent="0.25"/>
    <row r="360" ht="0" hidden="1" customHeight="1" x14ac:dyDescent="0.25"/>
    <row r="361" ht="0" hidden="1" customHeight="1" x14ac:dyDescent="0.25"/>
    <row r="362" ht="0" hidden="1" customHeight="1" x14ac:dyDescent="0.25"/>
    <row r="363" ht="0" hidden="1" customHeight="1" x14ac:dyDescent="0.25"/>
  </sheetData>
  <mergeCells count="35">
    <mergeCell ref="B320:XFD320"/>
    <mergeCell ref="B318:XFD318"/>
    <mergeCell ref="B325:E327"/>
    <mergeCell ref="H325:L327"/>
    <mergeCell ref="B328:E328"/>
    <mergeCell ref="H328:L328"/>
    <mergeCell ref="B319:H319"/>
    <mergeCell ref="B317:Q317"/>
    <mergeCell ref="B22:B23"/>
    <mergeCell ref="D22:D23"/>
    <mergeCell ref="E22:E23"/>
    <mergeCell ref="F22:F23"/>
    <mergeCell ref="G22:G23"/>
    <mergeCell ref="H22:H23"/>
    <mergeCell ref="B2:B5"/>
    <mergeCell ref="B9:C9"/>
    <mergeCell ref="H9:I9"/>
    <mergeCell ref="P2:Q2"/>
    <mergeCell ref="P3:Q3"/>
    <mergeCell ref="P4:Q4"/>
    <mergeCell ref="P5:Q5"/>
    <mergeCell ref="C2:O2"/>
    <mergeCell ref="C3:O3"/>
    <mergeCell ref="C4:O5"/>
    <mergeCell ref="H10:I10"/>
    <mergeCell ref="Q21:Q23"/>
    <mergeCell ref="I22:J22"/>
    <mergeCell ref="K22:L22"/>
    <mergeCell ref="M22:N22"/>
    <mergeCell ref="O22:P22"/>
    <mergeCell ref="I21:P21"/>
    <mergeCell ref="B14:M16"/>
    <mergeCell ref="B10:C11"/>
    <mergeCell ref="B21:H21"/>
    <mergeCell ref="C22:C23"/>
  </mergeCells>
  <conditionalFormatting sqref="H24">
    <cfRule type="containsText" dxfId="5964" priority="2482" operator="containsText" text="VALOR MINIMO NO ACEPTABLE">
      <formula>NOT(ISERROR(SEARCH("VALOR MINIMO NO ACEPTABLE",H24)))</formula>
    </cfRule>
  </conditionalFormatting>
  <conditionalFormatting sqref="H24">
    <cfRule type="containsText" dxfId="5963" priority="2481" operator="containsText" text="OFERTA CON PRECIO APARENTEMENTE BAJO">
      <formula>NOT(ISERROR(SEARCH("OFERTA CON PRECIO APARENTEMENTE BAJO",H24)))</formula>
    </cfRule>
  </conditionalFormatting>
  <conditionalFormatting sqref="Q24">
    <cfRule type="cellIs" dxfId="5962" priority="2477" operator="greaterThan">
      <formula>0</formula>
    </cfRule>
  </conditionalFormatting>
  <conditionalFormatting sqref="Q24">
    <cfRule type="cellIs" dxfId="5961" priority="2478" operator="greaterThan">
      <formula>#REF!-(#REF!-#REF!-#REF!-#REF!)</formula>
    </cfRule>
    <cfRule type="cellIs" dxfId="5960" priority="2479" operator="greaterThan">
      <formula>#REF!-#REF!-#REF!-#REF!-#REF!</formula>
    </cfRule>
  </conditionalFormatting>
  <conditionalFormatting sqref="H25">
    <cfRule type="containsText" dxfId="5959" priority="2470" operator="containsText" text="VALOR MINIMO NO ACEPTABLE">
      <formula>NOT(ISERROR(SEARCH("VALOR MINIMO NO ACEPTABLE",H25)))</formula>
    </cfRule>
  </conditionalFormatting>
  <conditionalFormatting sqref="H25">
    <cfRule type="containsText" dxfId="5958" priority="2469" operator="containsText" text="OFERTA CON PRECIO APARENTEMENTE BAJO">
      <formula>NOT(ISERROR(SEARCH("OFERTA CON PRECIO APARENTEMENTE BAJO",H25)))</formula>
    </cfRule>
  </conditionalFormatting>
  <conditionalFormatting sqref="Q25">
    <cfRule type="cellIs" dxfId="5957" priority="2466" operator="greaterThan">
      <formula>0</formula>
    </cfRule>
  </conditionalFormatting>
  <conditionalFormatting sqref="Q25">
    <cfRule type="cellIs" dxfId="5956" priority="2467" operator="greaterThan">
      <formula>#REF!-(#REF!-#REF!-#REF!-#REF!)</formula>
    </cfRule>
    <cfRule type="cellIs" dxfId="5955" priority="2468" operator="greaterThan">
      <formula>#REF!-#REF!-#REF!-#REF!-#REF!</formula>
    </cfRule>
  </conditionalFormatting>
  <conditionalFormatting sqref="H26">
    <cfRule type="containsText" dxfId="5954" priority="2145" operator="containsText" text="VALOR MINIMO NO ACEPTABLE">
      <formula>NOT(ISERROR(SEARCH("VALOR MINIMO NO ACEPTABLE",H26)))</formula>
    </cfRule>
  </conditionalFormatting>
  <conditionalFormatting sqref="H26">
    <cfRule type="containsText" dxfId="5953" priority="2144" operator="containsText" text="OFERTA CON PRECIO APARENTEMENTE BAJO">
      <formula>NOT(ISERROR(SEARCH("OFERTA CON PRECIO APARENTEMENTE BAJO",H26)))</formula>
    </cfRule>
  </conditionalFormatting>
  <conditionalFormatting sqref="Q26">
    <cfRule type="cellIs" dxfId="5952" priority="2141" operator="greaterThan">
      <formula>0</formula>
    </cfRule>
  </conditionalFormatting>
  <conditionalFormatting sqref="Q26">
    <cfRule type="cellIs" dxfId="5951" priority="2142" operator="greaterThan">
      <formula>#REF!-(#REF!-#REF!-#REF!-#REF!)</formula>
    </cfRule>
    <cfRule type="cellIs" dxfId="5950" priority="2143" operator="greaterThan">
      <formula>#REF!-#REF!-#REF!-#REF!-#REF!</formula>
    </cfRule>
  </conditionalFormatting>
  <conditionalFormatting sqref="H27">
    <cfRule type="containsText" dxfId="5949" priority="2140" operator="containsText" text="VALOR MINIMO NO ACEPTABLE">
      <formula>NOT(ISERROR(SEARCH("VALOR MINIMO NO ACEPTABLE",H27)))</formula>
    </cfRule>
  </conditionalFormatting>
  <conditionalFormatting sqref="H27">
    <cfRule type="containsText" dxfId="5948" priority="2139" operator="containsText" text="OFERTA CON PRECIO APARENTEMENTE BAJO">
      <formula>NOT(ISERROR(SEARCH("OFERTA CON PRECIO APARENTEMENTE BAJO",H27)))</formula>
    </cfRule>
  </conditionalFormatting>
  <conditionalFormatting sqref="Q27">
    <cfRule type="cellIs" dxfId="5947" priority="2136" operator="greaterThan">
      <formula>0</formula>
    </cfRule>
  </conditionalFormatting>
  <conditionalFormatting sqref="Q27">
    <cfRule type="cellIs" dxfId="5946" priority="2137" operator="greaterThan">
      <formula>#REF!-(#REF!-#REF!-#REF!-#REF!)</formula>
    </cfRule>
    <cfRule type="cellIs" dxfId="5945" priority="2138" operator="greaterThan">
      <formula>#REF!-#REF!-#REF!-#REF!-#REF!</formula>
    </cfRule>
  </conditionalFormatting>
  <conditionalFormatting sqref="H28">
    <cfRule type="containsText" dxfId="5944" priority="2135" operator="containsText" text="VALOR MINIMO NO ACEPTABLE">
      <formula>NOT(ISERROR(SEARCH("VALOR MINIMO NO ACEPTABLE",H28)))</formula>
    </cfRule>
  </conditionalFormatting>
  <conditionalFormatting sqref="H28">
    <cfRule type="containsText" dxfId="5943" priority="2134" operator="containsText" text="OFERTA CON PRECIO APARENTEMENTE BAJO">
      <formula>NOT(ISERROR(SEARCH("OFERTA CON PRECIO APARENTEMENTE BAJO",H28)))</formula>
    </cfRule>
  </conditionalFormatting>
  <conditionalFormatting sqref="Q28">
    <cfRule type="cellIs" dxfId="5942" priority="2131" operator="greaterThan">
      <formula>0</formula>
    </cfRule>
  </conditionalFormatting>
  <conditionalFormatting sqref="Q28">
    <cfRule type="cellIs" dxfId="5941" priority="2132" operator="greaterThan">
      <formula>#REF!-(#REF!-#REF!-#REF!-#REF!)</formula>
    </cfRule>
    <cfRule type="cellIs" dxfId="5940" priority="2133" operator="greaterThan">
      <formula>#REF!-#REF!-#REF!-#REF!-#REF!</formula>
    </cfRule>
  </conditionalFormatting>
  <conditionalFormatting sqref="H29">
    <cfRule type="containsText" dxfId="5939" priority="2130" operator="containsText" text="VALOR MINIMO NO ACEPTABLE">
      <formula>NOT(ISERROR(SEARCH("VALOR MINIMO NO ACEPTABLE",H29)))</formula>
    </cfRule>
  </conditionalFormatting>
  <conditionalFormatting sqref="H29">
    <cfRule type="containsText" dxfId="5938" priority="2129" operator="containsText" text="OFERTA CON PRECIO APARENTEMENTE BAJO">
      <formula>NOT(ISERROR(SEARCH("OFERTA CON PRECIO APARENTEMENTE BAJO",H29)))</formula>
    </cfRule>
  </conditionalFormatting>
  <conditionalFormatting sqref="Q29">
    <cfRule type="cellIs" dxfId="5937" priority="2126" operator="greaterThan">
      <formula>0</formula>
    </cfRule>
  </conditionalFormatting>
  <conditionalFormatting sqref="Q29">
    <cfRule type="cellIs" dxfId="5936" priority="2127" operator="greaterThan">
      <formula>#REF!-(#REF!-#REF!-#REF!-#REF!)</formula>
    </cfRule>
    <cfRule type="cellIs" dxfId="5935" priority="2128" operator="greaterThan">
      <formula>#REF!-#REF!-#REF!-#REF!-#REF!</formula>
    </cfRule>
  </conditionalFormatting>
  <conditionalFormatting sqref="H30">
    <cfRule type="containsText" dxfId="5934" priority="2125" operator="containsText" text="VALOR MINIMO NO ACEPTABLE">
      <formula>NOT(ISERROR(SEARCH("VALOR MINIMO NO ACEPTABLE",H30)))</formula>
    </cfRule>
  </conditionalFormatting>
  <conditionalFormatting sqref="H30">
    <cfRule type="containsText" dxfId="5933" priority="2124" operator="containsText" text="OFERTA CON PRECIO APARENTEMENTE BAJO">
      <formula>NOT(ISERROR(SEARCH("OFERTA CON PRECIO APARENTEMENTE BAJO",H30)))</formula>
    </cfRule>
  </conditionalFormatting>
  <conditionalFormatting sqref="Q30">
    <cfRule type="cellIs" dxfId="5932" priority="2121" operator="greaterThan">
      <formula>0</formula>
    </cfRule>
  </conditionalFormatting>
  <conditionalFormatting sqref="Q30">
    <cfRule type="cellIs" dxfId="5931" priority="2122" operator="greaterThan">
      <formula>#REF!-(#REF!-#REF!-#REF!-#REF!)</formula>
    </cfRule>
    <cfRule type="cellIs" dxfId="5930" priority="2123" operator="greaterThan">
      <formula>#REF!-#REF!-#REF!-#REF!-#REF!</formula>
    </cfRule>
  </conditionalFormatting>
  <conditionalFormatting sqref="H31">
    <cfRule type="containsText" dxfId="5929" priority="2120" operator="containsText" text="VALOR MINIMO NO ACEPTABLE">
      <formula>NOT(ISERROR(SEARCH("VALOR MINIMO NO ACEPTABLE",H31)))</formula>
    </cfRule>
  </conditionalFormatting>
  <conditionalFormatting sqref="H31">
    <cfRule type="containsText" dxfId="5928" priority="2119" operator="containsText" text="OFERTA CON PRECIO APARENTEMENTE BAJO">
      <formula>NOT(ISERROR(SEARCH("OFERTA CON PRECIO APARENTEMENTE BAJO",H31)))</formula>
    </cfRule>
  </conditionalFormatting>
  <conditionalFormatting sqref="Q31">
    <cfRule type="cellIs" dxfId="5927" priority="2116" operator="greaterThan">
      <formula>0</formula>
    </cfRule>
  </conditionalFormatting>
  <conditionalFormatting sqref="Q31">
    <cfRule type="cellIs" dxfId="5926" priority="2117" operator="greaterThan">
      <formula>#REF!-(#REF!-#REF!-#REF!-#REF!)</formula>
    </cfRule>
    <cfRule type="cellIs" dxfId="5925" priority="2118" operator="greaterThan">
      <formula>#REF!-#REF!-#REF!-#REF!-#REF!</formula>
    </cfRule>
  </conditionalFormatting>
  <conditionalFormatting sqref="H32">
    <cfRule type="containsText" dxfId="5924" priority="2115" operator="containsText" text="VALOR MINIMO NO ACEPTABLE">
      <formula>NOT(ISERROR(SEARCH("VALOR MINIMO NO ACEPTABLE",H32)))</formula>
    </cfRule>
  </conditionalFormatting>
  <conditionalFormatting sqref="H32">
    <cfRule type="containsText" dxfId="5923" priority="2114" operator="containsText" text="OFERTA CON PRECIO APARENTEMENTE BAJO">
      <formula>NOT(ISERROR(SEARCH("OFERTA CON PRECIO APARENTEMENTE BAJO",H32)))</formula>
    </cfRule>
  </conditionalFormatting>
  <conditionalFormatting sqref="Q32">
    <cfRule type="cellIs" dxfId="5922" priority="2111" operator="greaterThan">
      <formula>0</formula>
    </cfRule>
  </conditionalFormatting>
  <conditionalFormatting sqref="Q32">
    <cfRule type="cellIs" dxfId="5921" priority="2112" operator="greaterThan">
      <formula>#REF!-(#REF!-#REF!-#REF!-#REF!)</formula>
    </cfRule>
    <cfRule type="cellIs" dxfId="5920" priority="2113" operator="greaterThan">
      <formula>#REF!-#REF!-#REF!-#REF!-#REF!</formula>
    </cfRule>
  </conditionalFormatting>
  <conditionalFormatting sqref="H33">
    <cfRule type="containsText" dxfId="5919" priority="2110" operator="containsText" text="VALOR MINIMO NO ACEPTABLE">
      <formula>NOT(ISERROR(SEARCH("VALOR MINIMO NO ACEPTABLE",H33)))</formula>
    </cfRule>
  </conditionalFormatting>
  <conditionalFormatting sqref="H33">
    <cfRule type="containsText" dxfId="5918" priority="2109" operator="containsText" text="OFERTA CON PRECIO APARENTEMENTE BAJO">
      <formula>NOT(ISERROR(SEARCH("OFERTA CON PRECIO APARENTEMENTE BAJO",H33)))</formula>
    </cfRule>
  </conditionalFormatting>
  <conditionalFormatting sqref="Q33">
    <cfRule type="cellIs" dxfId="5917" priority="2106" operator="greaterThan">
      <formula>0</formula>
    </cfRule>
  </conditionalFormatting>
  <conditionalFormatting sqref="Q33">
    <cfRule type="cellIs" dxfId="5916" priority="2107" operator="greaterThan">
      <formula>#REF!-(#REF!-#REF!-#REF!-#REF!)</formula>
    </cfRule>
    <cfRule type="cellIs" dxfId="5915" priority="2108" operator="greaterThan">
      <formula>#REF!-#REF!-#REF!-#REF!-#REF!</formula>
    </cfRule>
  </conditionalFormatting>
  <conditionalFormatting sqref="H34">
    <cfRule type="containsText" dxfId="5914" priority="2105" operator="containsText" text="VALOR MINIMO NO ACEPTABLE">
      <formula>NOT(ISERROR(SEARCH("VALOR MINIMO NO ACEPTABLE",H34)))</formula>
    </cfRule>
  </conditionalFormatting>
  <conditionalFormatting sqref="H34">
    <cfRule type="containsText" dxfId="5913" priority="2104" operator="containsText" text="OFERTA CON PRECIO APARENTEMENTE BAJO">
      <formula>NOT(ISERROR(SEARCH("OFERTA CON PRECIO APARENTEMENTE BAJO",H34)))</formula>
    </cfRule>
  </conditionalFormatting>
  <conditionalFormatting sqref="Q34">
    <cfRule type="cellIs" dxfId="5912" priority="2101" operator="greaterThan">
      <formula>0</formula>
    </cfRule>
  </conditionalFormatting>
  <conditionalFormatting sqref="Q34">
    <cfRule type="cellIs" dxfId="5911" priority="2102" operator="greaterThan">
      <formula>#REF!-(#REF!-#REF!-#REF!-#REF!)</formula>
    </cfRule>
    <cfRule type="cellIs" dxfId="5910" priority="2103" operator="greaterThan">
      <formula>#REF!-#REF!-#REF!-#REF!-#REF!</formula>
    </cfRule>
  </conditionalFormatting>
  <conditionalFormatting sqref="H35">
    <cfRule type="containsText" dxfId="5909" priority="2100" operator="containsText" text="VALOR MINIMO NO ACEPTABLE">
      <formula>NOT(ISERROR(SEARCH("VALOR MINIMO NO ACEPTABLE",H35)))</formula>
    </cfRule>
  </conditionalFormatting>
  <conditionalFormatting sqref="H35">
    <cfRule type="containsText" dxfId="5908" priority="2099" operator="containsText" text="OFERTA CON PRECIO APARENTEMENTE BAJO">
      <formula>NOT(ISERROR(SEARCH("OFERTA CON PRECIO APARENTEMENTE BAJO",H35)))</formula>
    </cfRule>
  </conditionalFormatting>
  <conditionalFormatting sqref="Q35">
    <cfRule type="cellIs" dxfId="5907" priority="2096" operator="greaterThan">
      <formula>0</formula>
    </cfRule>
  </conditionalFormatting>
  <conditionalFormatting sqref="Q35">
    <cfRule type="cellIs" dxfId="5906" priority="2097" operator="greaterThan">
      <formula>#REF!-(#REF!-#REF!-#REF!-#REF!)</formula>
    </cfRule>
    <cfRule type="cellIs" dxfId="5905" priority="2098" operator="greaterThan">
      <formula>#REF!-#REF!-#REF!-#REF!-#REF!</formula>
    </cfRule>
  </conditionalFormatting>
  <conditionalFormatting sqref="H36">
    <cfRule type="containsText" dxfId="5904" priority="2095" operator="containsText" text="VALOR MINIMO NO ACEPTABLE">
      <formula>NOT(ISERROR(SEARCH("VALOR MINIMO NO ACEPTABLE",H36)))</formula>
    </cfRule>
  </conditionalFormatting>
  <conditionalFormatting sqref="H36">
    <cfRule type="containsText" dxfId="5903" priority="2094" operator="containsText" text="OFERTA CON PRECIO APARENTEMENTE BAJO">
      <formula>NOT(ISERROR(SEARCH("OFERTA CON PRECIO APARENTEMENTE BAJO",H36)))</formula>
    </cfRule>
  </conditionalFormatting>
  <conditionalFormatting sqref="Q36">
    <cfRule type="cellIs" dxfId="5902" priority="2091" operator="greaterThan">
      <formula>0</formula>
    </cfRule>
  </conditionalFormatting>
  <conditionalFormatting sqref="Q36">
    <cfRule type="cellIs" dxfId="5901" priority="2092" operator="greaterThan">
      <formula>#REF!-(#REF!-#REF!-#REF!-#REF!)</formula>
    </cfRule>
    <cfRule type="cellIs" dxfId="5900" priority="2093" operator="greaterThan">
      <formula>#REF!-#REF!-#REF!-#REF!-#REF!</formula>
    </cfRule>
  </conditionalFormatting>
  <conditionalFormatting sqref="H37">
    <cfRule type="containsText" dxfId="5899" priority="2090" operator="containsText" text="VALOR MINIMO NO ACEPTABLE">
      <formula>NOT(ISERROR(SEARCH("VALOR MINIMO NO ACEPTABLE",H37)))</formula>
    </cfRule>
  </conditionalFormatting>
  <conditionalFormatting sqref="H37">
    <cfRule type="containsText" dxfId="5898" priority="2089" operator="containsText" text="OFERTA CON PRECIO APARENTEMENTE BAJO">
      <formula>NOT(ISERROR(SEARCH("OFERTA CON PRECIO APARENTEMENTE BAJO",H37)))</formula>
    </cfRule>
  </conditionalFormatting>
  <conditionalFormatting sqref="Q37">
    <cfRule type="cellIs" dxfId="5897" priority="2086" operator="greaterThan">
      <formula>0</formula>
    </cfRule>
  </conditionalFormatting>
  <conditionalFormatting sqref="Q37">
    <cfRule type="cellIs" dxfId="5896" priority="2087" operator="greaterThan">
      <formula>#REF!-(#REF!-#REF!-#REF!-#REF!)</formula>
    </cfRule>
    <cfRule type="cellIs" dxfId="5895" priority="2088" operator="greaterThan">
      <formula>#REF!-#REF!-#REF!-#REF!-#REF!</formula>
    </cfRule>
  </conditionalFormatting>
  <conditionalFormatting sqref="H38">
    <cfRule type="containsText" dxfId="5894" priority="2085" operator="containsText" text="VALOR MINIMO NO ACEPTABLE">
      <formula>NOT(ISERROR(SEARCH("VALOR MINIMO NO ACEPTABLE",H38)))</formula>
    </cfRule>
  </conditionalFormatting>
  <conditionalFormatting sqref="H38">
    <cfRule type="containsText" dxfId="5893" priority="2084" operator="containsText" text="OFERTA CON PRECIO APARENTEMENTE BAJO">
      <formula>NOT(ISERROR(SEARCH("OFERTA CON PRECIO APARENTEMENTE BAJO",H38)))</formula>
    </cfRule>
  </conditionalFormatting>
  <conditionalFormatting sqref="Q38">
    <cfRule type="cellIs" dxfId="5892" priority="2081" operator="greaterThan">
      <formula>0</formula>
    </cfRule>
  </conditionalFormatting>
  <conditionalFormatting sqref="Q38">
    <cfRule type="cellIs" dxfId="5891" priority="2082" operator="greaterThan">
      <formula>#REF!-(#REF!-#REF!-#REF!-#REF!)</formula>
    </cfRule>
    <cfRule type="cellIs" dxfId="5890" priority="2083" operator="greaterThan">
      <formula>#REF!-#REF!-#REF!-#REF!-#REF!</formula>
    </cfRule>
  </conditionalFormatting>
  <conditionalFormatting sqref="H39">
    <cfRule type="containsText" dxfId="5889" priority="2080" operator="containsText" text="VALOR MINIMO NO ACEPTABLE">
      <formula>NOT(ISERROR(SEARCH("VALOR MINIMO NO ACEPTABLE",H39)))</formula>
    </cfRule>
  </conditionalFormatting>
  <conditionalFormatting sqref="H39">
    <cfRule type="containsText" dxfId="5888" priority="2079" operator="containsText" text="OFERTA CON PRECIO APARENTEMENTE BAJO">
      <formula>NOT(ISERROR(SEARCH("OFERTA CON PRECIO APARENTEMENTE BAJO",H39)))</formula>
    </cfRule>
  </conditionalFormatting>
  <conditionalFormatting sqref="Q39">
    <cfRule type="cellIs" dxfId="5887" priority="2076" operator="greaterThan">
      <formula>0</formula>
    </cfRule>
  </conditionalFormatting>
  <conditionalFormatting sqref="Q39">
    <cfRule type="cellIs" dxfId="5886" priority="2077" operator="greaterThan">
      <formula>#REF!-(#REF!-#REF!-#REF!-#REF!)</formula>
    </cfRule>
    <cfRule type="cellIs" dxfId="5885" priority="2078" operator="greaterThan">
      <formula>#REF!-#REF!-#REF!-#REF!-#REF!</formula>
    </cfRule>
  </conditionalFormatting>
  <conditionalFormatting sqref="H40">
    <cfRule type="containsText" dxfId="5884" priority="2075" operator="containsText" text="VALOR MINIMO NO ACEPTABLE">
      <formula>NOT(ISERROR(SEARCH("VALOR MINIMO NO ACEPTABLE",H40)))</formula>
    </cfRule>
  </conditionalFormatting>
  <conditionalFormatting sqref="H40">
    <cfRule type="containsText" dxfId="5883" priority="2074" operator="containsText" text="OFERTA CON PRECIO APARENTEMENTE BAJO">
      <formula>NOT(ISERROR(SEARCH("OFERTA CON PRECIO APARENTEMENTE BAJO",H40)))</formula>
    </cfRule>
  </conditionalFormatting>
  <conditionalFormatting sqref="Q40">
    <cfRule type="cellIs" dxfId="5882" priority="2071" operator="greaterThan">
      <formula>0</formula>
    </cfRule>
  </conditionalFormatting>
  <conditionalFormatting sqref="Q40">
    <cfRule type="cellIs" dxfId="5881" priority="2072" operator="greaterThan">
      <formula>#REF!-(#REF!-#REF!-#REF!-#REF!)</formula>
    </cfRule>
    <cfRule type="cellIs" dxfId="5880" priority="2073" operator="greaterThan">
      <formula>#REF!-#REF!-#REF!-#REF!-#REF!</formula>
    </cfRule>
  </conditionalFormatting>
  <conditionalFormatting sqref="H41">
    <cfRule type="containsText" dxfId="5879" priority="2070" operator="containsText" text="VALOR MINIMO NO ACEPTABLE">
      <formula>NOT(ISERROR(SEARCH("VALOR MINIMO NO ACEPTABLE",H41)))</formula>
    </cfRule>
  </conditionalFormatting>
  <conditionalFormatting sqref="H41">
    <cfRule type="containsText" dxfId="5878" priority="2069" operator="containsText" text="OFERTA CON PRECIO APARENTEMENTE BAJO">
      <formula>NOT(ISERROR(SEARCH("OFERTA CON PRECIO APARENTEMENTE BAJO",H41)))</formula>
    </cfRule>
  </conditionalFormatting>
  <conditionalFormatting sqref="Q41">
    <cfRule type="cellIs" dxfId="5877" priority="2066" operator="greaterThan">
      <formula>0</formula>
    </cfRule>
  </conditionalFormatting>
  <conditionalFormatting sqref="Q41">
    <cfRule type="cellIs" dxfId="5876" priority="2067" operator="greaterThan">
      <formula>#REF!-(#REF!-#REF!-#REF!-#REF!)</formula>
    </cfRule>
    <cfRule type="cellIs" dxfId="5875" priority="2068" operator="greaterThan">
      <formula>#REF!-#REF!-#REF!-#REF!-#REF!</formula>
    </cfRule>
  </conditionalFormatting>
  <conditionalFormatting sqref="H42">
    <cfRule type="containsText" dxfId="5874" priority="2065" operator="containsText" text="VALOR MINIMO NO ACEPTABLE">
      <formula>NOT(ISERROR(SEARCH("VALOR MINIMO NO ACEPTABLE",H42)))</formula>
    </cfRule>
  </conditionalFormatting>
  <conditionalFormatting sqref="H42">
    <cfRule type="containsText" dxfId="5873" priority="2064" operator="containsText" text="OFERTA CON PRECIO APARENTEMENTE BAJO">
      <formula>NOT(ISERROR(SEARCH("OFERTA CON PRECIO APARENTEMENTE BAJO",H42)))</formula>
    </cfRule>
  </conditionalFormatting>
  <conditionalFormatting sqref="Q42">
    <cfRule type="cellIs" dxfId="5872" priority="2061" operator="greaterThan">
      <formula>0</formula>
    </cfRule>
  </conditionalFormatting>
  <conditionalFormatting sqref="Q42">
    <cfRule type="cellIs" dxfId="5871" priority="2062" operator="greaterThan">
      <formula>#REF!-(#REF!-#REF!-#REF!-#REF!)</formula>
    </cfRule>
    <cfRule type="cellIs" dxfId="5870" priority="2063" operator="greaterThan">
      <formula>#REF!-#REF!-#REF!-#REF!-#REF!</formula>
    </cfRule>
  </conditionalFormatting>
  <conditionalFormatting sqref="H43">
    <cfRule type="containsText" dxfId="5869" priority="2060" operator="containsText" text="VALOR MINIMO NO ACEPTABLE">
      <formula>NOT(ISERROR(SEARCH("VALOR MINIMO NO ACEPTABLE",H43)))</formula>
    </cfRule>
  </conditionalFormatting>
  <conditionalFormatting sqref="H43">
    <cfRule type="containsText" dxfId="5868" priority="2059" operator="containsText" text="OFERTA CON PRECIO APARENTEMENTE BAJO">
      <formula>NOT(ISERROR(SEARCH("OFERTA CON PRECIO APARENTEMENTE BAJO",H43)))</formula>
    </cfRule>
  </conditionalFormatting>
  <conditionalFormatting sqref="Q43">
    <cfRule type="cellIs" dxfId="5867" priority="2056" operator="greaterThan">
      <formula>0</formula>
    </cfRule>
  </conditionalFormatting>
  <conditionalFormatting sqref="Q43">
    <cfRule type="cellIs" dxfId="5866" priority="2057" operator="greaterThan">
      <formula>#REF!-(#REF!-#REF!-#REF!-#REF!)</formula>
    </cfRule>
    <cfRule type="cellIs" dxfId="5865" priority="2058" operator="greaterThan">
      <formula>#REF!-#REF!-#REF!-#REF!-#REF!</formula>
    </cfRule>
  </conditionalFormatting>
  <conditionalFormatting sqref="H44">
    <cfRule type="containsText" dxfId="5864" priority="2055" operator="containsText" text="VALOR MINIMO NO ACEPTABLE">
      <formula>NOT(ISERROR(SEARCH("VALOR MINIMO NO ACEPTABLE",H44)))</formula>
    </cfRule>
  </conditionalFormatting>
  <conditionalFormatting sqref="H44">
    <cfRule type="containsText" dxfId="5863" priority="2054" operator="containsText" text="OFERTA CON PRECIO APARENTEMENTE BAJO">
      <formula>NOT(ISERROR(SEARCH("OFERTA CON PRECIO APARENTEMENTE BAJO",H44)))</formula>
    </cfRule>
  </conditionalFormatting>
  <conditionalFormatting sqref="Q44">
    <cfRule type="cellIs" dxfId="5862" priority="2051" operator="greaterThan">
      <formula>0</formula>
    </cfRule>
  </conditionalFormatting>
  <conditionalFormatting sqref="Q44">
    <cfRule type="cellIs" dxfId="5861" priority="2052" operator="greaterThan">
      <formula>#REF!-(#REF!-#REF!-#REF!-#REF!)</formula>
    </cfRule>
    <cfRule type="cellIs" dxfId="5860" priority="2053" operator="greaterThan">
      <formula>#REF!-#REF!-#REF!-#REF!-#REF!</formula>
    </cfRule>
  </conditionalFormatting>
  <conditionalFormatting sqref="H45">
    <cfRule type="containsText" dxfId="5859" priority="2050" operator="containsText" text="VALOR MINIMO NO ACEPTABLE">
      <formula>NOT(ISERROR(SEARCH("VALOR MINIMO NO ACEPTABLE",H45)))</formula>
    </cfRule>
  </conditionalFormatting>
  <conditionalFormatting sqref="H45">
    <cfRule type="containsText" dxfId="5858" priority="2049" operator="containsText" text="OFERTA CON PRECIO APARENTEMENTE BAJO">
      <formula>NOT(ISERROR(SEARCH("OFERTA CON PRECIO APARENTEMENTE BAJO",H45)))</formula>
    </cfRule>
  </conditionalFormatting>
  <conditionalFormatting sqref="Q45">
    <cfRule type="cellIs" dxfId="5857" priority="2046" operator="greaterThan">
      <formula>0</formula>
    </cfRule>
  </conditionalFormatting>
  <conditionalFormatting sqref="Q45">
    <cfRule type="cellIs" dxfId="5856" priority="2047" operator="greaterThan">
      <formula>#REF!-(#REF!-#REF!-#REF!-#REF!)</formula>
    </cfRule>
    <cfRule type="cellIs" dxfId="5855" priority="2048" operator="greaterThan">
      <formula>#REF!-#REF!-#REF!-#REF!-#REF!</formula>
    </cfRule>
  </conditionalFormatting>
  <conditionalFormatting sqref="H46">
    <cfRule type="containsText" dxfId="5854" priority="2045" operator="containsText" text="VALOR MINIMO NO ACEPTABLE">
      <formula>NOT(ISERROR(SEARCH("VALOR MINIMO NO ACEPTABLE",H46)))</formula>
    </cfRule>
  </conditionalFormatting>
  <conditionalFormatting sqref="H46">
    <cfRule type="containsText" dxfId="5853" priority="2044" operator="containsText" text="OFERTA CON PRECIO APARENTEMENTE BAJO">
      <formula>NOT(ISERROR(SEARCH("OFERTA CON PRECIO APARENTEMENTE BAJO",H46)))</formula>
    </cfRule>
  </conditionalFormatting>
  <conditionalFormatting sqref="Q46">
    <cfRule type="cellIs" dxfId="5852" priority="2041" operator="greaterThan">
      <formula>0</formula>
    </cfRule>
  </conditionalFormatting>
  <conditionalFormatting sqref="Q46">
    <cfRule type="cellIs" dxfId="5851" priority="2042" operator="greaterThan">
      <formula>#REF!-(#REF!-#REF!-#REF!-#REF!)</formula>
    </cfRule>
    <cfRule type="cellIs" dxfId="5850" priority="2043" operator="greaterThan">
      <formula>#REF!-#REF!-#REF!-#REF!-#REF!</formula>
    </cfRule>
  </conditionalFormatting>
  <conditionalFormatting sqref="H47">
    <cfRule type="containsText" dxfId="5849" priority="2040" operator="containsText" text="VALOR MINIMO NO ACEPTABLE">
      <formula>NOT(ISERROR(SEARCH("VALOR MINIMO NO ACEPTABLE",H47)))</formula>
    </cfRule>
  </conditionalFormatting>
  <conditionalFormatting sqref="H47">
    <cfRule type="containsText" dxfId="5848" priority="2039" operator="containsText" text="OFERTA CON PRECIO APARENTEMENTE BAJO">
      <formula>NOT(ISERROR(SEARCH("OFERTA CON PRECIO APARENTEMENTE BAJO",H47)))</formula>
    </cfRule>
  </conditionalFormatting>
  <conditionalFormatting sqref="Q47">
    <cfRule type="cellIs" dxfId="5847" priority="2036" operator="greaterThan">
      <formula>0</formula>
    </cfRule>
  </conditionalFormatting>
  <conditionalFormatting sqref="Q47">
    <cfRule type="cellIs" dxfId="5846" priority="2037" operator="greaterThan">
      <formula>#REF!-(#REF!-#REF!-#REF!-#REF!)</formula>
    </cfRule>
    <cfRule type="cellIs" dxfId="5845" priority="2038" operator="greaterThan">
      <formula>#REF!-#REF!-#REF!-#REF!-#REF!</formula>
    </cfRule>
  </conditionalFormatting>
  <conditionalFormatting sqref="H48">
    <cfRule type="containsText" dxfId="5844" priority="2035" operator="containsText" text="VALOR MINIMO NO ACEPTABLE">
      <formula>NOT(ISERROR(SEARCH("VALOR MINIMO NO ACEPTABLE",H48)))</formula>
    </cfRule>
  </conditionalFormatting>
  <conditionalFormatting sqref="H48">
    <cfRule type="containsText" dxfId="5843" priority="2034" operator="containsText" text="OFERTA CON PRECIO APARENTEMENTE BAJO">
      <formula>NOT(ISERROR(SEARCH("OFERTA CON PRECIO APARENTEMENTE BAJO",H48)))</formula>
    </cfRule>
  </conditionalFormatting>
  <conditionalFormatting sqref="Q48">
    <cfRule type="cellIs" dxfId="5842" priority="2031" operator="greaterThan">
      <formula>0</formula>
    </cfRule>
  </conditionalFormatting>
  <conditionalFormatting sqref="Q48">
    <cfRule type="cellIs" dxfId="5841" priority="2032" operator="greaterThan">
      <formula>#REF!-(#REF!-#REF!-#REF!-#REF!)</formula>
    </cfRule>
    <cfRule type="cellIs" dxfId="5840" priority="2033" operator="greaterThan">
      <formula>#REF!-#REF!-#REF!-#REF!-#REF!</formula>
    </cfRule>
  </conditionalFormatting>
  <conditionalFormatting sqref="H49">
    <cfRule type="containsText" dxfId="5839" priority="2030" operator="containsText" text="VALOR MINIMO NO ACEPTABLE">
      <formula>NOT(ISERROR(SEARCH("VALOR MINIMO NO ACEPTABLE",H49)))</formula>
    </cfRule>
  </conditionalFormatting>
  <conditionalFormatting sqref="H49">
    <cfRule type="containsText" dxfId="5838" priority="2029" operator="containsText" text="OFERTA CON PRECIO APARENTEMENTE BAJO">
      <formula>NOT(ISERROR(SEARCH("OFERTA CON PRECIO APARENTEMENTE BAJO",H49)))</formula>
    </cfRule>
  </conditionalFormatting>
  <conditionalFormatting sqref="Q49">
    <cfRule type="cellIs" dxfId="5837" priority="2026" operator="greaterThan">
      <formula>0</formula>
    </cfRule>
  </conditionalFormatting>
  <conditionalFormatting sqref="Q49">
    <cfRule type="cellIs" dxfId="5836" priority="2027" operator="greaterThan">
      <formula>#REF!-(#REF!-#REF!-#REF!-#REF!)</formula>
    </cfRule>
    <cfRule type="cellIs" dxfId="5835" priority="2028" operator="greaterThan">
      <formula>#REF!-#REF!-#REF!-#REF!-#REF!</formula>
    </cfRule>
  </conditionalFormatting>
  <conditionalFormatting sqref="H50">
    <cfRule type="containsText" dxfId="5834" priority="2025" operator="containsText" text="VALOR MINIMO NO ACEPTABLE">
      <formula>NOT(ISERROR(SEARCH("VALOR MINIMO NO ACEPTABLE",H50)))</formula>
    </cfRule>
  </conditionalFormatting>
  <conditionalFormatting sqref="H50">
    <cfRule type="containsText" dxfId="5833" priority="2024" operator="containsText" text="OFERTA CON PRECIO APARENTEMENTE BAJO">
      <formula>NOT(ISERROR(SEARCH("OFERTA CON PRECIO APARENTEMENTE BAJO",H50)))</formula>
    </cfRule>
  </conditionalFormatting>
  <conditionalFormatting sqref="Q50">
    <cfRule type="cellIs" dxfId="5832" priority="2021" operator="greaterThan">
      <formula>0</formula>
    </cfRule>
  </conditionalFormatting>
  <conditionalFormatting sqref="Q50">
    <cfRule type="cellIs" dxfId="5831" priority="2022" operator="greaterThan">
      <formula>#REF!-(#REF!-#REF!-#REF!-#REF!)</formula>
    </cfRule>
    <cfRule type="cellIs" dxfId="5830" priority="2023" operator="greaterThan">
      <formula>#REF!-#REF!-#REF!-#REF!-#REF!</formula>
    </cfRule>
  </conditionalFormatting>
  <conditionalFormatting sqref="H51">
    <cfRule type="containsText" dxfId="5829" priority="2020" operator="containsText" text="VALOR MINIMO NO ACEPTABLE">
      <formula>NOT(ISERROR(SEARCH("VALOR MINIMO NO ACEPTABLE",H51)))</formula>
    </cfRule>
  </conditionalFormatting>
  <conditionalFormatting sqref="H51">
    <cfRule type="containsText" dxfId="5828" priority="2019" operator="containsText" text="OFERTA CON PRECIO APARENTEMENTE BAJO">
      <formula>NOT(ISERROR(SEARCH("OFERTA CON PRECIO APARENTEMENTE BAJO",H51)))</formula>
    </cfRule>
  </conditionalFormatting>
  <conditionalFormatting sqref="Q51">
    <cfRule type="cellIs" dxfId="5827" priority="2016" operator="greaterThan">
      <formula>0</formula>
    </cfRule>
  </conditionalFormatting>
  <conditionalFormatting sqref="Q51">
    <cfRule type="cellIs" dxfId="5826" priority="2017" operator="greaterThan">
      <formula>#REF!-(#REF!-#REF!-#REF!-#REF!)</formula>
    </cfRule>
    <cfRule type="cellIs" dxfId="5825" priority="2018" operator="greaterThan">
      <formula>#REF!-#REF!-#REF!-#REF!-#REF!</formula>
    </cfRule>
  </conditionalFormatting>
  <conditionalFormatting sqref="H52">
    <cfRule type="containsText" dxfId="5824" priority="2015" operator="containsText" text="VALOR MINIMO NO ACEPTABLE">
      <formula>NOT(ISERROR(SEARCH("VALOR MINIMO NO ACEPTABLE",H52)))</formula>
    </cfRule>
  </conditionalFormatting>
  <conditionalFormatting sqref="H52">
    <cfRule type="containsText" dxfId="5823" priority="2014" operator="containsText" text="OFERTA CON PRECIO APARENTEMENTE BAJO">
      <formula>NOT(ISERROR(SEARCH("OFERTA CON PRECIO APARENTEMENTE BAJO",H52)))</formula>
    </cfRule>
  </conditionalFormatting>
  <conditionalFormatting sqref="Q52">
    <cfRule type="cellIs" dxfId="5822" priority="2011" operator="greaterThan">
      <formula>0</formula>
    </cfRule>
  </conditionalFormatting>
  <conditionalFormatting sqref="Q52">
    <cfRule type="cellIs" dxfId="5821" priority="2012" operator="greaterThan">
      <formula>#REF!-(#REF!-#REF!-#REF!-#REF!)</formula>
    </cfRule>
    <cfRule type="cellIs" dxfId="5820" priority="2013" operator="greaterThan">
      <formula>#REF!-#REF!-#REF!-#REF!-#REF!</formula>
    </cfRule>
  </conditionalFormatting>
  <conditionalFormatting sqref="H53">
    <cfRule type="containsText" dxfId="5819" priority="2010" operator="containsText" text="VALOR MINIMO NO ACEPTABLE">
      <formula>NOT(ISERROR(SEARCH("VALOR MINIMO NO ACEPTABLE",H53)))</formula>
    </cfRule>
  </conditionalFormatting>
  <conditionalFormatting sqref="H53">
    <cfRule type="containsText" dxfId="5818" priority="2009" operator="containsText" text="OFERTA CON PRECIO APARENTEMENTE BAJO">
      <formula>NOT(ISERROR(SEARCH("OFERTA CON PRECIO APARENTEMENTE BAJO",H53)))</formula>
    </cfRule>
  </conditionalFormatting>
  <conditionalFormatting sqref="Q53">
    <cfRule type="cellIs" dxfId="5817" priority="2006" operator="greaterThan">
      <formula>0</formula>
    </cfRule>
  </conditionalFormatting>
  <conditionalFormatting sqref="Q53">
    <cfRule type="cellIs" dxfId="5816" priority="2007" operator="greaterThan">
      <formula>#REF!-(#REF!-#REF!-#REF!-#REF!)</formula>
    </cfRule>
    <cfRule type="cellIs" dxfId="5815" priority="2008" operator="greaterThan">
      <formula>#REF!-#REF!-#REF!-#REF!-#REF!</formula>
    </cfRule>
  </conditionalFormatting>
  <conditionalFormatting sqref="H54">
    <cfRule type="containsText" dxfId="5814" priority="2005" operator="containsText" text="VALOR MINIMO NO ACEPTABLE">
      <formula>NOT(ISERROR(SEARCH("VALOR MINIMO NO ACEPTABLE",H54)))</formula>
    </cfRule>
  </conditionalFormatting>
  <conditionalFormatting sqref="H54">
    <cfRule type="containsText" dxfId="5813" priority="2004" operator="containsText" text="OFERTA CON PRECIO APARENTEMENTE BAJO">
      <formula>NOT(ISERROR(SEARCH("OFERTA CON PRECIO APARENTEMENTE BAJO",H54)))</formula>
    </cfRule>
  </conditionalFormatting>
  <conditionalFormatting sqref="Q54">
    <cfRule type="cellIs" dxfId="5812" priority="2001" operator="greaterThan">
      <formula>0</formula>
    </cfRule>
  </conditionalFormatting>
  <conditionalFormatting sqref="Q54">
    <cfRule type="cellIs" dxfId="5811" priority="2002" operator="greaterThan">
      <formula>#REF!-(#REF!-#REF!-#REF!-#REF!)</formula>
    </cfRule>
    <cfRule type="cellIs" dxfId="5810" priority="2003" operator="greaterThan">
      <formula>#REF!-#REF!-#REF!-#REF!-#REF!</formula>
    </cfRule>
  </conditionalFormatting>
  <conditionalFormatting sqref="H55">
    <cfRule type="containsText" dxfId="5809" priority="2000" operator="containsText" text="VALOR MINIMO NO ACEPTABLE">
      <formula>NOT(ISERROR(SEARCH("VALOR MINIMO NO ACEPTABLE",H55)))</formula>
    </cfRule>
  </conditionalFormatting>
  <conditionalFormatting sqref="H55">
    <cfRule type="containsText" dxfId="5808" priority="1999" operator="containsText" text="OFERTA CON PRECIO APARENTEMENTE BAJO">
      <formula>NOT(ISERROR(SEARCH("OFERTA CON PRECIO APARENTEMENTE BAJO",H55)))</formula>
    </cfRule>
  </conditionalFormatting>
  <conditionalFormatting sqref="Q55">
    <cfRule type="cellIs" dxfId="5807" priority="1996" operator="greaterThan">
      <formula>0</formula>
    </cfRule>
  </conditionalFormatting>
  <conditionalFormatting sqref="Q55">
    <cfRule type="cellIs" dxfId="5806" priority="1997" operator="greaterThan">
      <formula>#REF!-(#REF!-#REF!-#REF!-#REF!)</formula>
    </cfRule>
    <cfRule type="cellIs" dxfId="5805" priority="1998" operator="greaterThan">
      <formula>#REF!-#REF!-#REF!-#REF!-#REF!</formula>
    </cfRule>
  </conditionalFormatting>
  <conditionalFormatting sqref="H56">
    <cfRule type="containsText" dxfId="5804" priority="1995" operator="containsText" text="VALOR MINIMO NO ACEPTABLE">
      <formula>NOT(ISERROR(SEARCH("VALOR MINIMO NO ACEPTABLE",H56)))</formula>
    </cfRule>
  </conditionalFormatting>
  <conditionalFormatting sqref="H56">
    <cfRule type="containsText" dxfId="5803" priority="1994" operator="containsText" text="OFERTA CON PRECIO APARENTEMENTE BAJO">
      <formula>NOT(ISERROR(SEARCH("OFERTA CON PRECIO APARENTEMENTE BAJO",H56)))</formula>
    </cfRule>
  </conditionalFormatting>
  <conditionalFormatting sqref="Q56">
    <cfRule type="cellIs" dxfId="5802" priority="1991" operator="greaterThan">
      <formula>0</formula>
    </cfRule>
  </conditionalFormatting>
  <conditionalFormatting sqref="Q56">
    <cfRule type="cellIs" dxfId="5801" priority="1992" operator="greaterThan">
      <formula>#REF!-(#REF!-#REF!-#REF!-#REF!)</formula>
    </cfRule>
    <cfRule type="cellIs" dxfId="5800" priority="1993" operator="greaterThan">
      <formula>#REF!-#REF!-#REF!-#REF!-#REF!</formula>
    </cfRule>
  </conditionalFormatting>
  <conditionalFormatting sqref="H57">
    <cfRule type="containsText" dxfId="5799" priority="1990" operator="containsText" text="VALOR MINIMO NO ACEPTABLE">
      <formula>NOT(ISERROR(SEARCH("VALOR MINIMO NO ACEPTABLE",H57)))</formula>
    </cfRule>
  </conditionalFormatting>
  <conditionalFormatting sqref="H57">
    <cfRule type="containsText" dxfId="5798" priority="1989" operator="containsText" text="OFERTA CON PRECIO APARENTEMENTE BAJO">
      <formula>NOT(ISERROR(SEARCH("OFERTA CON PRECIO APARENTEMENTE BAJO",H57)))</formula>
    </cfRule>
  </conditionalFormatting>
  <conditionalFormatting sqref="Q57">
    <cfRule type="cellIs" dxfId="5797" priority="1986" operator="greaterThan">
      <formula>0</formula>
    </cfRule>
  </conditionalFormatting>
  <conditionalFormatting sqref="Q57">
    <cfRule type="cellIs" dxfId="5796" priority="1987" operator="greaterThan">
      <formula>#REF!-(#REF!-#REF!-#REF!-#REF!)</formula>
    </cfRule>
    <cfRule type="cellIs" dxfId="5795" priority="1988" operator="greaterThan">
      <formula>#REF!-#REF!-#REF!-#REF!-#REF!</formula>
    </cfRule>
  </conditionalFormatting>
  <conditionalFormatting sqref="H58">
    <cfRule type="containsText" dxfId="5794" priority="1985" operator="containsText" text="VALOR MINIMO NO ACEPTABLE">
      <formula>NOT(ISERROR(SEARCH("VALOR MINIMO NO ACEPTABLE",H58)))</formula>
    </cfRule>
  </conditionalFormatting>
  <conditionalFormatting sqref="H58">
    <cfRule type="containsText" dxfId="5793" priority="1984" operator="containsText" text="OFERTA CON PRECIO APARENTEMENTE BAJO">
      <formula>NOT(ISERROR(SEARCH("OFERTA CON PRECIO APARENTEMENTE BAJO",H58)))</formula>
    </cfRule>
  </conditionalFormatting>
  <conditionalFormatting sqref="Q58">
    <cfRule type="cellIs" dxfId="5792" priority="1981" operator="greaterThan">
      <formula>0</formula>
    </cfRule>
  </conditionalFormatting>
  <conditionalFormatting sqref="Q58">
    <cfRule type="cellIs" dxfId="5791" priority="1982" operator="greaterThan">
      <formula>#REF!-(#REF!-#REF!-#REF!-#REF!)</formula>
    </cfRule>
    <cfRule type="cellIs" dxfId="5790" priority="1983" operator="greaterThan">
      <formula>#REF!-#REF!-#REF!-#REF!-#REF!</formula>
    </cfRule>
  </conditionalFormatting>
  <conditionalFormatting sqref="H59">
    <cfRule type="containsText" dxfId="5789" priority="1980" operator="containsText" text="VALOR MINIMO NO ACEPTABLE">
      <formula>NOT(ISERROR(SEARCH("VALOR MINIMO NO ACEPTABLE",H59)))</formula>
    </cfRule>
  </conditionalFormatting>
  <conditionalFormatting sqref="H59">
    <cfRule type="containsText" dxfId="5788" priority="1979" operator="containsText" text="OFERTA CON PRECIO APARENTEMENTE BAJO">
      <formula>NOT(ISERROR(SEARCH("OFERTA CON PRECIO APARENTEMENTE BAJO",H59)))</formula>
    </cfRule>
  </conditionalFormatting>
  <conditionalFormatting sqref="Q59">
    <cfRule type="cellIs" dxfId="5787" priority="1976" operator="greaterThan">
      <formula>0</formula>
    </cfRule>
  </conditionalFormatting>
  <conditionalFormatting sqref="Q59">
    <cfRule type="cellIs" dxfId="5786" priority="1977" operator="greaterThan">
      <formula>#REF!-(#REF!-#REF!-#REF!-#REF!)</formula>
    </cfRule>
    <cfRule type="cellIs" dxfId="5785" priority="1978" operator="greaterThan">
      <formula>#REF!-#REF!-#REF!-#REF!-#REF!</formula>
    </cfRule>
  </conditionalFormatting>
  <conditionalFormatting sqref="H60">
    <cfRule type="containsText" dxfId="5784" priority="1975" operator="containsText" text="VALOR MINIMO NO ACEPTABLE">
      <formula>NOT(ISERROR(SEARCH("VALOR MINIMO NO ACEPTABLE",H60)))</formula>
    </cfRule>
  </conditionalFormatting>
  <conditionalFormatting sqref="H60">
    <cfRule type="containsText" dxfId="5783" priority="1974" operator="containsText" text="OFERTA CON PRECIO APARENTEMENTE BAJO">
      <formula>NOT(ISERROR(SEARCH("OFERTA CON PRECIO APARENTEMENTE BAJO",H60)))</formula>
    </cfRule>
  </conditionalFormatting>
  <conditionalFormatting sqref="Q60">
    <cfRule type="cellIs" dxfId="5782" priority="1971" operator="greaterThan">
      <formula>0</formula>
    </cfRule>
  </conditionalFormatting>
  <conditionalFormatting sqref="Q60">
    <cfRule type="cellIs" dxfId="5781" priority="1972" operator="greaterThan">
      <formula>#REF!-(#REF!-#REF!-#REF!-#REF!)</formula>
    </cfRule>
    <cfRule type="cellIs" dxfId="5780" priority="1973" operator="greaterThan">
      <formula>#REF!-#REF!-#REF!-#REF!-#REF!</formula>
    </cfRule>
  </conditionalFormatting>
  <conditionalFormatting sqref="H61">
    <cfRule type="containsText" dxfId="5779" priority="1970" operator="containsText" text="VALOR MINIMO NO ACEPTABLE">
      <formula>NOT(ISERROR(SEARCH("VALOR MINIMO NO ACEPTABLE",H61)))</formula>
    </cfRule>
  </conditionalFormatting>
  <conditionalFormatting sqref="H61">
    <cfRule type="containsText" dxfId="5778" priority="1969" operator="containsText" text="OFERTA CON PRECIO APARENTEMENTE BAJO">
      <formula>NOT(ISERROR(SEARCH("OFERTA CON PRECIO APARENTEMENTE BAJO",H61)))</formula>
    </cfRule>
  </conditionalFormatting>
  <conditionalFormatting sqref="Q61">
    <cfRule type="cellIs" dxfId="5777" priority="1966" operator="greaterThan">
      <formula>0</formula>
    </cfRule>
  </conditionalFormatting>
  <conditionalFormatting sqref="Q61">
    <cfRule type="cellIs" dxfId="5776" priority="1967" operator="greaterThan">
      <formula>#REF!-(#REF!-#REF!-#REF!-#REF!)</formula>
    </cfRule>
    <cfRule type="cellIs" dxfId="5775" priority="1968" operator="greaterThan">
      <formula>#REF!-#REF!-#REF!-#REF!-#REF!</formula>
    </cfRule>
  </conditionalFormatting>
  <conditionalFormatting sqref="H62">
    <cfRule type="containsText" dxfId="5774" priority="1965" operator="containsText" text="VALOR MINIMO NO ACEPTABLE">
      <formula>NOT(ISERROR(SEARCH("VALOR MINIMO NO ACEPTABLE",H62)))</formula>
    </cfRule>
  </conditionalFormatting>
  <conditionalFormatting sqref="H62">
    <cfRule type="containsText" dxfId="5773" priority="1964" operator="containsText" text="OFERTA CON PRECIO APARENTEMENTE BAJO">
      <formula>NOT(ISERROR(SEARCH("OFERTA CON PRECIO APARENTEMENTE BAJO",H62)))</formula>
    </cfRule>
  </conditionalFormatting>
  <conditionalFormatting sqref="Q62">
    <cfRule type="cellIs" dxfId="5772" priority="1961" operator="greaterThan">
      <formula>0</formula>
    </cfRule>
  </conditionalFormatting>
  <conditionalFormatting sqref="Q62">
    <cfRule type="cellIs" dxfId="5771" priority="1962" operator="greaterThan">
      <formula>#REF!-(#REF!-#REF!-#REF!-#REF!)</formula>
    </cfRule>
    <cfRule type="cellIs" dxfId="5770" priority="1963" operator="greaterThan">
      <formula>#REF!-#REF!-#REF!-#REF!-#REF!</formula>
    </cfRule>
  </conditionalFormatting>
  <conditionalFormatting sqref="H63">
    <cfRule type="containsText" dxfId="5769" priority="1960" operator="containsText" text="VALOR MINIMO NO ACEPTABLE">
      <formula>NOT(ISERROR(SEARCH("VALOR MINIMO NO ACEPTABLE",H63)))</formula>
    </cfRule>
  </conditionalFormatting>
  <conditionalFormatting sqref="H63">
    <cfRule type="containsText" dxfId="5768" priority="1959" operator="containsText" text="OFERTA CON PRECIO APARENTEMENTE BAJO">
      <formula>NOT(ISERROR(SEARCH("OFERTA CON PRECIO APARENTEMENTE BAJO",H63)))</formula>
    </cfRule>
  </conditionalFormatting>
  <conditionalFormatting sqref="Q63">
    <cfRule type="cellIs" dxfId="5767" priority="1956" operator="greaterThan">
      <formula>0</formula>
    </cfRule>
  </conditionalFormatting>
  <conditionalFormatting sqref="Q63">
    <cfRule type="cellIs" dxfId="5766" priority="1957" operator="greaterThan">
      <formula>#REF!-(#REF!-#REF!-#REF!-#REF!)</formula>
    </cfRule>
    <cfRule type="cellIs" dxfId="5765" priority="1958" operator="greaterThan">
      <formula>#REF!-#REF!-#REF!-#REF!-#REF!</formula>
    </cfRule>
  </conditionalFormatting>
  <conditionalFormatting sqref="H64">
    <cfRule type="containsText" dxfId="5764" priority="1955" operator="containsText" text="VALOR MINIMO NO ACEPTABLE">
      <formula>NOT(ISERROR(SEARCH("VALOR MINIMO NO ACEPTABLE",H64)))</formula>
    </cfRule>
  </conditionalFormatting>
  <conditionalFormatting sqref="H64">
    <cfRule type="containsText" dxfId="5763" priority="1954" operator="containsText" text="OFERTA CON PRECIO APARENTEMENTE BAJO">
      <formula>NOT(ISERROR(SEARCH("OFERTA CON PRECIO APARENTEMENTE BAJO",H64)))</formula>
    </cfRule>
  </conditionalFormatting>
  <conditionalFormatting sqref="Q64">
    <cfRule type="cellIs" dxfId="5762" priority="1951" operator="greaterThan">
      <formula>0</formula>
    </cfRule>
  </conditionalFormatting>
  <conditionalFormatting sqref="Q64">
    <cfRule type="cellIs" dxfId="5761" priority="1952" operator="greaterThan">
      <formula>#REF!-(#REF!-#REF!-#REF!-#REF!)</formula>
    </cfRule>
    <cfRule type="cellIs" dxfId="5760" priority="1953" operator="greaterThan">
      <formula>#REF!-#REF!-#REF!-#REF!-#REF!</formula>
    </cfRule>
  </conditionalFormatting>
  <conditionalFormatting sqref="H65">
    <cfRule type="containsText" dxfId="5759" priority="1950" operator="containsText" text="VALOR MINIMO NO ACEPTABLE">
      <formula>NOT(ISERROR(SEARCH("VALOR MINIMO NO ACEPTABLE",H65)))</formula>
    </cfRule>
  </conditionalFormatting>
  <conditionalFormatting sqref="H65">
    <cfRule type="containsText" dxfId="5758" priority="1949" operator="containsText" text="OFERTA CON PRECIO APARENTEMENTE BAJO">
      <formula>NOT(ISERROR(SEARCH("OFERTA CON PRECIO APARENTEMENTE BAJO",H65)))</formula>
    </cfRule>
  </conditionalFormatting>
  <conditionalFormatting sqref="Q65">
    <cfRule type="cellIs" dxfId="5757" priority="1946" operator="greaterThan">
      <formula>0</formula>
    </cfRule>
  </conditionalFormatting>
  <conditionalFormatting sqref="Q65">
    <cfRule type="cellIs" dxfId="5756" priority="1947" operator="greaterThan">
      <formula>#REF!-(#REF!-#REF!-#REF!-#REF!)</formula>
    </cfRule>
    <cfRule type="cellIs" dxfId="5755" priority="1948" operator="greaterThan">
      <formula>#REF!-#REF!-#REF!-#REF!-#REF!</formula>
    </cfRule>
  </conditionalFormatting>
  <conditionalFormatting sqref="H66">
    <cfRule type="containsText" dxfId="5754" priority="1945" operator="containsText" text="VALOR MINIMO NO ACEPTABLE">
      <formula>NOT(ISERROR(SEARCH("VALOR MINIMO NO ACEPTABLE",H66)))</formula>
    </cfRule>
  </conditionalFormatting>
  <conditionalFormatting sqref="H66">
    <cfRule type="containsText" dxfId="5753" priority="1944" operator="containsText" text="OFERTA CON PRECIO APARENTEMENTE BAJO">
      <formula>NOT(ISERROR(SEARCH("OFERTA CON PRECIO APARENTEMENTE BAJO",H66)))</formula>
    </cfRule>
  </conditionalFormatting>
  <conditionalFormatting sqref="Q66">
    <cfRule type="cellIs" dxfId="5752" priority="1941" operator="greaterThan">
      <formula>0</formula>
    </cfRule>
  </conditionalFormatting>
  <conditionalFormatting sqref="Q66">
    <cfRule type="cellIs" dxfId="5751" priority="1942" operator="greaterThan">
      <formula>#REF!-(#REF!-#REF!-#REF!-#REF!)</formula>
    </cfRule>
    <cfRule type="cellIs" dxfId="5750" priority="1943" operator="greaterThan">
      <formula>#REF!-#REF!-#REF!-#REF!-#REF!</formula>
    </cfRule>
  </conditionalFormatting>
  <conditionalFormatting sqref="H67">
    <cfRule type="containsText" dxfId="5749" priority="1940" operator="containsText" text="VALOR MINIMO NO ACEPTABLE">
      <formula>NOT(ISERROR(SEARCH("VALOR MINIMO NO ACEPTABLE",H67)))</formula>
    </cfRule>
  </conditionalFormatting>
  <conditionalFormatting sqref="H67">
    <cfRule type="containsText" dxfId="5748" priority="1939" operator="containsText" text="OFERTA CON PRECIO APARENTEMENTE BAJO">
      <formula>NOT(ISERROR(SEARCH("OFERTA CON PRECIO APARENTEMENTE BAJO",H67)))</formula>
    </cfRule>
  </conditionalFormatting>
  <conditionalFormatting sqref="Q67">
    <cfRule type="cellIs" dxfId="5747" priority="1936" operator="greaterThan">
      <formula>0</formula>
    </cfRule>
  </conditionalFormatting>
  <conditionalFormatting sqref="Q67">
    <cfRule type="cellIs" dxfId="5746" priority="1937" operator="greaterThan">
      <formula>#REF!-(#REF!-#REF!-#REF!-#REF!)</formula>
    </cfRule>
    <cfRule type="cellIs" dxfId="5745" priority="1938" operator="greaterThan">
      <formula>#REF!-#REF!-#REF!-#REF!-#REF!</formula>
    </cfRule>
  </conditionalFormatting>
  <conditionalFormatting sqref="H68">
    <cfRule type="containsText" dxfId="5744" priority="1935" operator="containsText" text="VALOR MINIMO NO ACEPTABLE">
      <formula>NOT(ISERROR(SEARCH("VALOR MINIMO NO ACEPTABLE",H68)))</formula>
    </cfRule>
  </conditionalFormatting>
  <conditionalFormatting sqref="H68">
    <cfRule type="containsText" dxfId="5743" priority="1934" operator="containsText" text="OFERTA CON PRECIO APARENTEMENTE BAJO">
      <formula>NOT(ISERROR(SEARCH("OFERTA CON PRECIO APARENTEMENTE BAJO",H68)))</formula>
    </cfRule>
  </conditionalFormatting>
  <conditionalFormatting sqref="Q68">
    <cfRule type="cellIs" dxfId="5742" priority="1931" operator="greaterThan">
      <formula>0</formula>
    </cfRule>
  </conditionalFormatting>
  <conditionalFormatting sqref="Q68">
    <cfRule type="cellIs" dxfId="5741" priority="1932" operator="greaterThan">
      <formula>#REF!-(#REF!-#REF!-#REF!-#REF!)</formula>
    </cfRule>
    <cfRule type="cellIs" dxfId="5740" priority="1933" operator="greaterThan">
      <formula>#REF!-#REF!-#REF!-#REF!-#REF!</formula>
    </cfRule>
  </conditionalFormatting>
  <conditionalFormatting sqref="H69">
    <cfRule type="containsText" dxfId="5739" priority="1930" operator="containsText" text="VALOR MINIMO NO ACEPTABLE">
      <formula>NOT(ISERROR(SEARCH("VALOR MINIMO NO ACEPTABLE",H69)))</formula>
    </cfRule>
  </conditionalFormatting>
  <conditionalFormatting sqref="H69">
    <cfRule type="containsText" dxfId="5738" priority="1929" operator="containsText" text="OFERTA CON PRECIO APARENTEMENTE BAJO">
      <formula>NOT(ISERROR(SEARCH("OFERTA CON PRECIO APARENTEMENTE BAJO",H69)))</formula>
    </cfRule>
  </conditionalFormatting>
  <conditionalFormatting sqref="Q69">
    <cfRule type="cellIs" dxfId="5737" priority="1926" operator="greaterThan">
      <formula>0</formula>
    </cfRule>
  </conditionalFormatting>
  <conditionalFormatting sqref="Q69">
    <cfRule type="cellIs" dxfId="5736" priority="1927" operator="greaterThan">
      <formula>#REF!-(#REF!-#REF!-#REF!-#REF!)</formula>
    </cfRule>
    <cfRule type="cellIs" dxfId="5735" priority="1928" operator="greaterThan">
      <formula>#REF!-#REF!-#REF!-#REF!-#REF!</formula>
    </cfRule>
  </conditionalFormatting>
  <conditionalFormatting sqref="H70">
    <cfRule type="containsText" dxfId="5734" priority="1925" operator="containsText" text="VALOR MINIMO NO ACEPTABLE">
      <formula>NOT(ISERROR(SEARCH("VALOR MINIMO NO ACEPTABLE",H70)))</formula>
    </cfRule>
  </conditionalFormatting>
  <conditionalFormatting sqref="H70">
    <cfRule type="containsText" dxfId="5733" priority="1924" operator="containsText" text="OFERTA CON PRECIO APARENTEMENTE BAJO">
      <formula>NOT(ISERROR(SEARCH("OFERTA CON PRECIO APARENTEMENTE BAJO",H70)))</formula>
    </cfRule>
  </conditionalFormatting>
  <conditionalFormatting sqref="Q70">
    <cfRule type="cellIs" dxfId="5732" priority="1921" operator="greaterThan">
      <formula>0</formula>
    </cfRule>
  </conditionalFormatting>
  <conditionalFormatting sqref="Q70">
    <cfRule type="cellIs" dxfId="5731" priority="1922" operator="greaterThan">
      <formula>#REF!-(#REF!-#REF!-#REF!-#REF!)</formula>
    </cfRule>
    <cfRule type="cellIs" dxfId="5730" priority="1923" operator="greaterThan">
      <formula>#REF!-#REF!-#REF!-#REF!-#REF!</formula>
    </cfRule>
  </conditionalFormatting>
  <conditionalFormatting sqref="H71">
    <cfRule type="containsText" dxfId="5729" priority="1920" operator="containsText" text="VALOR MINIMO NO ACEPTABLE">
      <formula>NOT(ISERROR(SEARCH("VALOR MINIMO NO ACEPTABLE",H71)))</formula>
    </cfRule>
  </conditionalFormatting>
  <conditionalFormatting sqref="H71">
    <cfRule type="containsText" dxfId="5728" priority="1919" operator="containsText" text="OFERTA CON PRECIO APARENTEMENTE BAJO">
      <formula>NOT(ISERROR(SEARCH("OFERTA CON PRECIO APARENTEMENTE BAJO",H71)))</formula>
    </cfRule>
  </conditionalFormatting>
  <conditionalFormatting sqref="Q71">
    <cfRule type="cellIs" dxfId="5727" priority="1916" operator="greaterThan">
      <formula>0</formula>
    </cfRule>
  </conditionalFormatting>
  <conditionalFormatting sqref="Q71">
    <cfRule type="cellIs" dxfId="5726" priority="1917" operator="greaterThan">
      <formula>#REF!-(#REF!-#REF!-#REF!-#REF!)</formula>
    </cfRule>
    <cfRule type="cellIs" dxfId="5725" priority="1918" operator="greaterThan">
      <formula>#REF!-#REF!-#REF!-#REF!-#REF!</formula>
    </cfRule>
  </conditionalFormatting>
  <conditionalFormatting sqref="H72">
    <cfRule type="containsText" dxfId="5724" priority="1915" operator="containsText" text="VALOR MINIMO NO ACEPTABLE">
      <formula>NOT(ISERROR(SEARCH("VALOR MINIMO NO ACEPTABLE",H72)))</formula>
    </cfRule>
  </conditionalFormatting>
  <conditionalFormatting sqref="H72">
    <cfRule type="containsText" dxfId="5723" priority="1914" operator="containsText" text="OFERTA CON PRECIO APARENTEMENTE BAJO">
      <formula>NOT(ISERROR(SEARCH("OFERTA CON PRECIO APARENTEMENTE BAJO",H72)))</formula>
    </cfRule>
  </conditionalFormatting>
  <conditionalFormatting sqref="Q72">
    <cfRule type="cellIs" dxfId="5722" priority="1911" operator="greaterThan">
      <formula>0</formula>
    </cfRule>
  </conditionalFormatting>
  <conditionalFormatting sqref="Q72">
    <cfRule type="cellIs" dxfId="5721" priority="1912" operator="greaterThan">
      <formula>#REF!-(#REF!-#REF!-#REF!-#REF!)</formula>
    </cfRule>
    <cfRule type="cellIs" dxfId="5720" priority="1913" operator="greaterThan">
      <formula>#REF!-#REF!-#REF!-#REF!-#REF!</formula>
    </cfRule>
  </conditionalFormatting>
  <conditionalFormatting sqref="H73">
    <cfRule type="containsText" dxfId="5719" priority="1910" operator="containsText" text="VALOR MINIMO NO ACEPTABLE">
      <formula>NOT(ISERROR(SEARCH("VALOR MINIMO NO ACEPTABLE",H73)))</formula>
    </cfRule>
  </conditionalFormatting>
  <conditionalFormatting sqref="H73">
    <cfRule type="containsText" dxfId="5718" priority="1909" operator="containsText" text="OFERTA CON PRECIO APARENTEMENTE BAJO">
      <formula>NOT(ISERROR(SEARCH("OFERTA CON PRECIO APARENTEMENTE BAJO",H73)))</formula>
    </cfRule>
  </conditionalFormatting>
  <conditionalFormatting sqref="Q73">
    <cfRule type="cellIs" dxfId="5717" priority="1906" operator="greaterThan">
      <formula>0</formula>
    </cfRule>
  </conditionalFormatting>
  <conditionalFormatting sqref="Q73">
    <cfRule type="cellIs" dxfId="5716" priority="1907" operator="greaterThan">
      <formula>#REF!-(#REF!-#REF!-#REF!-#REF!)</formula>
    </cfRule>
    <cfRule type="cellIs" dxfId="5715" priority="1908" operator="greaterThan">
      <formula>#REF!-#REF!-#REF!-#REF!-#REF!</formula>
    </cfRule>
  </conditionalFormatting>
  <conditionalFormatting sqref="H74">
    <cfRule type="containsText" dxfId="5714" priority="1905" operator="containsText" text="VALOR MINIMO NO ACEPTABLE">
      <formula>NOT(ISERROR(SEARCH("VALOR MINIMO NO ACEPTABLE",H74)))</formula>
    </cfRule>
  </conditionalFormatting>
  <conditionalFormatting sqref="H74">
    <cfRule type="containsText" dxfId="5713" priority="1904" operator="containsText" text="OFERTA CON PRECIO APARENTEMENTE BAJO">
      <formula>NOT(ISERROR(SEARCH("OFERTA CON PRECIO APARENTEMENTE BAJO",H74)))</formula>
    </cfRule>
  </conditionalFormatting>
  <conditionalFormatting sqref="Q74">
    <cfRule type="cellIs" dxfId="5712" priority="1901" operator="greaterThan">
      <formula>0</formula>
    </cfRule>
  </conditionalFormatting>
  <conditionalFormatting sqref="Q74">
    <cfRule type="cellIs" dxfId="5711" priority="1902" operator="greaterThan">
      <formula>#REF!-(#REF!-#REF!-#REF!-#REF!)</formula>
    </cfRule>
    <cfRule type="cellIs" dxfId="5710" priority="1903" operator="greaterThan">
      <formula>#REF!-#REF!-#REF!-#REF!-#REF!</formula>
    </cfRule>
  </conditionalFormatting>
  <conditionalFormatting sqref="H75">
    <cfRule type="containsText" dxfId="5709" priority="1900" operator="containsText" text="VALOR MINIMO NO ACEPTABLE">
      <formula>NOT(ISERROR(SEARCH("VALOR MINIMO NO ACEPTABLE",H75)))</formula>
    </cfRule>
  </conditionalFormatting>
  <conditionalFormatting sqref="H75">
    <cfRule type="containsText" dxfId="5708" priority="1899" operator="containsText" text="OFERTA CON PRECIO APARENTEMENTE BAJO">
      <formula>NOT(ISERROR(SEARCH("OFERTA CON PRECIO APARENTEMENTE BAJO",H75)))</formula>
    </cfRule>
  </conditionalFormatting>
  <conditionalFormatting sqref="Q75">
    <cfRule type="cellIs" dxfId="5707" priority="1896" operator="greaterThan">
      <formula>0</formula>
    </cfRule>
  </conditionalFormatting>
  <conditionalFormatting sqref="Q75">
    <cfRule type="cellIs" dxfId="5706" priority="1897" operator="greaterThan">
      <formula>#REF!-(#REF!-#REF!-#REF!-#REF!)</formula>
    </cfRule>
    <cfRule type="cellIs" dxfId="5705" priority="1898" operator="greaterThan">
      <formula>#REF!-#REF!-#REF!-#REF!-#REF!</formula>
    </cfRule>
  </conditionalFormatting>
  <conditionalFormatting sqref="H76">
    <cfRule type="containsText" dxfId="5704" priority="1895" operator="containsText" text="VALOR MINIMO NO ACEPTABLE">
      <formula>NOT(ISERROR(SEARCH("VALOR MINIMO NO ACEPTABLE",H76)))</formula>
    </cfRule>
  </conditionalFormatting>
  <conditionalFormatting sqref="H76">
    <cfRule type="containsText" dxfId="5703" priority="1894" operator="containsText" text="OFERTA CON PRECIO APARENTEMENTE BAJO">
      <formula>NOT(ISERROR(SEARCH("OFERTA CON PRECIO APARENTEMENTE BAJO",H76)))</formula>
    </cfRule>
  </conditionalFormatting>
  <conditionalFormatting sqref="Q76">
    <cfRule type="cellIs" dxfId="5702" priority="1891" operator="greaterThan">
      <formula>0</formula>
    </cfRule>
  </conditionalFormatting>
  <conditionalFormatting sqref="Q76">
    <cfRule type="cellIs" dxfId="5701" priority="1892" operator="greaterThan">
      <formula>#REF!-(#REF!-#REF!-#REF!-#REF!)</formula>
    </cfRule>
    <cfRule type="cellIs" dxfId="5700" priority="1893" operator="greaterThan">
      <formula>#REF!-#REF!-#REF!-#REF!-#REF!</formula>
    </cfRule>
  </conditionalFormatting>
  <conditionalFormatting sqref="H77">
    <cfRule type="containsText" dxfId="5699" priority="1890" operator="containsText" text="VALOR MINIMO NO ACEPTABLE">
      <formula>NOT(ISERROR(SEARCH("VALOR MINIMO NO ACEPTABLE",H77)))</formula>
    </cfRule>
  </conditionalFormatting>
  <conditionalFormatting sqref="H77">
    <cfRule type="containsText" dxfId="5698" priority="1889" operator="containsText" text="OFERTA CON PRECIO APARENTEMENTE BAJO">
      <formula>NOT(ISERROR(SEARCH("OFERTA CON PRECIO APARENTEMENTE BAJO",H77)))</formula>
    </cfRule>
  </conditionalFormatting>
  <conditionalFormatting sqref="Q77">
    <cfRule type="cellIs" dxfId="5697" priority="1886" operator="greaterThan">
      <formula>0</formula>
    </cfRule>
  </conditionalFormatting>
  <conditionalFormatting sqref="Q77">
    <cfRule type="cellIs" dxfId="5696" priority="1887" operator="greaterThan">
      <formula>#REF!-(#REF!-#REF!-#REF!-#REF!)</formula>
    </cfRule>
    <cfRule type="cellIs" dxfId="5695" priority="1888" operator="greaterThan">
      <formula>#REF!-#REF!-#REF!-#REF!-#REF!</formula>
    </cfRule>
  </conditionalFormatting>
  <conditionalFormatting sqref="H78">
    <cfRule type="containsText" dxfId="5694" priority="1885" operator="containsText" text="VALOR MINIMO NO ACEPTABLE">
      <formula>NOT(ISERROR(SEARCH("VALOR MINIMO NO ACEPTABLE",H78)))</formula>
    </cfRule>
  </conditionalFormatting>
  <conditionalFormatting sqref="H78">
    <cfRule type="containsText" dxfId="5693" priority="1884" operator="containsText" text="OFERTA CON PRECIO APARENTEMENTE BAJO">
      <formula>NOT(ISERROR(SEARCH("OFERTA CON PRECIO APARENTEMENTE BAJO",H78)))</formula>
    </cfRule>
  </conditionalFormatting>
  <conditionalFormatting sqref="Q78">
    <cfRule type="cellIs" dxfId="5692" priority="1881" operator="greaterThan">
      <formula>0</formula>
    </cfRule>
  </conditionalFormatting>
  <conditionalFormatting sqref="Q78">
    <cfRule type="cellIs" dxfId="5691" priority="1882" operator="greaterThan">
      <formula>#REF!-(#REF!-#REF!-#REF!-#REF!)</formula>
    </cfRule>
    <cfRule type="cellIs" dxfId="5690" priority="1883" operator="greaterThan">
      <formula>#REF!-#REF!-#REF!-#REF!-#REF!</formula>
    </cfRule>
  </conditionalFormatting>
  <conditionalFormatting sqref="H79">
    <cfRule type="containsText" dxfId="5689" priority="1880" operator="containsText" text="VALOR MINIMO NO ACEPTABLE">
      <formula>NOT(ISERROR(SEARCH("VALOR MINIMO NO ACEPTABLE",H79)))</formula>
    </cfRule>
  </conditionalFormatting>
  <conditionalFormatting sqref="H79">
    <cfRule type="containsText" dxfId="5688" priority="1879" operator="containsText" text="OFERTA CON PRECIO APARENTEMENTE BAJO">
      <formula>NOT(ISERROR(SEARCH("OFERTA CON PRECIO APARENTEMENTE BAJO",H79)))</formula>
    </cfRule>
  </conditionalFormatting>
  <conditionalFormatting sqref="Q79">
    <cfRule type="cellIs" dxfId="5687" priority="1876" operator="greaterThan">
      <formula>0</formula>
    </cfRule>
  </conditionalFormatting>
  <conditionalFormatting sqref="Q79">
    <cfRule type="cellIs" dxfId="5686" priority="1877" operator="greaterThan">
      <formula>#REF!-(#REF!-#REF!-#REF!-#REF!)</formula>
    </cfRule>
    <cfRule type="cellIs" dxfId="5685" priority="1878" operator="greaterThan">
      <formula>#REF!-#REF!-#REF!-#REF!-#REF!</formula>
    </cfRule>
  </conditionalFormatting>
  <conditionalFormatting sqref="H80">
    <cfRule type="containsText" dxfId="5684" priority="1875" operator="containsText" text="VALOR MINIMO NO ACEPTABLE">
      <formula>NOT(ISERROR(SEARCH("VALOR MINIMO NO ACEPTABLE",H80)))</formula>
    </cfRule>
  </conditionalFormatting>
  <conditionalFormatting sqref="H80">
    <cfRule type="containsText" dxfId="5683" priority="1874" operator="containsText" text="OFERTA CON PRECIO APARENTEMENTE BAJO">
      <formula>NOT(ISERROR(SEARCH("OFERTA CON PRECIO APARENTEMENTE BAJO",H80)))</formula>
    </cfRule>
  </conditionalFormatting>
  <conditionalFormatting sqref="Q80">
    <cfRule type="cellIs" dxfId="5682" priority="1871" operator="greaterThan">
      <formula>0</formula>
    </cfRule>
  </conditionalFormatting>
  <conditionalFormatting sqref="Q80">
    <cfRule type="cellIs" dxfId="5681" priority="1872" operator="greaterThan">
      <formula>#REF!-(#REF!-#REF!-#REF!-#REF!)</formula>
    </cfRule>
    <cfRule type="cellIs" dxfId="5680" priority="1873" operator="greaterThan">
      <formula>#REF!-#REF!-#REF!-#REF!-#REF!</formula>
    </cfRule>
  </conditionalFormatting>
  <conditionalFormatting sqref="H81">
    <cfRule type="containsText" dxfId="5679" priority="1870" operator="containsText" text="VALOR MINIMO NO ACEPTABLE">
      <formula>NOT(ISERROR(SEARCH("VALOR MINIMO NO ACEPTABLE",H81)))</formula>
    </cfRule>
  </conditionalFormatting>
  <conditionalFormatting sqref="H81">
    <cfRule type="containsText" dxfId="5678" priority="1869" operator="containsText" text="OFERTA CON PRECIO APARENTEMENTE BAJO">
      <formula>NOT(ISERROR(SEARCH("OFERTA CON PRECIO APARENTEMENTE BAJO",H81)))</formula>
    </cfRule>
  </conditionalFormatting>
  <conditionalFormatting sqref="Q81">
    <cfRule type="cellIs" dxfId="5677" priority="1866" operator="greaterThan">
      <formula>0</formula>
    </cfRule>
  </conditionalFormatting>
  <conditionalFormatting sqref="Q81">
    <cfRule type="cellIs" dxfId="5676" priority="1867" operator="greaterThan">
      <formula>#REF!-(#REF!-#REF!-#REF!-#REF!)</formula>
    </cfRule>
    <cfRule type="cellIs" dxfId="5675" priority="1868" operator="greaterThan">
      <formula>#REF!-#REF!-#REF!-#REF!-#REF!</formula>
    </cfRule>
  </conditionalFormatting>
  <conditionalFormatting sqref="H82">
    <cfRule type="containsText" dxfId="5674" priority="1865" operator="containsText" text="VALOR MINIMO NO ACEPTABLE">
      <formula>NOT(ISERROR(SEARCH("VALOR MINIMO NO ACEPTABLE",H82)))</formula>
    </cfRule>
  </conditionalFormatting>
  <conditionalFormatting sqref="H82">
    <cfRule type="containsText" dxfId="5673" priority="1864" operator="containsText" text="OFERTA CON PRECIO APARENTEMENTE BAJO">
      <formula>NOT(ISERROR(SEARCH("OFERTA CON PRECIO APARENTEMENTE BAJO",H82)))</formula>
    </cfRule>
  </conditionalFormatting>
  <conditionalFormatting sqref="Q82">
    <cfRule type="cellIs" dxfId="5672" priority="1861" operator="greaterThan">
      <formula>0</formula>
    </cfRule>
  </conditionalFormatting>
  <conditionalFormatting sqref="Q82">
    <cfRule type="cellIs" dxfId="5671" priority="1862" operator="greaterThan">
      <formula>#REF!-(#REF!-#REF!-#REF!-#REF!)</formula>
    </cfRule>
    <cfRule type="cellIs" dxfId="5670" priority="1863" operator="greaterThan">
      <formula>#REF!-#REF!-#REF!-#REF!-#REF!</formula>
    </cfRule>
  </conditionalFormatting>
  <conditionalFormatting sqref="H83">
    <cfRule type="containsText" dxfId="5669" priority="1860" operator="containsText" text="VALOR MINIMO NO ACEPTABLE">
      <formula>NOT(ISERROR(SEARCH("VALOR MINIMO NO ACEPTABLE",H83)))</formula>
    </cfRule>
  </conditionalFormatting>
  <conditionalFormatting sqref="H83">
    <cfRule type="containsText" dxfId="5668" priority="1859" operator="containsText" text="OFERTA CON PRECIO APARENTEMENTE BAJO">
      <formula>NOT(ISERROR(SEARCH("OFERTA CON PRECIO APARENTEMENTE BAJO",H83)))</formula>
    </cfRule>
  </conditionalFormatting>
  <conditionalFormatting sqref="Q83">
    <cfRule type="cellIs" dxfId="5667" priority="1856" operator="greaterThan">
      <formula>0</formula>
    </cfRule>
  </conditionalFormatting>
  <conditionalFormatting sqref="Q83">
    <cfRule type="cellIs" dxfId="5666" priority="1857" operator="greaterThan">
      <formula>#REF!-(#REF!-#REF!-#REF!-#REF!)</formula>
    </cfRule>
    <cfRule type="cellIs" dxfId="5665" priority="1858" operator="greaterThan">
      <formula>#REF!-#REF!-#REF!-#REF!-#REF!</formula>
    </cfRule>
  </conditionalFormatting>
  <conditionalFormatting sqref="H84">
    <cfRule type="containsText" dxfId="5664" priority="1855" operator="containsText" text="VALOR MINIMO NO ACEPTABLE">
      <formula>NOT(ISERROR(SEARCH("VALOR MINIMO NO ACEPTABLE",H84)))</formula>
    </cfRule>
  </conditionalFormatting>
  <conditionalFormatting sqref="H84">
    <cfRule type="containsText" dxfId="5663" priority="1854" operator="containsText" text="OFERTA CON PRECIO APARENTEMENTE BAJO">
      <formula>NOT(ISERROR(SEARCH("OFERTA CON PRECIO APARENTEMENTE BAJO",H84)))</formula>
    </cfRule>
  </conditionalFormatting>
  <conditionalFormatting sqref="Q84">
    <cfRule type="cellIs" dxfId="5662" priority="1851" operator="greaterThan">
      <formula>0</formula>
    </cfRule>
  </conditionalFormatting>
  <conditionalFormatting sqref="Q84">
    <cfRule type="cellIs" dxfId="5661" priority="1852" operator="greaterThan">
      <formula>#REF!-(#REF!-#REF!-#REF!-#REF!)</formula>
    </cfRule>
    <cfRule type="cellIs" dxfId="5660" priority="1853" operator="greaterThan">
      <formula>#REF!-#REF!-#REF!-#REF!-#REF!</formula>
    </cfRule>
  </conditionalFormatting>
  <conditionalFormatting sqref="H85">
    <cfRule type="containsText" dxfId="5659" priority="1850" operator="containsText" text="VALOR MINIMO NO ACEPTABLE">
      <formula>NOT(ISERROR(SEARCH("VALOR MINIMO NO ACEPTABLE",H85)))</formula>
    </cfRule>
  </conditionalFormatting>
  <conditionalFormatting sqref="H85">
    <cfRule type="containsText" dxfId="5658" priority="1849" operator="containsText" text="OFERTA CON PRECIO APARENTEMENTE BAJO">
      <formula>NOT(ISERROR(SEARCH("OFERTA CON PRECIO APARENTEMENTE BAJO",H85)))</formula>
    </cfRule>
  </conditionalFormatting>
  <conditionalFormatting sqref="Q85">
    <cfRule type="cellIs" dxfId="5657" priority="1846" operator="greaterThan">
      <formula>0</formula>
    </cfRule>
  </conditionalFormatting>
  <conditionalFormatting sqref="Q85">
    <cfRule type="cellIs" dxfId="5656" priority="1847" operator="greaterThan">
      <formula>#REF!-(#REF!-#REF!-#REF!-#REF!)</formula>
    </cfRule>
    <cfRule type="cellIs" dxfId="5655" priority="1848" operator="greaterThan">
      <formula>#REF!-#REF!-#REF!-#REF!-#REF!</formula>
    </cfRule>
  </conditionalFormatting>
  <conditionalFormatting sqref="H86">
    <cfRule type="containsText" dxfId="5654" priority="1845" operator="containsText" text="VALOR MINIMO NO ACEPTABLE">
      <formula>NOT(ISERROR(SEARCH("VALOR MINIMO NO ACEPTABLE",H86)))</formula>
    </cfRule>
  </conditionalFormatting>
  <conditionalFormatting sqref="H86">
    <cfRule type="containsText" dxfId="5653" priority="1844" operator="containsText" text="OFERTA CON PRECIO APARENTEMENTE BAJO">
      <formula>NOT(ISERROR(SEARCH("OFERTA CON PRECIO APARENTEMENTE BAJO",H86)))</formula>
    </cfRule>
  </conditionalFormatting>
  <conditionalFormatting sqref="Q86">
    <cfRule type="cellIs" dxfId="5652" priority="1841" operator="greaterThan">
      <formula>0</formula>
    </cfRule>
  </conditionalFormatting>
  <conditionalFormatting sqref="Q86">
    <cfRule type="cellIs" dxfId="5651" priority="1842" operator="greaterThan">
      <formula>#REF!-(#REF!-#REF!-#REF!-#REF!)</formula>
    </cfRule>
    <cfRule type="cellIs" dxfId="5650" priority="1843" operator="greaterThan">
      <formula>#REF!-#REF!-#REF!-#REF!-#REF!</formula>
    </cfRule>
  </conditionalFormatting>
  <conditionalFormatting sqref="H87">
    <cfRule type="containsText" dxfId="5649" priority="1840" operator="containsText" text="VALOR MINIMO NO ACEPTABLE">
      <formula>NOT(ISERROR(SEARCH("VALOR MINIMO NO ACEPTABLE",H87)))</formula>
    </cfRule>
  </conditionalFormatting>
  <conditionalFormatting sqref="H87">
    <cfRule type="containsText" dxfId="5648" priority="1839" operator="containsText" text="OFERTA CON PRECIO APARENTEMENTE BAJO">
      <formula>NOT(ISERROR(SEARCH("OFERTA CON PRECIO APARENTEMENTE BAJO",H87)))</formula>
    </cfRule>
  </conditionalFormatting>
  <conditionalFormatting sqref="Q87">
    <cfRule type="cellIs" dxfId="5647" priority="1836" operator="greaterThan">
      <formula>0</formula>
    </cfRule>
  </conditionalFormatting>
  <conditionalFormatting sqref="Q87">
    <cfRule type="cellIs" dxfId="5646" priority="1837" operator="greaterThan">
      <formula>#REF!-(#REF!-#REF!-#REF!-#REF!)</formula>
    </cfRule>
    <cfRule type="cellIs" dxfId="5645" priority="1838" operator="greaterThan">
      <formula>#REF!-#REF!-#REF!-#REF!-#REF!</formula>
    </cfRule>
  </conditionalFormatting>
  <conditionalFormatting sqref="H88">
    <cfRule type="containsText" dxfId="5644" priority="1835" operator="containsText" text="VALOR MINIMO NO ACEPTABLE">
      <formula>NOT(ISERROR(SEARCH("VALOR MINIMO NO ACEPTABLE",H88)))</formula>
    </cfRule>
  </conditionalFormatting>
  <conditionalFormatting sqref="H88">
    <cfRule type="containsText" dxfId="5643" priority="1834" operator="containsText" text="OFERTA CON PRECIO APARENTEMENTE BAJO">
      <formula>NOT(ISERROR(SEARCH("OFERTA CON PRECIO APARENTEMENTE BAJO",H88)))</formula>
    </cfRule>
  </conditionalFormatting>
  <conditionalFormatting sqref="Q88">
    <cfRule type="cellIs" dxfId="5642" priority="1831" operator="greaterThan">
      <formula>0</formula>
    </cfRule>
  </conditionalFormatting>
  <conditionalFormatting sqref="Q88">
    <cfRule type="cellIs" dxfId="5641" priority="1832" operator="greaterThan">
      <formula>#REF!-(#REF!-#REF!-#REF!-#REF!)</formula>
    </cfRule>
    <cfRule type="cellIs" dxfId="5640" priority="1833" operator="greaterThan">
      <formula>#REF!-#REF!-#REF!-#REF!-#REF!</formula>
    </cfRule>
  </conditionalFormatting>
  <conditionalFormatting sqref="H89">
    <cfRule type="containsText" dxfId="5639" priority="1830" operator="containsText" text="VALOR MINIMO NO ACEPTABLE">
      <formula>NOT(ISERROR(SEARCH("VALOR MINIMO NO ACEPTABLE",H89)))</formula>
    </cfRule>
  </conditionalFormatting>
  <conditionalFormatting sqref="H89">
    <cfRule type="containsText" dxfId="5638" priority="1829" operator="containsText" text="OFERTA CON PRECIO APARENTEMENTE BAJO">
      <formula>NOT(ISERROR(SEARCH("OFERTA CON PRECIO APARENTEMENTE BAJO",H89)))</formula>
    </cfRule>
  </conditionalFormatting>
  <conditionalFormatting sqref="Q89">
    <cfRule type="cellIs" dxfId="5637" priority="1826" operator="greaterThan">
      <formula>0</formula>
    </cfRule>
  </conditionalFormatting>
  <conditionalFormatting sqref="Q89">
    <cfRule type="cellIs" dxfId="5636" priority="1827" operator="greaterThan">
      <formula>#REF!-(#REF!-#REF!-#REF!-#REF!)</formula>
    </cfRule>
    <cfRule type="cellIs" dxfId="5635" priority="1828" operator="greaterThan">
      <formula>#REF!-#REF!-#REF!-#REF!-#REF!</formula>
    </cfRule>
  </conditionalFormatting>
  <conditionalFormatting sqref="H90">
    <cfRule type="containsText" dxfId="5634" priority="1825" operator="containsText" text="VALOR MINIMO NO ACEPTABLE">
      <formula>NOT(ISERROR(SEARCH("VALOR MINIMO NO ACEPTABLE",H90)))</formula>
    </cfRule>
  </conditionalFormatting>
  <conditionalFormatting sqref="H90">
    <cfRule type="containsText" dxfId="5633" priority="1824" operator="containsText" text="OFERTA CON PRECIO APARENTEMENTE BAJO">
      <formula>NOT(ISERROR(SEARCH("OFERTA CON PRECIO APARENTEMENTE BAJO",H90)))</formula>
    </cfRule>
  </conditionalFormatting>
  <conditionalFormatting sqref="Q90">
    <cfRule type="cellIs" dxfId="5632" priority="1821" operator="greaterThan">
      <formula>0</formula>
    </cfRule>
  </conditionalFormatting>
  <conditionalFormatting sqref="Q90">
    <cfRule type="cellIs" dxfId="5631" priority="1822" operator="greaterThan">
      <formula>#REF!-(#REF!-#REF!-#REF!-#REF!)</formula>
    </cfRule>
    <cfRule type="cellIs" dxfId="5630" priority="1823" operator="greaterThan">
      <formula>#REF!-#REF!-#REF!-#REF!-#REF!</formula>
    </cfRule>
  </conditionalFormatting>
  <conditionalFormatting sqref="H91">
    <cfRule type="containsText" dxfId="5629" priority="1820" operator="containsText" text="VALOR MINIMO NO ACEPTABLE">
      <formula>NOT(ISERROR(SEARCH("VALOR MINIMO NO ACEPTABLE",H91)))</formula>
    </cfRule>
  </conditionalFormatting>
  <conditionalFormatting sqref="H91">
    <cfRule type="containsText" dxfId="5628" priority="1819" operator="containsText" text="OFERTA CON PRECIO APARENTEMENTE BAJO">
      <formula>NOT(ISERROR(SEARCH("OFERTA CON PRECIO APARENTEMENTE BAJO",H91)))</formula>
    </cfRule>
  </conditionalFormatting>
  <conditionalFormatting sqref="Q91">
    <cfRule type="cellIs" dxfId="5627" priority="1816" operator="greaterThan">
      <formula>0</formula>
    </cfRule>
  </conditionalFormatting>
  <conditionalFormatting sqref="Q91">
    <cfRule type="cellIs" dxfId="5626" priority="1817" operator="greaterThan">
      <formula>#REF!-(#REF!-#REF!-#REF!-#REF!)</formula>
    </cfRule>
    <cfRule type="cellIs" dxfId="5625" priority="1818" operator="greaterThan">
      <formula>#REF!-#REF!-#REF!-#REF!-#REF!</formula>
    </cfRule>
  </conditionalFormatting>
  <conditionalFormatting sqref="H92">
    <cfRule type="containsText" dxfId="5624" priority="1815" operator="containsText" text="VALOR MINIMO NO ACEPTABLE">
      <formula>NOT(ISERROR(SEARCH("VALOR MINIMO NO ACEPTABLE",H92)))</formula>
    </cfRule>
  </conditionalFormatting>
  <conditionalFormatting sqref="H92">
    <cfRule type="containsText" dxfId="5623" priority="1814" operator="containsText" text="OFERTA CON PRECIO APARENTEMENTE BAJO">
      <formula>NOT(ISERROR(SEARCH("OFERTA CON PRECIO APARENTEMENTE BAJO",H92)))</formula>
    </cfRule>
  </conditionalFormatting>
  <conditionalFormatting sqref="Q92">
    <cfRule type="cellIs" dxfId="5622" priority="1811" operator="greaterThan">
      <formula>0</formula>
    </cfRule>
  </conditionalFormatting>
  <conditionalFormatting sqref="Q92">
    <cfRule type="cellIs" dxfId="5621" priority="1812" operator="greaterThan">
      <formula>#REF!-(#REF!-#REF!-#REF!-#REF!)</formula>
    </cfRule>
    <cfRule type="cellIs" dxfId="5620" priority="1813" operator="greaterThan">
      <formula>#REF!-#REF!-#REF!-#REF!-#REF!</formula>
    </cfRule>
  </conditionalFormatting>
  <conditionalFormatting sqref="H93">
    <cfRule type="containsText" dxfId="5619" priority="1810" operator="containsText" text="VALOR MINIMO NO ACEPTABLE">
      <formula>NOT(ISERROR(SEARCH("VALOR MINIMO NO ACEPTABLE",H93)))</formula>
    </cfRule>
  </conditionalFormatting>
  <conditionalFormatting sqref="H93">
    <cfRule type="containsText" dxfId="5618" priority="1809" operator="containsText" text="OFERTA CON PRECIO APARENTEMENTE BAJO">
      <formula>NOT(ISERROR(SEARCH("OFERTA CON PRECIO APARENTEMENTE BAJO",H93)))</formula>
    </cfRule>
  </conditionalFormatting>
  <conditionalFormatting sqref="Q93">
    <cfRule type="cellIs" dxfId="5617" priority="1806" operator="greaterThan">
      <formula>0</formula>
    </cfRule>
  </conditionalFormatting>
  <conditionalFormatting sqref="Q93">
    <cfRule type="cellIs" dxfId="5616" priority="1807" operator="greaterThan">
      <formula>#REF!-(#REF!-#REF!-#REF!-#REF!)</formula>
    </cfRule>
    <cfRule type="cellIs" dxfId="5615" priority="1808" operator="greaterThan">
      <formula>#REF!-#REF!-#REF!-#REF!-#REF!</formula>
    </cfRule>
  </conditionalFormatting>
  <conditionalFormatting sqref="H94">
    <cfRule type="containsText" dxfId="5614" priority="1805" operator="containsText" text="VALOR MINIMO NO ACEPTABLE">
      <formula>NOT(ISERROR(SEARCH("VALOR MINIMO NO ACEPTABLE",H94)))</formula>
    </cfRule>
  </conditionalFormatting>
  <conditionalFormatting sqref="H94">
    <cfRule type="containsText" dxfId="5613" priority="1804" operator="containsText" text="OFERTA CON PRECIO APARENTEMENTE BAJO">
      <formula>NOT(ISERROR(SEARCH("OFERTA CON PRECIO APARENTEMENTE BAJO",H94)))</formula>
    </cfRule>
  </conditionalFormatting>
  <conditionalFormatting sqref="Q94">
    <cfRule type="cellIs" dxfId="5612" priority="1801" operator="greaterThan">
      <formula>0</formula>
    </cfRule>
  </conditionalFormatting>
  <conditionalFormatting sqref="Q94">
    <cfRule type="cellIs" dxfId="5611" priority="1802" operator="greaterThan">
      <formula>#REF!-(#REF!-#REF!-#REF!-#REF!)</formula>
    </cfRule>
    <cfRule type="cellIs" dxfId="5610" priority="1803" operator="greaterThan">
      <formula>#REF!-#REF!-#REF!-#REF!-#REF!</formula>
    </cfRule>
  </conditionalFormatting>
  <conditionalFormatting sqref="H95">
    <cfRule type="containsText" dxfId="5609" priority="1800" operator="containsText" text="VALOR MINIMO NO ACEPTABLE">
      <formula>NOT(ISERROR(SEARCH("VALOR MINIMO NO ACEPTABLE",H95)))</formula>
    </cfRule>
  </conditionalFormatting>
  <conditionalFormatting sqref="H95">
    <cfRule type="containsText" dxfId="5608" priority="1799" operator="containsText" text="OFERTA CON PRECIO APARENTEMENTE BAJO">
      <formula>NOT(ISERROR(SEARCH("OFERTA CON PRECIO APARENTEMENTE BAJO",H95)))</formula>
    </cfRule>
  </conditionalFormatting>
  <conditionalFormatting sqref="Q95">
    <cfRule type="cellIs" dxfId="5607" priority="1796" operator="greaterThan">
      <formula>0</formula>
    </cfRule>
  </conditionalFormatting>
  <conditionalFormatting sqref="Q95">
    <cfRule type="cellIs" dxfId="5606" priority="1797" operator="greaterThan">
      <formula>#REF!-(#REF!-#REF!-#REF!-#REF!)</formula>
    </cfRule>
    <cfRule type="cellIs" dxfId="5605" priority="1798" operator="greaterThan">
      <formula>#REF!-#REF!-#REF!-#REF!-#REF!</formula>
    </cfRule>
  </conditionalFormatting>
  <conditionalFormatting sqref="H96">
    <cfRule type="containsText" dxfId="5604" priority="1795" operator="containsText" text="VALOR MINIMO NO ACEPTABLE">
      <formula>NOT(ISERROR(SEARCH("VALOR MINIMO NO ACEPTABLE",H96)))</formula>
    </cfRule>
  </conditionalFormatting>
  <conditionalFormatting sqref="H96">
    <cfRule type="containsText" dxfId="5603" priority="1794" operator="containsText" text="OFERTA CON PRECIO APARENTEMENTE BAJO">
      <formula>NOT(ISERROR(SEARCH("OFERTA CON PRECIO APARENTEMENTE BAJO",H96)))</formula>
    </cfRule>
  </conditionalFormatting>
  <conditionalFormatting sqref="Q96">
    <cfRule type="cellIs" dxfId="5602" priority="1791" operator="greaterThan">
      <formula>0</formula>
    </cfRule>
  </conditionalFormatting>
  <conditionalFormatting sqref="Q96">
    <cfRule type="cellIs" dxfId="5601" priority="1792" operator="greaterThan">
      <formula>#REF!-(#REF!-#REF!-#REF!-#REF!)</formula>
    </cfRule>
    <cfRule type="cellIs" dxfId="5600" priority="1793" operator="greaterThan">
      <formula>#REF!-#REF!-#REF!-#REF!-#REF!</formula>
    </cfRule>
  </conditionalFormatting>
  <conditionalFormatting sqref="H97">
    <cfRule type="containsText" dxfId="5599" priority="1790" operator="containsText" text="VALOR MINIMO NO ACEPTABLE">
      <formula>NOT(ISERROR(SEARCH("VALOR MINIMO NO ACEPTABLE",H97)))</formula>
    </cfRule>
  </conditionalFormatting>
  <conditionalFormatting sqref="H97">
    <cfRule type="containsText" dxfId="5598" priority="1789" operator="containsText" text="OFERTA CON PRECIO APARENTEMENTE BAJO">
      <formula>NOT(ISERROR(SEARCH("OFERTA CON PRECIO APARENTEMENTE BAJO",H97)))</formula>
    </cfRule>
  </conditionalFormatting>
  <conditionalFormatting sqref="Q97">
    <cfRule type="cellIs" dxfId="5597" priority="1786" operator="greaterThan">
      <formula>0</formula>
    </cfRule>
  </conditionalFormatting>
  <conditionalFormatting sqref="Q97">
    <cfRule type="cellIs" dxfId="5596" priority="1787" operator="greaterThan">
      <formula>#REF!-(#REF!-#REF!-#REF!-#REF!)</formula>
    </cfRule>
    <cfRule type="cellIs" dxfId="5595" priority="1788" operator="greaterThan">
      <formula>#REF!-#REF!-#REF!-#REF!-#REF!</formula>
    </cfRule>
  </conditionalFormatting>
  <conditionalFormatting sqref="H98">
    <cfRule type="containsText" dxfId="5594" priority="1785" operator="containsText" text="VALOR MINIMO NO ACEPTABLE">
      <formula>NOT(ISERROR(SEARCH("VALOR MINIMO NO ACEPTABLE",H98)))</formula>
    </cfRule>
  </conditionalFormatting>
  <conditionalFormatting sqref="H98">
    <cfRule type="containsText" dxfId="5593" priority="1784" operator="containsText" text="OFERTA CON PRECIO APARENTEMENTE BAJO">
      <formula>NOT(ISERROR(SEARCH("OFERTA CON PRECIO APARENTEMENTE BAJO",H98)))</formula>
    </cfRule>
  </conditionalFormatting>
  <conditionalFormatting sqref="Q98">
    <cfRule type="cellIs" dxfId="5592" priority="1781" operator="greaterThan">
      <formula>0</formula>
    </cfRule>
  </conditionalFormatting>
  <conditionalFormatting sqref="Q98">
    <cfRule type="cellIs" dxfId="5591" priority="1782" operator="greaterThan">
      <formula>#REF!-(#REF!-#REF!-#REF!-#REF!)</formula>
    </cfRule>
    <cfRule type="cellIs" dxfId="5590" priority="1783" operator="greaterThan">
      <formula>#REF!-#REF!-#REF!-#REF!-#REF!</formula>
    </cfRule>
  </conditionalFormatting>
  <conditionalFormatting sqref="H99">
    <cfRule type="containsText" dxfId="5589" priority="1780" operator="containsText" text="VALOR MINIMO NO ACEPTABLE">
      <formula>NOT(ISERROR(SEARCH("VALOR MINIMO NO ACEPTABLE",H99)))</formula>
    </cfRule>
  </conditionalFormatting>
  <conditionalFormatting sqref="H99">
    <cfRule type="containsText" dxfId="5588" priority="1779" operator="containsText" text="OFERTA CON PRECIO APARENTEMENTE BAJO">
      <formula>NOT(ISERROR(SEARCH("OFERTA CON PRECIO APARENTEMENTE BAJO",H99)))</formula>
    </cfRule>
  </conditionalFormatting>
  <conditionalFormatting sqref="Q99">
    <cfRule type="cellIs" dxfId="5587" priority="1776" operator="greaterThan">
      <formula>0</formula>
    </cfRule>
  </conditionalFormatting>
  <conditionalFormatting sqref="Q99">
    <cfRule type="cellIs" dxfId="5586" priority="1777" operator="greaterThan">
      <formula>#REF!-(#REF!-#REF!-#REF!-#REF!)</formula>
    </cfRule>
    <cfRule type="cellIs" dxfId="5585" priority="1778" operator="greaterThan">
      <formula>#REF!-#REF!-#REF!-#REF!-#REF!</formula>
    </cfRule>
  </conditionalFormatting>
  <conditionalFormatting sqref="H100">
    <cfRule type="containsText" dxfId="5584" priority="1775" operator="containsText" text="VALOR MINIMO NO ACEPTABLE">
      <formula>NOT(ISERROR(SEARCH("VALOR MINIMO NO ACEPTABLE",H100)))</formula>
    </cfRule>
  </conditionalFormatting>
  <conditionalFormatting sqref="H100">
    <cfRule type="containsText" dxfId="5583" priority="1774" operator="containsText" text="OFERTA CON PRECIO APARENTEMENTE BAJO">
      <formula>NOT(ISERROR(SEARCH("OFERTA CON PRECIO APARENTEMENTE BAJO",H100)))</formula>
    </cfRule>
  </conditionalFormatting>
  <conditionalFormatting sqref="Q100">
    <cfRule type="cellIs" dxfId="5582" priority="1771" operator="greaterThan">
      <formula>0</formula>
    </cfRule>
  </conditionalFormatting>
  <conditionalFormatting sqref="Q100">
    <cfRule type="cellIs" dxfId="5581" priority="1772" operator="greaterThan">
      <formula>#REF!-(#REF!-#REF!-#REF!-#REF!)</formula>
    </cfRule>
    <cfRule type="cellIs" dxfId="5580" priority="1773" operator="greaterThan">
      <formula>#REF!-#REF!-#REF!-#REF!-#REF!</formula>
    </cfRule>
  </conditionalFormatting>
  <conditionalFormatting sqref="H101">
    <cfRule type="containsText" dxfId="5579" priority="1770" operator="containsText" text="VALOR MINIMO NO ACEPTABLE">
      <formula>NOT(ISERROR(SEARCH("VALOR MINIMO NO ACEPTABLE",H101)))</formula>
    </cfRule>
  </conditionalFormatting>
  <conditionalFormatting sqref="H101">
    <cfRule type="containsText" dxfId="5578" priority="1769" operator="containsText" text="OFERTA CON PRECIO APARENTEMENTE BAJO">
      <formula>NOT(ISERROR(SEARCH("OFERTA CON PRECIO APARENTEMENTE BAJO",H101)))</formula>
    </cfRule>
  </conditionalFormatting>
  <conditionalFormatting sqref="Q101">
    <cfRule type="cellIs" dxfId="5577" priority="1766" operator="greaterThan">
      <formula>0</formula>
    </cfRule>
  </conditionalFormatting>
  <conditionalFormatting sqref="Q101">
    <cfRule type="cellIs" dxfId="5576" priority="1767" operator="greaterThan">
      <formula>#REF!-(#REF!-#REF!-#REF!-#REF!)</formula>
    </cfRule>
    <cfRule type="cellIs" dxfId="5575" priority="1768" operator="greaterThan">
      <formula>#REF!-#REF!-#REF!-#REF!-#REF!</formula>
    </cfRule>
  </conditionalFormatting>
  <conditionalFormatting sqref="H102">
    <cfRule type="containsText" dxfId="5574" priority="1765" operator="containsText" text="VALOR MINIMO NO ACEPTABLE">
      <formula>NOT(ISERROR(SEARCH("VALOR MINIMO NO ACEPTABLE",H102)))</formula>
    </cfRule>
  </conditionalFormatting>
  <conditionalFormatting sqref="H102">
    <cfRule type="containsText" dxfId="5573" priority="1764" operator="containsText" text="OFERTA CON PRECIO APARENTEMENTE BAJO">
      <formula>NOT(ISERROR(SEARCH("OFERTA CON PRECIO APARENTEMENTE BAJO",H102)))</formula>
    </cfRule>
  </conditionalFormatting>
  <conditionalFormatting sqref="Q102">
    <cfRule type="cellIs" dxfId="5572" priority="1761" operator="greaterThan">
      <formula>0</formula>
    </cfRule>
  </conditionalFormatting>
  <conditionalFormatting sqref="Q102">
    <cfRule type="cellIs" dxfId="5571" priority="1762" operator="greaterThan">
      <formula>#REF!-(#REF!-#REF!-#REF!-#REF!)</formula>
    </cfRule>
    <cfRule type="cellIs" dxfId="5570" priority="1763" operator="greaterThan">
      <formula>#REF!-#REF!-#REF!-#REF!-#REF!</formula>
    </cfRule>
  </conditionalFormatting>
  <conditionalFormatting sqref="H103">
    <cfRule type="containsText" dxfId="5569" priority="1760" operator="containsText" text="VALOR MINIMO NO ACEPTABLE">
      <formula>NOT(ISERROR(SEARCH("VALOR MINIMO NO ACEPTABLE",H103)))</formula>
    </cfRule>
  </conditionalFormatting>
  <conditionalFormatting sqref="H103">
    <cfRule type="containsText" dxfId="5568" priority="1759" operator="containsText" text="OFERTA CON PRECIO APARENTEMENTE BAJO">
      <formula>NOT(ISERROR(SEARCH("OFERTA CON PRECIO APARENTEMENTE BAJO",H103)))</formula>
    </cfRule>
  </conditionalFormatting>
  <conditionalFormatting sqref="Q103">
    <cfRule type="cellIs" dxfId="5567" priority="1756" operator="greaterThan">
      <formula>0</formula>
    </cfRule>
  </conditionalFormatting>
  <conditionalFormatting sqref="Q103">
    <cfRule type="cellIs" dxfId="5566" priority="1757" operator="greaterThan">
      <formula>#REF!-(#REF!-#REF!-#REF!-#REF!)</formula>
    </cfRule>
    <cfRule type="cellIs" dxfId="5565" priority="1758" operator="greaterThan">
      <formula>#REF!-#REF!-#REF!-#REF!-#REF!</formula>
    </cfRule>
  </conditionalFormatting>
  <conditionalFormatting sqref="H104">
    <cfRule type="containsText" dxfId="5564" priority="1755" operator="containsText" text="VALOR MINIMO NO ACEPTABLE">
      <formula>NOT(ISERROR(SEARCH("VALOR MINIMO NO ACEPTABLE",H104)))</formula>
    </cfRule>
  </conditionalFormatting>
  <conditionalFormatting sqref="H104">
    <cfRule type="containsText" dxfId="5563" priority="1754" operator="containsText" text="OFERTA CON PRECIO APARENTEMENTE BAJO">
      <formula>NOT(ISERROR(SEARCH("OFERTA CON PRECIO APARENTEMENTE BAJO",H104)))</formula>
    </cfRule>
  </conditionalFormatting>
  <conditionalFormatting sqref="Q104">
    <cfRule type="cellIs" dxfId="5562" priority="1751" operator="greaterThan">
      <formula>0</formula>
    </cfRule>
  </conditionalFormatting>
  <conditionalFormatting sqref="Q104">
    <cfRule type="cellIs" dxfId="5561" priority="1752" operator="greaterThan">
      <formula>#REF!-(#REF!-#REF!-#REF!-#REF!)</formula>
    </cfRule>
    <cfRule type="cellIs" dxfId="5560" priority="1753" operator="greaterThan">
      <formula>#REF!-#REF!-#REF!-#REF!-#REF!</formula>
    </cfRule>
  </conditionalFormatting>
  <conditionalFormatting sqref="H105">
    <cfRule type="containsText" dxfId="5559" priority="1750" operator="containsText" text="VALOR MINIMO NO ACEPTABLE">
      <formula>NOT(ISERROR(SEARCH("VALOR MINIMO NO ACEPTABLE",H105)))</formula>
    </cfRule>
  </conditionalFormatting>
  <conditionalFormatting sqref="H105">
    <cfRule type="containsText" dxfId="5558" priority="1749" operator="containsText" text="OFERTA CON PRECIO APARENTEMENTE BAJO">
      <formula>NOT(ISERROR(SEARCH("OFERTA CON PRECIO APARENTEMENTE BAJO",H105)))</formula>
    </cfRule>
  </conditionalFormatting>
  <conditionalFormatting sqref="Q105">
    <cfRule type="cellIs" dxfId="5557" priority="1746" operator="greaterThan">
      <formula>0</formula>
    </cfRule>
  </conditionalFormatting>
  <conditionalFormatting sqref="Q105">
    <cfRule type="cellIs" dxfId="5556" priority="1747" operator="greaterThan">
      <formula>#REF!-(#REF!-#REF!-#REF!-#REF!)</formula>
    </cfRule>
    <cfRule type="cellIs" dxfId="5555" priority="1748" operator="greaterThan">
      <formula>#REF!-#REF!-#REF!-#REF!-#REF!</formula>
    </cfRule>
  </conditionalFormatting>
  <conditionalFormatting sqref="H106">
    <cfRule type="containsText" dxfId="5554" priority="1745" operator="containsText" text="VALOR MINIMO NO ACEPTABLE">
      <formula>NOT(ISERROR(SEARCH("VALOR MINIMO NO ACEPTABLE",H106)))</formula>
    </cfRule>
  </conditionalFormatting>
  <conditionalFormatting sqref="H106">
    <cfRule type="containsText" dxfId="5553" priority="1744" operator="containsText" text="OFERTA CON PRECIO APARENTEMENTE BAJO">
      <formula>NOT(ISERROR(SEARCH("OFERTA CON PRECIO APARENTEMENTE BAJO",H106)))</formula>
    </cfRule>
  </conditionalFormatting>
  <conditionalFormatting sqref="Q106">
    <cfRule type="cellIs" dxfId="5552" priority="1741" operator="greaterThan">
      <formula>0</formula>
    </cfRule>
  </conditionalFormatting>
  <conditionalFormatting sqref="Q106">
    <cfRule type="cellIs" dxfId="5551" priority="1742" operator="greaterThan">
      <formula>#REF!-(#REF!-#REF!-#REF!-#REF!)</formula>
    </cfRule>
    <cfRule type="cellIs" dxfId="5550" priority="1743" operator="greaterThan">
      <formula>#REF!-#REF!-#REF!-#REF!-#REF!</formula>
    </cfRule>
  </conditionalFormatting>
  <conditionalFormatting sqref="H107">
    <cfRule type="containsText" dxfId="5549" priority="1740" operator="containsText" text="VALOR MINIMO NO ACEPTABLE">
      <formula>NOT(ISERROR(SEARCH("VALOR MINIMO NO ACEPTABLE",H107)))</formula>
    </cfRule>
  </conditionalFormatting>
  <conditionalFormatting sqref="H107">
    <cfRule type="containsText" dxfId="5548" priority="1739" operator="containsText" text="OFERTA CON PRECIO APARENTEMENTE BAJO">
      <formula>NOT(ISERROR(SEARCH("OFERTA CON PRECIO APARENTEMENTE BAJO",H107)))</formula>
    </cfRule>
  </conditionalFormatting>
  <conditionalFormatting sqref="Q107">
    <cfRule type="cellIs" dxfId="5547" priority="1736" operator="greaterThan">
      <formula>0</formula>
    </cfRule>
  </conditionalFormatting>
  <conditionalFormatting sqref="Q107">
    <cfRule type="cellIs" dxfId="5546" priority="1737" operator="greaterThan">
      <formula>#REF!-(#REF!-#REF!-#REF!-#REF!)</formula>
    </cfRule>
    <cfRule type="cellIs" dxfId="5545" priority="1738" operator="greaterThan">
      <formula>#REF!-#REF!-#REF!-#REF!-#REF!</formula>
    </cfRule>
  </conditionalFormatting>
  <conditionalFormatting sqref="H108">
    <cfRule type="containsText" dxfId="5544" priority="1735" operator="containsText" text="VALOR MINIMO NO ACEPTABLE">
      <formula>NOT(ISERROR(SEARCH("VALOR MINIMO NO ACEPTABLE",H108)))</formula>
    </cfRule>
  </conditionalFormatting>
  <conditionalFormatting sqref="H108">
    <cfRule type="containsText" dxfId="5543" priority="1734" operator="containsText" text="OFERTA CON PRECIO APARENTEMENTE BAJO">
      <formula>NOT(ISERROR(SEARCH("OFERTA CON PRECIO APARENTEMENTE BAJO",H108)))</formula>
    </cfRule>
  </conditionalFormatting>
  <conditionalFormatting sqref="Q108">
    <cfRule type="cellIs" dxfId="5542" priority="1731" operator="greaterThan">
      <formula>0</formula>
    </cfRule>
  </conditionalFormatting>
  <conditionalFormatting sqref="Q108">
    <cfRule type="cellIs" dxfId="5541" priority="1732" operator="greaterThan">
      <formula>#REF!-(#REF!-#REF!-#REF!-#REF!)</formula>
    </cfRule>
    <cfRule type="cellIs" dxfId="5540" priority="1733" operator="greaterThan">
      <formula>#REF!-#REF!-#REF!-#REF!-#REF!</formula>
    </cfRule>
  </conditionalFormatting>
  <conditionalFormatting sqref="H109">
    <cfRule type="containsText" dxfId="5539" priority="1730" operator="containsText" text="VALOR MINIMO NO ACEPTABLE">
      <formula>NOT(ISERROR(SEARCH("VALOR MINIMO NO ACEPTABLE",H109)))</formula>
    </cfRule>
  </conditionalFormatting>
  <conditionalFormatting sqref="H109">
    <cfRule type="containsText" dxfId="5538" priority="1729" operator="containsText" text="OFERTA CON PRECIO APARENTEMENTE BAJO">
      <formula>NOT(ISERROR(SEARCH("OFERTA CON PRECIO APARENTEMENTE BAJO",H109)))</formula>
    </cfRule>
  </conditionalFormatting>
  <conditionalFormatting sqref="Q109">
    <cfRule type="cellIs" dxfId="5537" priority="1726" operator="greaterThan">
      <formula>0</formula>
    </cfRule>
  </conditionalFormatting>
  <conditionalFormatting sqref="Q109">
    <cfRule type="cellIs" dxfId="5536" priority="1727" operator="greaterThan">
      <formula>#REF!-(#REF!-#REF!-#REF!-#REF!)</formula>
    </cfRule>
    <cfRule type="cellIs" dxfId="5535" priority="1728" operator="greaterThan">
      <formula>#REF!-#REF!-#REF!-#REF!-#REF!</formula>
    </cfRule>
  </conditionalFormatting>
  <conditionalFormatting sqref="H110">
    <cfRule type="containsText" dxfId="5534" priority="1725" operator="containsText" text="VALOR MINIMO NO ACEPTABLE">
      <formula>NOT(ISERROR(SEARCH("VALOR MINIMO NO ACEPTABLE",H110)))</formula>
    </cfRule>
  </conditionalFormatting>
  <conditionalFormatting sqref="H110">
    <cfRule type="containsText" dxfId="5533" priority="1724" operator="containsText" text="OFERTA CON PRECIO APARENTEMENTE BAJO">
      <formula>NOT(ISERROR(SEARCH("OFERTA CON PRECIO APARENTEMENTE BAJO",H110)))</formula>
    </cfRule>
  </conditionalFormatting>
  <conditionalFormatting sqref="Q110">
    <cfRule type="cellIs" dxfId="5532" priority="1721" operator="greaterThan">
      <formula>0</formula>
    </cfRule>
  </conditionalFormatting>
  <conditionalFormatting sqref="Q110">
    <cfRule type="cellIs" dxfId="5531" priority="1722" operator="greaterThan">
      <formula>#REF!-(#REF!-#REF!-#REF!-#REF!)</formula>
    </cfRule>
    <cfRule type="cellIs" dxfId="5530" priority="1723" operator="greaterThan">
      <formula>#REF!-#REF!-#REF!-#REF!-#REF!</formula>
    </cfRule>
  </conditionalFormatting>
  <conditionalFormatting sqref="H111">
    <cfRule type="containsText" dxfId="5529" priority="1720" operator="containsText" text="VALOR MINIMO NO ACEPTABLE">
      <formula>NOT(ISERROR(SEARCH("VALOR MINIMO NO ACEPTABLE",H111)))</formula>
    </cfRule>
  </conditionalFormatting>
  <conditionalFormatting sqref="H111">
    <cfRule type="containsText" dxfId="5528" priority="1719" operator="containsText" text="OFERTA CON PRECIO APARENTEMENTE BAJO">
      <formula>NOT(ISERROR(SEARCH("OFERTA CON PRECIO APARENTEMENTE BAJO",H111)))</formula>
    </cfRule>
  </conditionalFormatting>
  <conditionalFormatting sqref="Q111">
    <cfRule type="cellIs" dxfId="5527" priority="1716" operator="greaterThan">
      <formula>0</formula>
    </cfRule>
  </conditionalFormatting>
  <conditionalFormatting sqref="Q111">
    <cfRule type="cellIs" dxfId="5526" priority="1717" operator="greaterThan">
      <formula>#REF!-(#REF!-#REF!-#REF!-#REF!)</formula>
    </cfRule>
    <cfRule type="cellIs" dxfId="5525" priority="1718" operator="greaterThan">
      <formula>#REF!-#REF!-#REF!-#REF!-#REF!</formula>
    </cfRule>
  </conditionalFormatting>
  <conditionalFormatting sqref="H112">
    <cfRule type="containsText" dxfId="5524" priority="1715" operator="containsText" text="VALOR MINIMO NO ACEPTABLE">
      <formula>NOT(ISERROR(SEARCH("VALOR MINIMO NO ACEPTABLE",H112)))</formula>
    </cfRule>
  </conditionalFormatting>
  <conditionalFormatting sqref="H112">
    <cfRule type="containsText" dxfId="5523" priority="1714" operator="containsText" text="OFERTA CON PRECIO APARENTEMENTE BAJO">
      <formula>NOT(ISERROR(SEARCH("OFERTA CON PRECIO APARENTEMENTE BAJO",H112)))</formula>
    </cfRule>
  </conditionalFormatting>
  <conditionalFormatting sqref="Q112">
    <cfRule type="cellIs" dxfId="5522" priority="1711" operator="greaterThan">
      <formula>0</formula>
    </cfRule>
  </conditionalFormatting>
  <conditionalFormatting sqref="Q112">
    <cfRule type="cellIs" dxfId="5521" priority="1712" operator="greaterThan">
      <formula>#REF!-(#REF!-#REF!-#REF!-#REF!)</formula>
    </cfRule>
    <cfRule type="cellIs" dxfId="5520" priority="1713" operator="greaterThan">
      <formula>#REF!-#REF!-#REF!-#REF!-#REF!</formula>
    </cfRule>
  </conditionalFormatting>
  <conditionalFormatting sqref="H113">
    <cfRule type="containsText" dxfId="5519" priority="1710" operator="containsText" text="VALOR MINIMO NO ACEPTABLE">
      <formula>NOT(ISERROR(SEARCH("VALOR MINIMO NO ACEPTABLE",H113)))</formula>
    </cfRule>
  </conditionalFormatting>
  <conditionalFormatting sqref="H113">
    <cfRule type="containsText" dxfId="5518" priority="1709" operator="containsText" text="OFERTA CON PRECIO APARENTEMENTE BAJO">
      <formula>NOT(ISERROR(SEARCH("OFERTA CON PRECIO APARENTEMENTE BAJO",H113)))</formula>
    </cfRule>
  </conditionalFormatting>
  <conditionalFormatting sqref="Q113">
    <cfRule type="cellIs" dxfId="5517" priority="1706" operator="greaterThan">
      <formula>0</formula>
    </cfRule>
  </conditionalFormatting>
  <conditionalFormatting sqref="Q113">
    <cfRule type="cellIs" dxfId="5516" priority="1707" operator="greaterThan">
      <formula>#REF!-(#REF!-#REF!-#REF!-#REF!)</formula>
    </cfRule>
    <cfRule type="cellIs" dxfId="5515" priority="1708" operator="greaterThan">
      <formula>#REF!-#REF!-#REF!-#REF!-#REF!</formula>
    </cfRule>
  </conditionalFormatting>
  <conditionalFormatting sqref="H114">
    <cfRule type="containsText" dxfId="5514" priority="1705" operator="containsText" text="VALOR MINIMO NO ACEPTABLE">
      <formula>NOT(ISERROR(SEARCH("VALOR MINIMO NO ACEPTABLE",H114)))</formula>
    </cfRule>
  </conditionalFormatting>
  <conditionalFormatting sqref="H114">
    <cfRule type="containsText" dxfId="5513" priority="1704" operator="containsText" text="OFERTA CON PRECIO APARENTEMENTE BAJO">
      <formula>NOT(ISERROR(SEARCH("OFERTA CON PRECIO APARENTEMENTE BAJO",H114)))</formula>
    </cfRule>
  </conditionalFormatting>
  <conditionalFormatting sqref="Q114">
    <cfRule type="cellIs" dxfId="5512" priority="1701" operator="greaterThan">
      <formula>0</formula>
    </cfRule>
  </conditionalFormatting>
  <conditionalFormatting sqref="Q114">
    <cfRule type="cellIs" dxfId="5511" priority="1702" operator="greaterThan">
      <formula>#REF!-(#REF!-#REF!-#REF!-#REF!)</formula>
    </cfRule>
    <cfRule type="cellIs" dxfId="5510" priority="1703" operator="greaterThan">
      <formula>#REF!-#REF!-#REF!-#REF!-#REF!</formula>
    </cfRule>
  </conditionalFormatting>
  <conditionalFormatting sqref="H115">
    <cfRule type="containsText" dxfId="5509" priority="1700" operator="containsText" text="VALOR MINIMO NO ACEPTABLE">
      <formula>NOT(ISERROR(SEARCH("VALOR MINIMO NO ACEPTABLE",H115)))</formula>
    </cfRule>
  </conditionalFormatting>
  <conditionalFormatting sqref="H115">
    <cfRule type="containsText" dxfId="5508" priority="1699" operator="containsText" text="OFERTA CON PRECIO APARENTEMENTE BAJO">
      <formula>NOT(ISERROR(SEARCH("OFERTA CON PRECIO APARENTEMENTE BAJO",H115)))</formula>
    </cfRule>
  </conditionalFormatting>
  <conditionalFormatting sqref="Q115">
    <cfRule type="cellIs" dxfId="5507" priority="1696" operator="greaterThan">
      <formula>0</formula>
    </cfRule>
  </conditionalFormatting>
  <conditionalFormatting sqref="Q115">
    <cfRule type="cellIs" dxfId="5506" priority="1697" operator="greaterThan">
      <formula>#REF!-(#REF!-#REF!-#REF!-#REF!)</formula>
    </cfRule>
    <cfRule type="cellIs" dxfId="5505" priority="1698" operator="greaterThan">
      <formula>#REF!-#REF!-#REF!-#REF!-#REF!</formula>
    </cfRule>
  </conditionalFormatting>
  <conditionalFormatting sqref="H116">
    <cfRule type="containsText" dxfId="5504" priority="1695" operator="containsText" text="VALOR MINIMO NO ACEPTABLE">
      <formula>NOT(ISERROR(SEARCH("VALOR MINIMO NO ACEPTABLE",H116)))</formula>
    </cfRule>
  </conditionalFormatting>
  <conditionalFormatting sqref="H116">
    <cfRule type="containsText" dxfId="5503" priority="1694" operator="containsText" text="OFERTA CON PRECIO APARENTEMENTE BAJO">
      <formula>NOT(ISERROR(SEARCH("OFERTA CON PRECIO APARENTEMENTE BAJO",H116)))</formula>
    </cfRule>
  </conditionalFormatting>
  <conditionalFormatting sqref="Q116">
    <cfRule type="cellIs" dxfId="5502" priority="1691" operator="greaterThan">
      <formula>0</formula>
    </cfRule>
  </conditionalFormatting>
  <conditionalFormatting sqref="Q116">
    <cfRule type="cellIs" dxfId="5501" priority="1692" operator="greaterThan">
      <formula>#REF!-(#REF!-#REF!-#REF!-#REF!)</formula>
    </cfRule>
    <cfRule type="cellIs" dxfId="5500" priority="1693" operator="greaterThan">
      <formula>#REF!-#REF!-#REF!-#REF!-#REF!</formula>
    </cfRule>
  </conditionalFormatting>
  <conditionalFormatting sqref="H117">
    <cfRule type="containsText" dxfId="5499" priority="1690" operator="containsText" text="VALOR MINIMO NO ACEPTABLE">
      <formula>NOT(ISERROR(SEARCH("VALOR MINIMO NO ACEPTABLE",H117)))</formula>
    </cfRule>
  </conditionalFormatting>
  <conditionalFormatting sqref="H117">
    <cfRule type="containsText" dxfId="5498" priority="1689" operator="containsText" text="OFERTA CON PRECIO APARENTEMENTE BAJO">
      <formula>NOT(ISERROR(SEARCH("OFERTA CON PRECIO APARENTEMENTE BAJO",H117)))</formula>
    </cfRule>
  </conditionalFormatting>
  <conditionalFormatting sqref="Q117">
    <cfRule type="cellIs" dxfId="5497" priority="1686" operator="greaterThan">
      <formula>0</formula>
    </cfRule>
  </conditionalFormatting>
  <conditionalFormatting sqref="Q117">
    <cfRule type="cellIs" dxfId="5496" priority="1687" operator="greaterThan">
      <formula>#REF!-(#REF!-#REF!-#REF!-#REF!)</formula>
    </cfRule>
    <cfRule type="cellIs" dxfId="5495" priority="1688" operator="greaterThan">
      <formula>#REF!-#REF!-#REF!-#REF!-#REF!</formula>
    </cfRule>
  </conditionalFormatting>
  <conditionalFormatting sqref="H118">
    <cfRule type="containsText" dxfId="5494" priority="1685" operator="containsText" text="VALOR MINIMO NO ACEPTABLE">
      <formula>NOT(ISERROR(SEARCH("VALOR MINIMO NO ACEPTABLE",H118)))</formula>
    </cfRule>
  </conditionalFormatting>
  <conditionalFormatting sqref="H118">
    <cfRule type="containsText" dxfId="5493" priority="1684" operator="containsText" text="OFERTA CON PRECIO APARENTEMENTE BAJO">
      <formula>NOT(ISERROR(SEARCH("OFERTA CON PRECIO APARENTEMENTE BAJO",H118)))</formula>
    </cfRule>
  </conditionalFormatting>
  <conditionalFormatting sqref="Q118">
    <cfRule type="cellIs" dxfId="5492" priority="1681" operator="greaterThan">
      <formula>0</formula>
    </cfRule>
  </conditionalFormatting>
  <conditionalFormatting sqref="Q118">
    <cfRule type="cellIs" dxfId="5491" priority="1682" operator="greaterThan">
      <formula>#REF!-(#REF!-#REF!-#REF!-#REF!)</formula>
    </cfRule>
    <cfRule type="cellIs" dxfId="5490" priority="1683" operator="greaterThan">
      <formula>#REF!-#REF!-#REF!-#REF!-#REF!</formula>
    </cfRule>
  </conditionalFormatting>
  <conditionalFormatting sqref="H119">
    <cfRule type="containsText" dxfId="5489" priority="1680" operator="containsText" text="VALOR MINIMO NO ACEPTABLE">
      <formula>NOT(ISERROR(SEARCH("VALOR MINIMO NO ACEPTABLE",H119)))</formula>
    </cfRule>
  </conditionalFormatting>
  <conditionalFormatting sqref="H119">
    <cfRule type="containsText" dxfId="5488" priority="1679" operator="containsText" text="OFERTA CON PRECIO APARENTEMENTE BAJO">
      <formula>NOT(ISERROR(SEARCH("OFERTA CON PRECIO APARENTEMENTE BAJO",H119)))</formula>
    </cfRule>
  </conditionalFormatting>
  <conditionalFormatting sqref="Q119">
    <cfRule type="cellIs" dxfId="5487" priority="1676" operator="greaterThan">
      <formula>0</formula>
    </cfRule>
  </conditionalFormatting>
  <conditionalFormatting sqref="Q119">
    <cfRule type="cellIs" dxfId="5486" priority="1677" operator="greaterThan">
      <formula>#REF!-(#REF!-#REF!-#REF!-#REF!)</formula>
    </cfRule>
    <cfRule type="cellIs" dxfId="5485" priority="1678" operator="greaterThan">
      <formula>#REF!-#REF!-#REF!-#REF!-#REF!</formula>
    </cfRule>
  </conditionalFormatting>
  <conditionalFormatting sqref="H120">
    <cfRule type="containsText" dxfId="5484" priority="1675" operator="containsText" text="VALOR MINIMO NO ACEPTABLE">
      <formula>NOT(ISERROR(SEARCH("VALOR MINIMO NO ACEPTABLE",H120)))</formula>
    </cfRule>
  </conditionalFormatting>
  <conditionalFormatting sqref="H120">
    <cfRule type="containsText" dxfId="5483" priority="1674" operator="containsText" text="OFERTA CON PRECIO APARENTEMENTE BAJO">
      <formula>NOT(ISERROR(SEARCH("OFERTA CON PRECIO APARENTEMENTE BAJO",H120)))</formula>
    </cfRule>
  </conditionalFormatting>
  <conditionalFormatting sqref="Q120">
    <cfRule type="cellIs" dxfId="5482" priority="1671" operator="greaterThan">
      <formula>0</formula>
    </cfRule>
  </conditionalFormatting>
  <conditionalFormatting sqref="Q120">
    <cfRule type="cellIs" dxfId="5481" priority="1672" operator="greaterThan">
      <formula>#REF!-(#REF!-#REF!-#REF!-#REF!)</formula>
    </cfRule>
    <cfRule type="cellIs" dxfId="5480" priority="1673" operator="greaterThan">
      <formula>#REF!-#REF!-#REF!-#REF!-#REF!</formula>
    </cfRule>
  </conditionalFormatting>
  <conditionalFormatting sqref="H121">
    <cfRule type="containsText" dxfId="5479" priority="1670" operator="containsText" text="VALOR MINIMO NO ACEPTABLE">
      <formula>NOT(ISERROR(SEARCH("VALOR MINIMO NO ACEPTABLE",H121)))</formula>
    </cfRule>
  </conditionalFormatting>
  <conditionalFormatting sqref="H121">
    <cfRule type="containsText" dxfId="5478" priority="1669" operator="containsText" text="OFERTA CON PRECIO APARENTEMENTE BAJO">
      <formula>NOT(ISERROR(SEARCH("OFERTA CON PRECIO APARENTEMENTE BAJO",H121)))</formula>
    </cfRule>
  </conditionalFormatting>
  <conditionalFormatting sqref="Q121">
    <cfRule type="cellIs" dxfId="5477" priority="1666" operator="greaterThan">
      <formula>0</formula>
    </cfRule>
  </conditionalFormatting>
  <conditionalFormatting sqref="Q121">
    <cfRule type="cellIs" dxfId="5476" priority="1667" operator="greaterThan">
      <formula>#REF!-(#REF!-#REF!-#REF!-#REF!)</formula>
    </cfRule>
    <cfRule type="cellIs" dxfId="5475" priority="1668" operator="greaterThan">
      <formula>#REF!-#REF!-#REF!-#REF!-#REF!</formula>
    </cfRule>
  </conditionalFormatting>
  <conditionalFormatting sqref="H122">
    <cfRule type="containsText" dxfId="5474" priority="1665" operator="containsText" text="VALOR MINIMO NO ACEPTABLE">
      <formula>NOT(ISERROR(SEARCH("VALOR MINIMO NO ACEPTABLE",H122)))</formula>
    </cfRule>
  </conditionalFormatting>
  <conditionalFormatting sqref="H122">
    <cfRule type="containsText" dxfId="5473" priority="1664" operator="containsText" text="OFERTA CON PRECIO APARENTEMENTE BAJO">
      <formula>NOT(ISERROR(SEARCH("OFERTA CON PRECIO APARENTEMENTE BAJO",H122)))</formula>
    </cfRule>
  </conditionalFormatting>
  <conditionalFormatting sqref="Q122">
    <cfRule type="cellIs" dxfId="5472" priority="1661" operator="greaterThan">
      <formula>0</formula>
    </cfRule>
  </conditionalFormatting>
  <conditionalFormatting sqref="Q122">
    <cfRule type="cellIs" dxfId="5471" priority="1662" operator="greaterThan">
      <formula>#REF!-(#REF!-#REF!-#REF!-#REF!)</formula>
    </cfRule>
    <cfRule type="cellIs" dxfId="5470" priority="1663" operator="greaterThan">
      <formula>#REF!-#REF!-#REF!-#REF!-#REF!</formula>
    </cfRule>
  </conditionalFormatting>
  <conditionalFormatting sqref="H123">
    <cfRule type="containsText" dxfId="5469" priority="1660" operator="containsText" text="VALOR MINIMO NO ACEPTABLE">
      <formula>NOT(ISERROR(SEARCH("VALOR MINIMO NO ACEPTABLE",H123)))</formula>
    </cfRule>
  </conditionalFormatting>
  <conditionalFormatting sqref="H123">
    <cfRule type="containsText" dxfId="5468" priority="1659" operator="containsText" text="OFERTA CON PRECIO APARENTEMENTE BAJO">
      <formula>NOT(ISERROR(SEARCH("OFERTA CON PRECIO APARENTEMENTE BAJO",H123)))</formula>
    </cfRule>
  </conditionalFormatting>
  <conditionalFormatting sqref="Q123">
    <cfRule type="cellIs" dxfId="5467" priority="1656" operator="greaterThan">
      <formula>0</formula>
    </cfRule>
  </conditionalFormatting>
  <conditionalFormatting sqref="Q123">
    <cfRule type="cellIs" dxfId="5466" priority="1657" operator="greaterThan">
      <formula>#REF!-(#REF!-#REF!-#REF!-#REF!)</formula>
    </cfRule>
    <cfRule type="cellIs" dxfId="5465" priority="1658" operator="greaterThan">
      <formula>#REF!-#REF!-#REF!-#REF!-#REF!</formula>
    </cfRule>
  </conditionalFormatting>
  <conditionalFormatting sqref="H124">
    <cfRule type="containsText" dxfId="5464" priority="1655" operator="containsText" text="VALOR MINIMO NO ACEPTABLE">
      <formula>NOT(ISERROR(SEARCH("VALOR MINIMO NO ACEPTABLE",H124)))</formula>
    </cfRule>
  </conditionalFormatting>
  <conditionalFormatting sqref="H124">
    <cfRule type="containsText" dxfId="5463" priority="1654" operator="containsText" text="OFERTA CON PRECIO APARENTEMENTE BAJO">
      <formula>NOT(ISERROR(SEARCH("OFERTA CON PRECIO APARENTEMENTE BAJO",H124)))</formula>
    </cfRule>
  </conditionalFormatting>
  <conditionalFormatting sqref="Q124">
    <cfRule type="cellIs" dxfId="5462" priority="1651" operator="greaterThan">
      <formula>0</formula>
    </cfRule>
  </conditionalFormatting>
  <conditionalFormatting sqref="Q124">
    <cfRule type="cellIs" dxfId="5461" priority="1652" operator="greaterThan">
      <formula>#REF!-(#REF!-#REF!-#REF!-#REF!)</formula>
    </cfRule>
    <cfRule type="cellIs" dxfId="5460" priority="1653" operator="greaterThan">
      <formula>#REF!-#REF!-#REF!-#REF!-#REF!</formula>
    </cfRule>
  </conditionalFormatting>
  <conditionalFormatting sqref="H125">
    <cfRule type="containsText" dxfId="5459" priority="1650" operator="containsText" text="VALOR MINIMO NO ACEPTABLE">
      <formula>NOT(ISERROR(SEARCH("VALOR MINIMO NO ACEPTABLE",H125)))</formula>
    </cfRule>
  </conditionalFormatting>
  <conditionalFormatting sqref="H125">
    <cfRule type="containsText" dxfId="5458" priority="1649" operator="containsText" text="OFERTA CON PRECIO APARENTEMENTE BAJO">
      <formula>NOT(ISERROR(SEARCH("OFERTA CON PRECIO APARENTEMENTE BAJO",H125)))</formula>
    </cfRule>
  </conditionalFormatting>
  <conditionalFormatting sqref="Q125">
    <cfRule type="cellIs" dxfId="5457" priority="1646" operator="greaterThan">
      <formula>0</formula>
    </cfRule>
  </conditionalFormatting>
  <conditionalFormatting sqref="Q125">
    <cfRule type="cellIs" dxfId="5456" priority="1647" operator="greaterThan">
      <formula>#REF!-(#REF!-#REF!-#REF!-#REF!)</formula>
    </cfRule>
    <cfRule type="cellIs" dxfId="5455" priority="1648" operator="greaterThan">
      <formula>#REF!-#REF!-#REF!-#REF!-#REF!</formula>
    </cfRule>
  </conditionalFormatting>
  <conditionalFormatting sqref="H126">
    <cfRule type="containsText" dxfId="5454" priority="1645" operator="containsText" text="VALOR MINIMO NO ACEPTABLE">
      <formula>NOT(ISERROR(SEARCH("VALOR MINIMO NO ACEPTABLE",H126)))</formula>
    </cfRule>
  </conditionalFormatting>
  <conditionalFormatting sqref="H126">
    <cfRule type="containsText" dxfId="5453" priority="1644" operator="containsText" text="OFERTA CON PRECIO APARENTEMENTE BAJO">
      <formula>NOT(ISERROR(SEARCH("OFERTA CON PRECIO APARENTEMENTE BAJO",H126)))</formula>
    </cfRule>
  </conditionalFormatting>
  <conditionalFormatting sqref="Q126">
    <cfRule type="cellIs" dxfId="5452" priority="1641" operator="greaterThan">
      <formula>0</formula>
    </cfRule>
  </conditionalFormatting>
  <conditionalFormatting sqref="Q126">
    <cfRule type="cellIs" dxfId="5451" priority="1642" operator="greaterThan">
      <formula>#REF!-(#REF!-#REF!-#REF!-#REF!)</formula>
    </cfRule>
    <cfRule type="cellIs" dxfId="5450" priority="1643" operator="greaterThan">
      <formula>#REF!-#REF!-#REF!-#REF!-#REF!</formula>
    </cfRule>
  </conditionalFormatting>
  <conditionalFormatting sqref="H127">
    <cfRule type="containsText" dxfId="5449" priority="1640" operator="containsText" text="VALOR MINIMO NO ACEPTABLE">
      <formula>NOT(ISERROR(SEARCH("VALOR MINIMO NO ACEPTABLE",H127)))</formula>
    </cfRule>
  </conditionalFormatting>
  <conditionalFormatting sqref="H127">
    <cfRule type="containsText" dxfId="5448" priority="1639" operator="containsText" text="OFERTA CON PRECIO APARENTEMENTE BAJO">
      <formula>NOT(ISERROR(SEARCH("OFERTA CON PRECIO APARENTEMENTE BAJO",H127)))</formula>
    </cfRule>
  </conditionalFormatting>
  <conditionalFormatting sqref="Q127">
    <cfRule type="cellIs" dxfId="5447" priority="1636" operator="greaterThan">
      <formula>0</formula>
    </cfRule>
  </conditionalFormatting>
  <conditionalFormatting sqref="Q127">
    <cfRule type="cellIs" dxfId="5446" priority="1637" operator="greaterThan">
      <formula>#REF!-(#REF!-#REF!-#REF!-#REF!)</formula>
    </cfRule>
    <cfRule type="cellIs" dxfId="5445" priority="1638" operator="greaterThan">
      <formula>#REF!-#REF!-#REF!-#REF!-#REF!</formula>
    </cfRule>
  </conditionalFormatting>
  <conditionalFormatting sqref="H128">
    <cfRule type="containsText" dxfId="5444" priority="1635" operator="containsText" text="VALOR MINIMO NO ACEPTABLE">
      <formula>NOT(ISERROR(SEARCH("VALOR MINIMO NO ACEPTABLE",H128)))</formula>
    </cfRule>
  </conditionalFormatting>
  <conditionalFormatting sqref="H128">
    <cfRule type="containsText" dxfId="5443" priority="1634" operator="containsText" text="OFERTA CON PRECIO APARENTEMENTE BAJO">
      <formula>NOT(ISERROR(SEARCH("OFERTA CON PRECIO APARENTEMENTE BAJO",H128)))</formula>
    </cfRule>
  </conditionalFormatting>
  <conditionalFormatting sqref="Q128">
    <cfRule type="cellIs" dxfId="5442" priority="1631" operator="greaterThan">
      <formula>0</formula>
    </cfRule>
  </conditionalFormatting>
  <conditionalFormatting sqref="Q128">
    <cfRule type="cellIs" dxfId="5441" priority="1632" operator="greaterThan">
      <formula>#REF!-(#REF!-#REF!-#REF!-#REF!)</formula>
    </cfRule>
    <cfRule type="cellIs" dxfId="5440" priority="1633" operator="greaterThan">
      <formula>#REF!-#REF!-#REF!-#REF!-#REF!</formula>
    </cfRule>
  </conditionalFormatting>
  <conditionalFormatting sqref="H129">
    <cfRule type="containsText" dxfId="5439" priority="1630" operator="containsText" text="VALOR MINIMO NO ACEPTABLE">
      <formula>NOT(ISERROR(SEARCH("VALOR MINIMO NO ACEPTABLE",H129)))</formula>
    </cfRule>
  </conditionalFormatting>
  <conditionalFormatting sqref="H129">
    <cfRule type="containsText" dxfId="5438" priority="1629" operator="containsText" text="OFERTA CON PRECIO APARENTEMENTE BAJO">
      <formula>NOT(ISERROR(SEARCH("OFERTA CON PRECIO APARENTEMENTE BAJO",H129)))</formula>
    </cfRule>
  </conditionalFormatting>
  <conditionalFormatting sqref="Q129">
    <cfRule type="cellIs" dxfId="5437" priority="1626" operator="greaterThan">
      <formula>0</formula>
    </cfRule>
  </conditionalFormatting>
  <conditionalFormatting sqref="Q129">
    <cfRule type="cellIs" dxfId="5436" priority="1627" operator="greaterThan">
      <formula>#REF!-(#REF!-#REF!-#REF!-#REF!)</formula>
    </cfRule>
    <cfRule type="cellIs" dxfId="5435" priority="1628" operator="greaterThan">
      <formula>#REF!-#REF!-#REF!-#REF!-#REF!</formula>
    </cfRule>
  </conditionalFormatting>
  <conditionalFormatting sqref="H130">
    <cfRule type="containsText" dxfId="5434" priority="1625" operator="containsText" text="VALOR MINIMO NO ACEPTABLE">
      <formula>NOT(ISERROR(SEARCH("VALOR MINIMO NO ACEPTABLE",H130)))</formula>
    </cfRule>
  </conditionalFormatting>
  <conditionalFormatting sqref="H130">
    <cfRule type="containsText" dxfId="5433" priority="1624" operator="containsText" text="OFERTA CON PRECIO APARENTEMENTE BAJO">
      <formula>NOT(ISERROR(SEARCH("OFERTA CON PRECIO APARENTEMENTE BAJO",H130)))</formula>
    </cfRule>
  </conditionalFormatting>
  <conditionalFormatting sqref="Q130">
    <cfRule type="cellIs" dxfId="5432" priority="1621" operator="greaterThan">
      <formula>0</formula>
    </cfRule>
  </conditionalFormatting>
  <conditionalFormatting sqref="Q130">
    <cfRule type="cellIs" dxfId="5431" priority="1622" operator="greaterThan">
      <formula>#REF!-(#REF!-#REF!-#REF!-#REF!)</formula>
    </cfRule>
    <cfRule type="cellIs" dxfId="5430" priority="1623" operator="greaterThan">
      <formula>#REF!-#REF!-#REF!-#REF!-#REF!</formula>
    </cfRule>
  </conditionalFormatting>
  <conditionalFormatting sqref="H131">
    <cfRule type="containsText" dxfId="5429" priority="1620" operator="containsText" text="VALOR MINIMO NO ACEPTABLE">
      <formula>NOT(ISERROR(SEARCH("VALOR MINIMO NO ACEPTABLE",H131)))</formula>
    </cfRule>
  </conditionalFormatting>
  <conditionalFormatting sqref="H131">
    <cfRule type="containsText" dxfId="5428" priority="1619" operator="containsText" text="OFERTA CON PRECIO APARENTEMENTE BAJO">
      <formula>NOT(ISERROR(SEARCH("OFERTA CON PRECIO APARENTEMENTE BAJO",H131)))</formula>
    </cfRule>
  </conditionalFormatting>
  <conditionalFormatting sqref="Q131">
    <cfRule type="cellIs" dxfId="5427" priority="1616" operator="greaterThan">
      <formula>0</formula>
    </cfRule>
  </conditionalFormatting>
  <conditionalFormatting sqref="Q131">
    <cfRule type="cellIs" dxfId="5426" priority="1617" operator="greaterThan">
      <formula>#REF!-(#REF!-#REF!-#REF!-#REF!)</formula>
    </cfRule>
    <cfRule type="cellIs" dxfId="5425" priority="1618" operator="greaterThan">
      <formula>#REF!-#REF!-#REF!-#REF!-#REF!</formula>
    </cfRule>
  </conditionalFormatting>
  <conditionalFormatting sqref="H132">
    <cfRule type="containsText" dxfId="5424" priority="1615" operator="containsText" text="VALOR MINIMO NO ACEPTABLE">
      <formula>NOT(ISERROR(SEARCH("VALOR MINIMO NO ACEPTABLE",H132)))</formula>
    </cfRule>
  </conditionalFormatting>
  <conditionalFormatting sqref="H132">
    <cfRule type="containsText" dxfId="5423" priority="1614" operator="containsText" text="OFERTA CON PRECIO APARENTEMENTE BAJO">
      <formula>NOT(ISERROR(SEARCH("OFERTA CON PRECIO APARENTEMENTE BAJO",H132)))</formula>
    </cfRule>
  </conditionalFormatting>
  <conditionalFormatting sqref="Q132">
    <cfRule type="cellIs" dxfId="5422" priority="1611" operator="greaterThan">
      <formula>0</formula>
    </cfRule>
  </conditionalFormatting>
  <conditionalFormatting sqref="Q132">
    <cfRule type="cellIs" dxfId="5421" priority="1612" operator="greaterThan">
      <formula>#REF!-(#REF!-#REF!-#REF!-#REF!)</formula>
    </cfRule>
    <cfRule type="cellIs" dxfId="5420" priority="1613" operator="greaterThan">
      <formula>#REF!-#REF!-#REF!-#REF!-#REF!</formula>
    </cfRule>
  </conditionalFormatting>
  <conditionalFormatting sqref="H133">
    <cfRule type="containsText" dxfId="5419" priority="1610" operator="containsText" text="VALOR MINIMO NO ACEPTABLE">
      <formula>NOT(ISERROR(SEARCH("VALOR MINIMO NO ACEPTABLE",H133)))</formula>
    </cfRule>
  </conditionalFormatting>
  <conditionalFormatting sqref="H133">
    <cfRule type="containsText" dxfId="5418" priority="1609" operator="containsText" text="OFERTA CON PRECIO APARENTEMENTE BAJO">
      <formula>NOT(ISERROR(SEARCH("OFERTA CON PRECIO APARENTEMENTE BAJO",H133)))</formula>
    </cfRule>
  </conditionalFormatting>
  <conditionalFormatting sqref="Q133">
    <cfRule type="cellIs" dxfId="5417" priority="1606" operator="greaterThan">
      <formula>0</formula>
    </cfRule>
  </conditionalFormatting>
  <conditionalFormatting sqref="Q133">
    <cfRule type="cellIs" dxfId="5416" priority="1607" operator="greaterThan">
      <formula>#REF!-(#REF!-#REF!-#REF!-#REF!)</formula>
    </cfRule>
    <cfRule type="cellIs" dxfId="5415" priority="1608" operator="greaterThan">
      <formula>#REF!-#REF!-#REF!-#REF!-#REF!</formula>
    </cfRule>
  </conditionalFormatting>
  <conditionalFormatting sqref="H134">
    <cfRule type="containsText" dxfId="5414" priority="1605" operator="containsText" text="VALOR MINIMO NO ACEPTABLE">
      <formula>NOT(ISERROR(SEARCH("VALOR MINIMO NO ACEPTABLE",H134)))</formula>
    </cfRule>
  </conditionalFormatting>
  <conditionalFormatting sqref="H134">
    <cfRule type="containsText" dxfId="5413" priority="1604" operator="containsText" text="OFERTA CON PRECIO APARENTEMENTE BAJO">
      <formula>NOT(ISERROR(SEARCH("OFERTA CON PRECIO APARENTEMENTE BAJO",H134)))</formula>
    </cfRule>
  </conditionalFormatting>
  <conditionalFormatting sqref="Q134">
    <cfRule type="cellIs" dxfId="5412" priority="1601" operator="greaterThan">
      <formula>0</formula>
    </cfRule>
  </conditionalFormatting>
  <conditionalFormatting sqref="Q134">
    <cfRule type="cellIs" dxfId="5411" priority="1602" operator="greaterThan">
      <formula>#REF!-(#REF!-#REF!-#REF!-#REF!)</formula>
    </cfRule>
    <cfRule type="cellIs" dxfId="5410" priority="1603" operator="greaterThan">
      <formula>#REF!-#REF!-#REF!-#REF!-#REF!</formula>
    </cfRule>
  </conditionalFormatting>
  <conditionalFormatting sqref="H135">
    <cfRule type="containsText" dxfId="5409" priority="1600" operator="containsText" text="VALOR MINIMO NO ACEPTABLE">
      <formula>NOT(ISERROR(SEARCH("VALOR MINIMO NO ACEPTABLE",H135)))</formula>
    </cfRule>
  </conditionalFormatting>
  <conditionalFormatting sqref="H135">
    <cfRule type="containsText" dxfId="5408" priority="1599" operator="containsText" text="OFERTA CON PRECIO APARENTEMENTE BAJO">
      <formula>NOT(ISERROR(SEARCH("OFERTA CON PRECIO APARENTEMENTE BAJO",H135)))</formula>
    </cfRule>
  </conditionalFormatting>
  <conditionalFormatting sqref="Q135">
    <cfRule type="cellIs" dxfId="5407" priority="1596" operator="greaterThan">
      <formula>0</formula>
    </cfRule>
  </conditionalFormatting>
  <conditionalFormatting sqref="Q135">
    <cfRule type="cellIs" dxfId="5406" priority="1597" operator="greaterThan">
      <formula>#REF!-(#REF!-#REF!-#REF!-#REF!)</formula>
    </cfRule>
    <cfRule type="cellIs" dxfId="5405" priority="1598" operator="greaterThan">
      <formula>#REF!-#REF!-#REF!-#REF!-#REF!</formula>
    </cfRule>
  </conditionalFormatting>
  <conditionalFormatting sqref="H136">
    <cfRule type="containsText" dxfId="5404" priority="1595" operator="containsText" text="VALOR MINIMO NO ACEPTABLE">
      <formula>NOT(ISERROR(SEARCH("VALOR MINIMO NO ACEPTABLE",H136)))</formula>
    </cfRule>
  </conditionalFormatting>
  <conditionalFormatting sqref="H136">
    <cfRule type="containsText" dxfId="5403" priority="1594" operator="containsText" text="OFERTA CON PRECIO APARENTEMENTE BAJO">
      <formula>NOT(ISERROR(SEARCH("OFERTA CON PRECIO APARENTEMENTE BAJO",H136)))</formula>
    </cfRule>
  </conditionalFormatting>
  <conditionalFormatting sqref="Q136">
    <cfRule type="cellIs" dxfId="5402" priority="1591" operator="greaterThan">
      <formula>0</formula>
    </cfRule>
  </conditionalFormatting>
  <conditionalFormatting sqref="Q136">
    <cfRule type="cellIs" dxfId="5401" priority="1592" operator="greaterThan">
      <formula>#REF!-(#REF!-#REF!-#REF!-#REF!)</formula>
    </cfRule>
    <cfRule type="cellIs" dxfId="5400" priority="1593" operator="greaterThan">
      <formula>#REF!-#REF!-#REF!-#REF!-#REF!</formula>
    </cfRule>
  </conditionalFormatting>
  <conditionalFormatting sqref="H137">
    <cfRule type="containsText" dxfId="5399" priority="1590" operator="containsText" text="VALOR MINIMO NO ACEPTABLE">
      <formula>NOT(ISERROR(SEARCH("VALOR MINIMO NO ACEPTABLE",H137)))</formula>
    </cfRule>
  </conditionalFormatting>
  <conditionalFormatting sqref="H137">
    <cfRule type="containsText" dxfId="5398" priority="1589" operator="containsText" text="OFERTA CON PRECIO APARENTEMENTE BAJO">
      <formula>NOT(ISERROR(SEARCH("OFERTA CON PRECIO APARENTEMENTE BAJO",H137)))</formula>
    </cfRule>
  </conditionalFormatting>
  <conditionalFormatting sqref="Q137">
    <cfRule type="cellIs" dxfId="5397" priority="1586" operator="greaterThan">
      <formula>0</formula>
    </cfRule>
  </conditionalFormatting>
  <conditionalFormatting sqref="Q137">
    <cfRule type="cellIs" dxfId="5396" priority="1587" operator="greaterThan">
      <formula>#REF!-(#REF!-#REF!-#REF!-#REF!)</formula>
    </cfRule>
    <cfRule type="cellIs" dxfId="5395" priority="1588" operator="greaterThan">
      <formula>#REF!-#REF!-#REF!-#REF!-#REF!</formula>
    </cfRule>
  </conditionalFormatting>
  <conditionalFormatting sqref="H138">
    <cfRule type="containsText" dxfId="5394" priority="1585" operator="containsText" text="VALOR MINIMO NO ACEPTABLE">
      <formula>NOT(ISERROR(SEARCH("VALOR MINIMO NO ACEPTABLE",H138)))</formula>
    </cfRule>
  </conditionalFormatting>
  <conditionalFormatting sqref="H138">
    <cfRule type="containsText" dxfId="5393" priority="1584" operator="containsText" text="OFERTA CON PRECIO APARENTEMENTE BAJO">
      <formula>NOT(ISERROR(SEARCH("OFERTA CON PRECIO APARENTEMENTE BAJO",H138)))</formula>
    </cfRule>
  </conditionalFormatting>
  <conditionalFormatting sqref="Q138">
    <cfRule type="cellIs" dxfId="5392" priority="1581" operator="greaterThan">
      <formula>0</formula>
    </cfRule>
  </conditionalFormatting>
  <conditionalFormatting sqref="Q138">
    <cfRule type="cellIs" dxfId="5391" priority="1582" operator="greaterThan">
      <formula>#REF!-(#REF!-#REF!-#REF!-#REF!)</formula>
    </cfRule>
    <cfRule type="cellIs" dxfId="5390" priority="1583" operator="greaterThan">
      <formula>#REF!-#REF!-#REF!-#REF!-#REF!</formula>
    </cfRule>
  </conditionalFormatting>
  <conditionalFormatting sqref="H139">
    <cfRule type="containsText" dxfId="5389" priority="1580" operator="containsText" text="VALOR MINIMO NO ACEPTABLE">
      <formula>NOT(ISERROR(SEARCH("VALOR MINIMO NO ACEPTABLE",H139)))</formula>
    </cfRule>
  </conditionalFormatting>
  <conditionalFormatting sqref="H139">
    <cfRule type="containsText" dxfId="5388" priority="1579" operator="containsText" text="OFERTA CON PRECIO APARENTEMENTE BAJO">
      <formula>NOT(ISERROR(SEARCH("OFERTA CON PRECIO APARENTEMENTE BAJO",H139)))</formula>
    </cfRule>
  </conditionalFormatting>
  <conditionalFormatting sqref="Q139">
    <cfRule type="cellIs" dxfId="5387" priority="1576" operator="greaterThan">
      <formula>0</formula>
    </cfRule>
  </conditionalFormatting>
  <conditionalFormatting sqref="Q139">
    <cfRule type="cellIs" dxfId="5386" priority="1577" operator="greaterThan">
      <formula>#REF!-(#REF!-#REF!-#REF!-#REF!)</formula>
    </cfRule>
    <cfRule type="cellIs" dxfId="5385" priority="1578" operator="greaterThan">
      <formula>#REF!-#REF!-#REF!-#REF!-#REF!</formula>
    </cfRule>
  </conditionalFormatting>
  <conditionalFormatting sqref="H140">
    <cfRule type="containsText" dxfId="5384" priority="1575" operator="containsText" text="VALOR MINIMO NO ACEPTABLE">
      <formula>NOT(ISERROR(SEARCH("VALOR MINIMO NO ACEPTABLE",H140)))</formula>
    </cfRule>
  </conditionalFormatting>
  <conditionalFormatting sqref="H140">
    <cfRule type="containsText" dxfId="5383" priority="1574" operator="containsText" text="OFERTA CON PRECIO APARENTEMENTE BAJO">
      <formula>NOT(ISERROR(SEARCH("OFERTA CON PRECIO APARENTEMENTE BAJO",H140)))</formula>
    </cfRule>
  </conditionalFormatting>
  <conditionalFormatting sqref="Q140">
    <cfRule type="cellIs" dxfId="5382" priority="1571" operator="greaterThan">
      <formula>0</formula>
    </cfRule>
  </conditionalFormatting>
  <conditionalFormatting sqref="Q140">
    <cfRule type="cellIs" dxfId="5381" priority="1572" operator="greaterThan">
      <formula>#REF!-(#REF!-#REF!-#REF!-#REF!)</formula>
    </cfRule>
    <cfRule type="cellIs" dxfId="5380" priority="1573" operator="greaterThan">
      <formula>#REF!-#REF!-#REF!-#REF!-#REF!</formula>
    </cfRule>
  </conditionalFormatting>
  <conditionalFormatting sqref="H141">
    <cfRule type="containsText" dxfId="5379" priority="1570" operator="containsText" text="VALOR MINIMO NO ACEPTABLE">
      <formula>NOT(ISERROR(SEARCH("VALOR MINIMO NO ACEPTABLE",H141)))</formula>
    </cfRule>
  </conditionalFormatting>
  <conditionalFormatting sqref="H141">
    <cfRule type="containsText" dxfId="5378" priority="1569" operator="containsText" text="OFERTA CON PRECIO APARENTEMENTE BAJO">
      <formula>NOT(ISERROR(SEARCH("OFERTA CON PRECIO APARENTEMENTE BAJO",H141)))</formula>
    </cfRule>
  </conditionalFormatting>
  <conditionalFormatting sqref="Q141">
    <cfRule type="cellIs" dxfId="5377" priority="1566" operator="greaterThan">
      <formula>0</formula>
    </cfRule>
  </conditionalFormatting>
  <conditionalFormatting sqref="Q141">
    <cfRule type="cellIs" dxfId="5376" priority="1567" operator="greaterThan">
      <formula>#REF!-(#REF!-#REF!-#REF!-#REF!)</formula>
    </cfRule>
    <cfRule type="cellIs" dxfId="5375" priority="1568" operator="greaterThan">
      <formula>#REF!-#REF!-#REF!-#REF!-#REF!</formula>
    </cfRule>
  </conditionalFormatting>
  <conditionalFormatting sqref="H142">
    <cfRule type="containsText" dxfId="5374" priority="1565" operator="containsText" text="VALOR MINIMO NO ACEPTABLE">
      <formula>NOT(ISERROR(SEARCH("VALOR MINIMO NO ACEPTABLE",H142)))</formula>
    </cfRule>
  </conditionalFormatting>
  <conditionalFormatting sqref="H142">
    <cfRule type="containsText" dxfId="5373" priority="1564" operator="containsText" text="OFERTA CON PRECIO APARENTEMENTE BAJO">
      <formula>NOT(ISERROR(SEARCH("OFERTA CON PRECIO APARENTEMENTE BAJO",H142)))</formula>
    </cfRule>
  </conditionalFormatting>
  <conditionalFormatting sqref="Q142">
    <cfRule type="cellIs" dxfId="5372" priority="1561" operator="greaterThan">
      <formula>0</formula>
    </cfRule>
  </conditionalFormatting>
  <conditionalFormatting sqref="Q142">
    <cfRule type="cellIs" dxfId="5371" priority="1562" operator="greaterThan">
      <formula>#REF!-(#REF!-#REF!-#REF!-#REF!)</formula>
    </cfRule>
    <cfRule type="cellIs" dxfId="5370" priority="1563" operator="greaterThan">
      <formula>#REF!-#REF!-#REF!-#REF!-#REF!</formula>
    </cfRule>
  </conditionalFormatting>
  <conditionalFormatting sqref="H143">
    <cfRule type="containsText" dxfId="5369" priority="1560" operator="containsText" text="VALOR MINIMO NO ACEPTABLE">
      <formula>NOT(ISERROR(SEARCH("VALOR MINIMO NO ACEPTABLE",H143)))</formula>
    </cfRule>
  </conditionalFormatting>
  <conditionalFormatting sqref="H143">
    <cfRule type="containsText" dxfId="5368" priority="1559" operator="containsText" text="OFERTA CON PRECIO APARENTEMENTE BAJO">
      <formula>NOT(ISERROR(SEARCH("OFERTA CON PRECIO APARENTEMENTE BAJO",H143)))</formula>
    </cfRule>
  </conditionalFormatting>
  <conditionalFormatting sqref="Q143">
    <cfRule type="cellIs" dxfId="5367" priority="1556" operator="greaterThan">
      <formula>0</formula>
    </cfRule>
  </conditionalFormatting>
  <conditionalFormatting sqref="Q143">
    <cfRule type="cellIs" dxfId="5366" priority="1557" operator="greaterThan">
      <formula>#REF!-(#REF!-#REF!-#REF!-#REF!)</formula>
    </cfRule>
    <cfRule type="cellIs" dxfId="5365" priority="1558" operator="greaterThan">
      <formula>#REF!-#REF!-#REF!-#REF!-#REF!</formula>
    </cfRule>
  </conditionalFormatting>
  <conditionalFormatting sqref="H144">
    <cfRule type="containsText" dxfId="5364" priority="1555" operator="containsText" text="VALOR MINIMO NO ACEPTABLE">
      <formula>NOT(ISERROR(SEARCH("VALOR MINIMO NO ACEPTABLE",H144)))</formula>
    </cfRule>
  </conditionalFormatting>
  <conditionalFormatting sqref="H144">
    <cfRule type="containsText" dxfId="5363" priority="1554" operator="containsText" text="OFERTA CON PRECIO APARENTEMENTE BAJO">
      <formula>NOT(ISERROR(SEARCH("OFERTA CON PRECIO APARENTEMENTE BAJO",H144)))</formula>
    </cfRule>
  </conditionalFormatting>
  <conditionalFormatting sqref="Q144">
    <cfRule type="cellIs" dxfId="5362" priority="1551" operator="greaterThan">
      <formula>0</formula>
    </cfRule>
  </conditionalFormatting>
  <conditionalFormatting sqref="Q144">
    <cfRule type="cellIs" dxfId="5361" priority="1552" operator="greaterThan">
      <formula>#REF!-(#REF!-#REF!-#REF!-#REF!)</formula>
    </cfRule>
    <cfRule type="cellIs" dxfId="5360" priority="1553" operator="greaterThan">
      <formula>#REF!-#REF!-#REF!-#REF!-#REF!</formula>
    </cfRule>
  </conditionalFormatting>
  <conditionalFormatting sqref="H145">
    <cfRule type="containsText" dxfId="5359" priority="1550" operator="containsText" text="VALOR MINIMO NO ACEPTABLE">
      <formula>NOT(ISERROR(SEARCH("VALOR MINIMO NO ACEPTABLE",H145)))</formula>
    </cfRule>
  </conditionalFormatting>
  <conditionalFormatting sqref="H145">
    <cfRule type="containsText" dxfId="5358" priority="1549" operator="containsText" text="OFERTA CON PRECIO APARENTEMENTE BAJO">
      <formula>NOT(ISERROR(SEARCH("OFERTA CON PRECIO APARENTEMENTE BAJO",H145)))</formula>
    </cfRule>
  </conditionalFormatting>
  <conditionalFormatting sqref="Q145">
    <cfRule type="cellIs" dxfId="5357" priority="1546" operator="greaterThan">
      <formula>0</formula>
    </cfRule>
  </conditionalFormatting>
  <conditionalFormatting sqref="Q145">
    <cfRule type="cellIs" dxfId="5356" priority="1547" operator="greaterThan">
      <formula>#REF!-(#REF!-#REF!-#REF!-#REF!)</formula>
    </cfRule>
    <cfRule type="cellIs" dxfId="5355" priority="1548" operator="greaterThan">
      <formula>#REF!-#REF!-#REF!-#REF!-#REF!</formula>
    </cfRule>
  </conditionalFormatting>
  <conditionalFormatting sqref="H146">
    <cfRule type="containsText" dxfId="5354" priority="1545" operator="containsText" text="VALOR MINIMO NO ACEPTABLE">
      <formula>NOT(ISERROR(SEARCH("VALOR MINIMO NO ACEPTABLE",H146)))</formula>
    </cfRule>
  </conditionalFormatting>
  <conditionalFormatting sqref="H146">
    <cfRule type="containsText" dxfId="5353" priority="1544" operator="containsText" text="OFERTA CON PRECIO APARENTEMENTE BAJO">
      <formula>NOT(ISERROR(SEARCH("OFERTA CON PRECIO APARENTEMENTE BAJO",H146)))</formula>
    </cfRule>
  </conditionalFormatting>
  <conditionalFormatting sqref="Q146">
    <cfRule type="cellIs" dxfId="5352" priority="1541" operator="greaterThan">
      <formula>0</formula>
    </cfRule>
  </conditionalFormatting>
  <conditionalFormatting sqref="Q146">
    <cfRule type="cellIs" dxfId="5351" priority="1542" operator="greaterThan">
      <formula>#REF!-(#REF!-#REF!-#REF!-#REF!)</formula>
    </cfRule>
    <cfRule type="cellIs" dxfId="5350" priority="1543" operator="greaterThan">
      <formula>#REF!-#REF!-#REF!-#REF!-#REF!</formula>
    </cfRule>
  </conditionalFormatting>
  <conditionalFormatting sqref="H147">
    <cfRule type="containsText" dxfId="5349" priority="1540" operator="containsText" text="VALOR MINIMO NO ACEPTABLE">
      <formula>NOT(ISERROR(SEARCH("VALOR MINIMO NO ACEPTABLE",H147)))</formula>
    </cfRule>
  </conditionalFormatting>
  <conditionalFormatting sqref="H147">
    <cfRule type="containsText" dxfId="5348" priority="1539" operator="containsText" text="OFERTA CON PRECIO APARENTEMENTE BAJO">
      <formula>NOT(ISERROR(SEARCH("OFERTA CON PRECIO APARENTEMENTE BAJO",H147)))</formula>
    </cfRule>
  </conditionalFormatting>
  <conditionalFormatting sqref="Q147">
    <cfRule type="cellIs" dxfId="5347" priority="1536" operator="greaterThan">
      <formula>0</formula>
    </cfRule>
  </conditionalFormatting>
  <conditionalFormatting sqref="Q147">
    <cfRule type="cellIs" dxfId="5346" priority="1537" operator="greaterThan">
      <formula>#REF!-(#REF!-#REF!-#REF!-#REF!)</formula>
    </cfRule>
    <cfRule type="cellIs" dxfId="5345" priority="1538" operator="greaterThan">
      <formula>#REF!-#REF!-#REF!-#REF!-#REF!</formula>
    </cfRule>
  </conditionalFormatting>
  <conditionalFormatting sqref="H148">
    <cfRule type="containsText" dxfId="5344" priority="1535" operator="containsText" text="VALOR MINIMO NO ACEPTABLE">
      <formula>NOT(ISERROR(SEARCH("VALOR MINIMO NO ACEPTABLE",H148)))</formula>
    </cfRule>
  </conditionalFormatting>
  <conditionalFormatting sqref="H148">
    <cfRule type="containsText" dxfId="5343" priority="1534" operator="containsText" text="OFERTA CON PRECIO APARENTEMENTE BAJO">
      <formula>NOT(ISERROR(SEARCH("OFERTA CON PRECIO APARENTEMENTE BAJO",H148)))</formula>
    </cfRule>
  </conditionalFormatting>
  <conditionalFormatting sqref="Q148">
    <cfRule type="cellIs" dxfId="5342" priority="1531" operator="greaterThan">
      <formula>0</formula>
    </cfRule>
  </conditionalFormatting>
  <conditionalFormatting sqref="Q148">
    <cfRule type="cellIs" dxfId="5341" priority="1532" operator="greaterThan">
      <formula>#REF!-(#REF!-#REF!-#REF!-#REF!)</formula>
    </cfRule>
    <cfRule type="cellIs" dxfId="5340" priority="1533" operator="greaterThan">
      <formula>#REF!-#REF!-#REF!-#REF!-#REF!</formula>
    </cfRule>
  </conditionalFormatting>
  <conditionalFormatting sqref="H149">
    <cfRule type="containsText" dxfId="5339" priority="1530" operator="containsText" text="VALOR MINIMO NO ACEPTABLE">
      <formula>NOT(ISERROR(SEARCH("VALOR MINIMO NO ACEPTABLE",H149)))</formula>
    </cfRule>
  </conditionalFormatting>
  <conditionalFormatting sqref="H149">
    <cfRule type="containsText" dxfId="5338" priority="1529" operator="containsText" text="OFERTA CON PRECIO APARENTEMENTE BAJO">
      <formula>NOT(ISERROR(SEARCH("OFERTA CON PRECIO APARENTEMENTE BAJO",H149)))</formula>
    </cfRule>
  </conditionalFormatting>
  <conditionalFormatting sqref="Q149">
    <cfRule type="cellIs" dxfId="5337" priority="1526" operator="greaterThan">
      <formula>0</formula>
    </cfRule>
  </conditionalFormatting>
  <conditionalFormatting sqref="Q149">
    <cfRule type="cellIs" dxfId="5336" priority="1527" operator="greaterThan">
      <formula>#REF!-(#REF!-#REF!-#REF!-#REF!)</formula>
    </cfRule>
    <cfRule type="cellIs" dxfId="5335" priority="1528" operator="greaterThan">
      <formula>#REF!-#REF!-#REF!-#REF!-#REF!</formula>
    </cfRule>
  </conditionalFormatting>
  <conditionalFormatting sqref="H150">
    <cfRule type="containsText" dxfId="5334" priority="1525" operator="containsText" text="VALOR MINIMO NO ACEPTABLE">
      <formula>NOT(ISERROR(SEARCH("VALOR MINIMO NO ACEPTABLE",H150)))</formula>
    </cfRule>
  </conditionalFormatting>
  <conditionalFormatting sqref="H150">
    <cfRule type="containsText" dxfId="5333" priority="1524" operator="containsText" text="OFERTA CON PRECIO APARENTEMENTE BAJO">
      <formula>NOT(ISERROR(SEARCH("OFERTA CON PRECIO APARENTEMENTE BAJO",H150)))</formula>
    </cfRule>
  </conditionalFormatting>
  <conditionalFormatting sqref="Q150">
    <cfRule type="cellIs" dxfId="5332" priority="1521" operator="greaterThan">
      <formula>0</formula>
    </cfRule>
  </conditionalFormatting>
  <conditionalFormatting sqref="Q150">
    <cfRule type="cellIs" dxfId="5331" priority="1522" operator="greaterThan">
      <formula>#REF!-(#REF!-#REF!-#REF!-#REF!)</formula>
    </cfRule>
    <cfRule type="cellIs" dxfId="5330" priority="1523" operator="greaterThan">
      <formula>#REF!-#REF!-#REF!-#REF!-#REF!</formula>
    </cfRule>
  </conditionalFormatting>
  <conditionalFormatting sqref="H151">
    <cfRule type="containsText" dxfId="5329" priority="1520" operator="containsText" text="VALOR MINIMO NO ACEPTABLE">
      <formula>NOT(ISERROR(SEARCH("VALOR MINIMO NO ACEPTABLE",H151)))</formula>
    </cfRule>
  </conditionalFormatting>
  <conditionalFormatting sqref="H151">
    <cfRule type="containsText" dxfId="5328" priority="1519" operator="containsText" text="OFERTA CON PRECIO APARENTEMENTE BAJO">
      <formula>NOT(ISERROR(SEARCH("OFERTA CON PRECIO APARENTEMENTE BAJO",H151)))</formula>
    </cfRule>
  </conditionalFormatting>
  <conditionalFormatting sqref="Q151">
    <cfRule type="cellIs" dxfId="5327" priority="1516" operator="greaterThan">
      <formula>0</formula>
    </cfRule>
  </conditionalFormatting>
  <conditionalFormatting sqref="Q151">
    <cfRule type="cellIs" dxfId="5326" priority="1517" operator="greaterThan">
      <formula>#REF!-(#REF!-#REF!-#REF!-#REF!)</formula>
    </cfRule>
    <cfRule type="cellIs" dxfId="5325" priority="1518" operator="greaterThan">
      <formula>#REF!-#REF!-#REF!-#REF!-#REF!</formula>
    </cfRule>
  </conditionalFormatting>
  <conditionalFormatting sqref="H152">
    <cfRule type="containsText" dxfId="5324" priority="1515" operator="containsText" text="VALOR MINIMO NO ACEPTABLE">
      <formula>NOT(ISERROR(SEARCH("VALOR MINIMO NO ACEPTABLE",H152)))</formula>
    </cfRule>
  </conditionalFormatting>
  <conditionalFormatting sqref="H152">
    <cfRule type="containsText" dxfId="5323" priority="1514" operator="containsText" text="OFERTA CON PRECIO APARENTEMENTE BAJO">
      <formula>NOT(ISERROR(SEARCH("OFERTA CON PRECIO APARENTEMENTE BAJO",H152)))</formula>
    </cfRule>
  </conditionalFormatting>
  <conditionalFormatting sqref="Q152">
    <cfRule type="cellIs" dxfId="5322" priority="1511" operator="greaterThan">
      <formula>0</formula>
    </cfRule>
  </conditionalFormatting>
  <conditionalFormatting sqref="Q152">
    <cfRule type="cellIs" dxfId="5321" priority="1512" operator="greaterThan">
      <formula>#REF!-(#REF!-#REF!-#REF!-#REF!)</formula>
    </cfRule>
    <cfRule type="cellIs" dxfId="5320" priority="1513" operator="greaterThan">
      <formula>#REF!-#REF!-#REF!-#REF!-#REF!</formula>
    </cfRule>
  </conditionalFormatting>
  <conditionalFormatting sqref="H153">
    <cfRule type="containsText" dxfId="5319" priority="1510" operator="containsText" text="VALOR MINIMO NO ACEPTABLE">
      <formula>NOT(ISERROR(SEARCH("VALOR MINIMO NO ACEPTABLE",H153)))</formula>
    </cfRule>
  </conditionalFormatting>
  <conditionalFormatting sqref="H153">
    <cfRule type="containsText" dxfId="5318" priority="1509" operator="containsText" text="OFERTA CON PRECIO APARENTEMENTE BAJO">
      <formula>NOT(ISERROR(SEARCH("OFERTA CON PRECIO APARENTEMENTE BAJO",H153)))</formula>
    </cfRule>
  </conditionalFormatting>
  <conditionalFormatting sqref="Q153">
    <cfRule type="cellIs" dxfId="5317" priority="1506" operator="greaterThan">
      <formula>0</formula>
    </cfRule>
  </conditionalFormatting>
  <conditionalFormatting sqref="Q153">
    <cfRule type="cellIs" dxfId="5316" priority="1507" operator="greaterThan">
      <formula>#REF!-(#REF!-#REF!-#REF!-#REF!)</formula>
    </cfRule>
    <cfRule type="cellIs" dxfId="5315" priority="1508" operator="greaterThan">
      <formula>#REF!-#REF!-#REF!-#REF!-#REF!</formula>
    </cfRule>
  </conditionalFormatting>
  <conditionalFormatting sqref="H154">
    <cfRule type="containsText" dxfId="5314" priority="1505" operator="containsText" text="VALOR MINIMO NO ACEPTABLE">
      <formula>NOT(ISERROR(SEARCH("VALOR MINIMO NO ACEPTABLE",H154)))</formula>
    </cfRule>
  </conditionalFormatting>
  <conditionalFormatting sqref="H154">
    <cfRule type="containsText" dxfId="5313" priority="1504" operator="containsText" text="OFERTA CON PRECIO APARENTEMENTE BAJO">
      <formula>NOT(ISERROR(SEARCH("OFERTA CON PRECIO APARENTEMENTE BAJO",H154)))</formula>
    </cfRule>
  </conditionalFormatting>
  <conditionalFormatting sqref="Q154">
    <cfRule type="cellIs" dxfId="5312" priority="1501" operator="greaterThan">
      <formula>0</formula>
    </cfRule>
  </conditionalFormatting>
  <conditionalFormatting sqref="Q154">
    <cfRule type="cellIs" dxfId="5311" priority="1502" operator="greaterThan">
      <formula>#REF!-(#REF!-#REF!-#REF!-#REF!)</formula>
    </cfRule>
    <cfRule type="cellIs" dxfId="5310" priority="1503" operator="greaterThan">
      <formula>#REF!-#REF!-#REF!-#REF!-#REF!</formula>
    </cfRule>
  </conditionalFormatting>
  <conditionalFormatting sqref="H155">
    <cfRule type="containsText" dxfId="5309" priority="1500" operator="containsText" text="VALOR MINIMO NO ACEPTABLE">
      <formula>NOT(ISERROR(SEARCH("VALOR MINIMO NO ACEPTABLE",H155)))</formula>
    </cfRule>
  </conditionalFormatting>
  <conditionalFormatting sqref="H155">
    <cfRule type="containsText" dxfId="5308" priority="1499" operator="containsText" text="OFERTA CON PRECIO APARENTEMENTE BAJO">
      <formula>NOT(ISERROR(SEARCH("OFERTA CON PRECIO APARENTEMENTE BAJO",H155)))</formula>
    </cfRule>
  </conditionalFormatting>
  <conditionalFormatting sqref="Q155">
    <cfRule type="cellIs" dxfId="5307" priority="1496" operator="greaterThan">
      <formula>0</formula>
    </cfRule>
  </conditionalFormatting>
  <conditionalFormatting sqref="Q155">
    <cfRule type="cellIs" dxfId="5306" priority="1497" operator="greaterThan">
      <formula>#REF!-(#REF!-#REF!-#REF!-#REF!)</formula>
    </cfRule>
    <cfRule type="cellIs" dxfId="5305" priority="1498" operator="greaterThan">
      <formula>#REF!-#REF!-#REF!-#REF!-#REF!</formula>
    </cfRule>
  </conditionalFormatting>
  <conditionalFormatting sqref="H156">
    <cfRule type="containsText" dxfId="5304" priority="1495" operator="containsText" text="VALOR MINIMO NO ACEPTABLE">
      <formula>NOT(ISERROR(SEARCH("VALOR MINIMO NO ACEPTABLE",H156)))</formula>
    </cfRule>
  </conditionalFormatting>
  <conditionalFormatting sqref="H156">
    <cfRule type="containsText" dxfId="5303" priority="1494" operator="containsText" text="OFERTA CON PRECIO APARENTEMENTE BAJO">
      <formula>NOT(ISERROR(SEARCH("OFERTA CON PRECIO APARENTEMENTE BAJO",H156)))</formula>
    </cfRule>
  </conditionalFormatting>
  <conditionalFormatting sqref="Q156">
    <cfRule type="cellIs" dxfId="5302" priority="1491" operator="greaterThan">
      <formula>0</formula>
    </cfRule>
  </conditionalFormatting>
  <conditionalFormatting sqref="Q156">
    <cfRule type="cellIs" dxfId="5301" priority="1492" operator="greaterThan">
      <formula>#REF!-(#REF!-#REF!-#REF!-#REF!)</formula>
    </cfRule>
    <cfRule type="cellIs" dxfId="5300" priority="1493" operator="greaterThan">
      <formula>#REF!-#REF!-#REF!-#REF!-#REF!</formula>
    </cfRule>
  </conditionalFormatting>
  <conditionalFormatting sqref="H157">
    <cfRule type="containsText" dxfId="5299" priority="1490" operator="containsText" text="VALOR MINIMO NO ACEPTABLE">
      <formula>NOT(ISERROR(SEARCH("VALOR MINIMO NO ACEPTABLE",H157)))</formula>
    </cfRule>
  </conditionalFormatting>
  <conditionalFormatting sqref="H157">
    <cfRule type="containsText" dxfId="5298" priority="1489" operator="containsText" text="OFERTA CON PRECIO APARENTEMENTE BAJO">
      <formula>NOT(ISERROR(SEARCH("OFERTA CON PRECIO APARENTEMENTE BAJO",H157)))</formula>
    </cfRule>
  </conditionalFormatting>
  <conditionalFormatting sqref="Q157">
    <cfRule type="cellIs" dxfId="5297" priority="1486" operator="greaterThan">
      <formula>0</formula>
    </cfRule>
  </conditionalFormatting>
  <conditionalFormatting sqref="Q157">
    <cfRule type="cellIs" dxfId="5296" priority="1487" operator="greaterThan">
      <formula>#REF!-(#REF!-#REF!-#REF!-#REF!)</formula>
    </cfRule>
    <cfRule type="cellIs" dxfId="5295" priority="1488" operator="greaterThan">
      <formula>#REF!-#REF!-#REF!-#REF!-#REF!</formula>
    </cfRule>
  </conditionalFormatting>
  <conditionalFormatting sqref="H158">
    <cfRule type="containsText" dxfId="5294" priority="1485" operator="containsText" text="VALOR MINIMO NO ACEPTABLE">
      <formula>NOT(ISERROR(SEARCH("VALOR MINIMO NO ACEPTABLE",H158)))</formula>
    </cfRule>
  </conditionalFormatting>
  <conditionalFormatting sqref="H158">
    <cfRule type="containsText" dxfId="5293" priority="1484" operator="containsText" text="OFERTA CON PRECIO APARENTEMENTE BAJO">
      <formula>NOT(ISERROR(SEARCH("OFERTA CON PRECIO APARENTEMENTE BAJO",H158)))</formula>
    </cfRule>
  </conditionalFormatting>
  <conditionalFormatting sqref="Q158">
    <cfRule type="cellIs" dxfId="5292" priority="1481" operator="greaterThan">
      <formula>0</formula>
    </cfRule>
  </conditionalFormatting>
  <conditionalFormatting sqref="Q158">
    <cfRule type="cellIs" dxfId="5291" priority="1482" operator="greaterThan">
      <formula>#REF!-(#REF!-#REF!-#REF!-#REF!)</formula>
    </cfRule>
    <cfRule type="cellIs" dxfId="5290" priority="1483" operator="greaterThan">
      <formula>#REF!-#REF!-#REF!-#REF!-#REF!</formula>
    </cfRule>
  </conditionalFormatting>
  <conditionalFormatting sqref="H159">
    <cfRule type="containsText" dxfId="5289" priority="1480" operator="containsText" text="VALOR MINIMO NO ACEPTABLE">
      <formula>NOT(ISERROR(SEARCH("VALOR MINIMO NO ACEPTABLE",H159)))</formula>
    </cfRule>
  </conditionalFormatting>
  <conditionalFormatting sqref="H159">
    <cfRule type="containsText" dxfId="5288" priority="1479" operator="containsText" text="OFERTA CON PRECIO APARENTEMENTE BAJO">
      <formula>NOT(ISERROR(SEARCH("OFERTA CON PRECIO APARENTEMENTE BAJO",H159)))</formula>
    </cfRule>
  </conditionalFormatting>
  <conditionalFormatting sqref="Q159">
    <cfRule type="cellIs" dxfId="5287" priority="1476" operator="greaterThan">
      <formula>0</formula>
    </cfRule>
  </conditionalFormatting>
  <conditionalFormatting sqref="Q159">
    <cfRule type="cellIs" dxfId="5286" priority="1477" operator="greaterThan">
      <formula>#REF!-(#REF!-#REF!-#REF!-#REF!)</formula>
    </cfRule>
    <cfRule type="cellIs" dxfId="5285" priority="1478" operator="greaterThan">
      <formula>#REF!-#REF!-#REF!-#REF!-#REF!</formula>
    </cfRule>
  </conditionalFormatting>
  <conditionalFormatting sqref="H160">
    <cfRule type="containsText" dxfId="5284" priority="1475" operator="containsText" text="VALOR MINIMO NO ACEPTABLE">
      <formula>NOT(ISERROR(SEARCH("VALOR MINIMO NO ACEPTABLE",H160)))</formula>
    </cfRule>
  </conditionalFormatting>
  <conditionalFormatting sqref="H160">
    <cfRule type="containsText" dxfId="5283" priority="1474" operator="containsText" text="OFERTA CON PRECIO APARENTEMENTE BAJO">
      <formula>NOT(ISERROR(SEARCH("OFERTA CON PRECIO APARENTEMENTE BAJO",H160)))</formula>
    </cfRule>
  </conditionalFormatting>
  <conditionalFormatting sqref="Q160">
    <cfRule type="cellIs" dxfId="5282" priority="1471" operator="greaterThan">
      <formula>0</formula>
    </cfRule>
  </conditionalFormatting>
  <conditionalFormatting sqref="Q160">
    <cfRule type="cellIs" dxfId="5281" priority="1472" operator="greaterThan">
      <formula>#REF!-(#REF!-#REF!-#REF!-#REF!)</formula>
    </cfRule>
    <cfRule type="cellIs" dxfId="5280" priority="1473" operator="greaterThan">
      <formula>#REF!-#REF!-#REF!-#REF!-#REF!</formula>
    </cfRule>
  </conditionalFormatting>
  <conditionalFormatting sqref="H161">
    <cfRule type="containsText" dxfId="5279" priority="1470" operator="containsText" text="VALOR MINIMO NO ACEPTABLE">
      <formula>NOT(ISERROR(SEARCH("VALOR MINIMO NO ACEPTABLE",H161)))</formula>
    </cfRule>
  </conditionalFormatting>
  <conditionalFormatting sqref="H161">
    <cfRule type="containsText" dxfId="5278" priority="1469" operator="containsText" text="OFERTA CON PRECIO APARENTEMENTE BAJO">
      <formula>NOT(ISERROR(SEARCH("OFERTA CON PRECIO APARENTEMENTE BAJO",H161)))</formula>
    </cfRule>
  </conditionalFormatting>
  <conditionalFormatting sqref="Q161">
    <cfRule type="cellIs" dxfId="5277" priority="1466" operator="greaterThan">
      <formula>0</formula>
    </cfRule>
  </conditionalFormatting>
  <conditionalFormatting sqref="Q161">
    <cfRule type="cellIs" dxfId="5276" priority="1467" operator="greaterThan">
      <formula>#REF!-(#REF!-#REF!-#REF!-#REF!)</formula>
    </cfRule>
    <cfRule type="cellIs" dxfId="5275" priority="1468" operator="greaterThan">
      <formula>#REF!-#REF!-#REF!-#REF!-#REF!</formula>
    </cfRule>
  </conditionalFormatting>
  <conditionalFormatting sqref="H162">
    <cfRule type="containsText" dxfId="5274" priority="1465" operator="containsText" text="VALOR MINIMO NO ACEPTABLE">
      <formula>NOT(ISERROR(SEARCH("VALOR MINIMO NO ACEPTABLE",H162)))</formula>
    </cfRule>
  </conditionalFormatting>
  <conditionalFormatting sqref="H162">
    <cfRule type="containsText" dxfId="5273" priority="1464" operator="containsText" text="OFERTA CON PRECIO APARENTEMENTE BAJO">
      <formula>NOT(ISERROR(SEARCH("OFERTA CON PRECIO APARENTEMENTE BAJO",H162)))</formula>
    </cfRule>
  </conditionalFormatting>
  <conditionalFormatting sqref="Q162">
    <cfRule type="cellIs" dxfId="5272" priority="1461" operator="greaterThan">
      <formula>0</formula>
    </cfRule>
  </conditionalFormatting>
  <conditionalFormatting sqref="Q162">
    <cfRule type="cellIs" dxfId="5271" priority="1462" operator="greaterThan">
      <formula>#REF!-(#REF!-#REF!-#REF!-#REF!)</formula>
    </cfRule>
    <cfRule type="cellIs" dxfId="5270" priority="1463" operator="greaterThan">
      <formula>#REF!-#REF!-#REF!-#REF!-#REF!</formula>
    </cfRule>
  </conditionalFormatting>
  <conditionalFormatting sqref="H163">
    <cfRule type="containsText" dxfId="5269" priority="1460" operator="containsText" text="VALOR MINIMO NO ACEPTABLE">
      <formula>NOT(ISERROR(SEARCH("VALOR MINIMO NO ACEPTABLE",H163)))</formula>
    </cfRule>
  </conditionalFormatting>
  <conditionalFormatting sqref="H163">
    <cfRule type="containsText" dxfId="5268" priority="1459" operator="containsText" text="OFERTA CON PRECIO APARENTEMENTE BAJO">
      <formula>NOT(ISERROR(SEARCH("OFERTA CON PRECIO APARENTEMENTE BAJO",H163)))</formula>
    </cfRule>
  </conditionalFormatting>
  <conditionalFormatting sqref="Q163">
    <cfRule type="cellIs" dxfId="5267" priority="1456" operator="greaterThan">
      <formula>0</formula>
    </cfRule>
  </conditionalFormatting>
  <conditionalFormatting sqref="Q163">
    <cfRule type="cellIs" dxfId="5266" priority="1457" operator="greaterThan">
      <formula>#REF!-(#REF!-#REF!-#REF!-#REF!)</formula>
    </cfRule>
    <cfRule type="cellIs" dxfId="5265" priority="1458" operator="greaterThan">
      <formula>#REF!-#REF!-#REF!-#REF!-#REF!</formula>
    </cfRule>
  </conditionalFormatting>
  <conditionalFormatting sqref="H164">
    <cfRule type="containsText" dxfId="5264" priority="1455" operator="containsText" text="VALOR MINIMO NO ACEPTABLE">
      <formula>NOT(ISERROR(SEARCH("VALOR MINIMO NO ACEPTABLE",H164)))</formula>
    </cfRule>
  </conditionalFormatting>
  <conditionalFormatting sqref="H164">
    <cfRule type="containsText" dxfId="5263" priority="1454" operator="containsText" text="OFERTA CON PRECIO APARENTEMENTE BAJO">
      <formula>NOT(ISERROR(SEARCH("OFERTA CON PRECIO APARENTEMENTE BAJO",H164)))</formula>
    </cfRule>
  </conditionalFormatting>
  <conditionalFormatting sqref="Q164">
    <cfRule type="cellIs" dxfId="5262" priority="1451" operator="greaterThan">
      <formula>0</formula>
    </cfRule>
  </conditionalFormatting>
  <conditionalFormatting sqref="Q164">
    <cfRule type="cellIs" dxfId="5261" priority="1452" operator="greaterThan">
      <formula>#REF!-(#REF!-#REF!-#REF!-#REF!)</formula>
    </cfRule>
    <cfRule type="cellIs" dxfId="5260" priority="1453" operator="greaterThan">
      <formula>#REF!-#REF!-#REF!-#REF!-#REF!</formula>
    </cfRule>
  </conditionalFormatting>
  <conditionalFormatting sqref="H165">
    <cfRule type="containsText" dxfId="5259" priority="1450" operator="containsText" text="VALOR MINIMO NO ACEPTABLE">
      <formula>NOT(ISERROR(SEARCH("VALOR MINIMO NO ACEPTABLE",H165)))</formula>
    </cfRule>
  </conditionalFormatting>
  <conditionalFormatting sqref="H165">
    <cfRule type="containsText" dxfId="5258" priority="1449" operator="containsText" text="OFERTA CON PRECIO APARENTEMENTE BAJO">
      <formula>NOT(ISERROR(SEARCH("OFERTA CON PRECIO APARENTEMENTE BAJO",H165)))</formula>
    </cfRule>
  </conditionalFormatting>
  <conditionalFormatting sqref="Q165">
    <cfRule type="cellIs" dxfId="5257" priority="1446" operator="greaterThan">
      <formula>0</formula>
    </cfRule>
  </conditionalFormatting>
  <conditionalFormatting sqref="Q165">
    <cfRule type="cellIs" dxfId="5256" priority="1447" operator="greaterThan">
      <formula>#REF!-(#REF!-#REF!-#REF!-#REF!)</formula>
    </cfRule>
    <cfRule type="cellIs" dxfId="5255" priority="1448" operator="greaterThan">
      <formula>#REF!-#REF!-#REF!-#REF!-#REF!</formula>
    </cfRule>
  </conditionalFormatting>
  <conditionalFormatting sqref="H166">
    <cfRule type="containsText" dxfId="5254" priority="1445" operator="containsText" text="VALOR MINIMO NO ACEPTABLE">
      <formula>NOT(ISERROR(SEARCH("VALOR MINIMO NO ACEPTABLE",H166)))</formula>
    </cfRule>
  </conditionalFormatting>
  <conditionalFormatting sqref="H166">
    <cfRule type="containsText" dxfId="5253" priority="1444" operator="containsText" text="OFERTA CON PRECIO APARENTEMENTE BAJO">
      <formula>NOT(ISERROR(SEARCH("OFERTA CON PRECIO APARENTEMENTE BAJO",H166)))</formula>
    </cfRule>
  </conditionalFormatting>
  <conditionalFormatting sqref="Q166">
    <cfRule type="cellIs" dxfId="5252" priority="1441" operator="greaterThan">
      <formula>0</formula>
    </cfRule>
  </conditionalFormatting>
  <conditionalFormatting sqref="Q166">
    <cfRule type="cellIs" dxfId="5251" priority="1442" operator="greaterThan">
      <formula>#REF!-(#REF!-#REF!-#REF!-#REF!)</formula>
    </cfRule>
    <cfRule type="cellIs" dxfId="5250" priority="1443" operator="greaterThan">
      <formula>#REF!-#REF!-#REF!-#REF!-#REF!</formula>
    </cfRule>
  </conditionalFormatting>
  <conditionalFormatting sqref="H167">
    <cfRule type="containsText" dxfId="5249" priority="1440" operator="containsText" text="VALOR MINIMO NO ACEPTABLE">
      <formula>NOT(ISERROR(SEARCH("VALOR MINIMO NO ACEPTABLE",H167)))</formula>
    </cfRule>
  </conditionalFormatting>
  <conditionalFormatting sqref="H167">
    <cfRule type="containsText" dxfId="5248" priority="1439" operator="containsText" text="OFERTA CON PRECIO APARENTEMENTE BAJO">
      <formula>NOT(ISERROR(SEARCH("OFERTA CON PRECIO APARENTEMENTE BAJO",H167)))</formula>
    </cfRule>
  </conditionalFormatting>
  <conditionalFormatting sqref="Q167">
    <cfRule type="cellIs" dxfId="5247" priority="1436" operator="greaterThan">
      <formula>0</formula>
    </cfRule>
  </conditionalFormatting>
  <conditionalFormatting sqref="Q167">
    <cfRule type="cellIs" dxfId="5246" priority="1437" operator="greaterThan">
      <formula>#REF!-(#REF!-#REF!-#REF!-#REF!)</formula>
    </cfRule>
    <cfRule type="cellIs" dxfId="5245" priority="1438" operator="greaterThan">
      <formula>#REF!-#REF!-#REF!-#REF!-#REF!</formula>
    </cfRule>
  </conditionalFormatting>
  <conditionalFormatting sqref="H168">
    <cfRule type="containsText" dxfId="5244" priority="1435" operator="containsText" text="VALOR MINIMO NO ACEPTABLE">
      <formula>NOT(ISERROR(SEARCH("VALOR MINIMO NO ACEPTABLE",H168)))</formula>
    </cfRule>
  </conditionalFormatting>
  <conditionalFormatting sqref="H168">
    <cfRule type="containsText" dxfId="5243" priority="1434" operator="containsText" text="OFERTA CON PRECIO APARENTEMENTE BAJO">
      <formula>NOT(ISERROR(SEARCH("OFERTA CON PRECIO APARENTEMENTE BAJO",H168)))</formula>
    </cfRule>
  </conditionalFormatting>
  <conditionalFormatting sqref="Q168">
    <cfRule type="cellIs" dxfId="5242" priority="1431" operator="greaterThan">
      <formula>0</formula>
    </cfRule>
  </conditionalFormatting>
  <conditionalFormatting sqref="Q168">
    <cfRule type="cellIs" dxfId="5241" priority="1432" operator="greaterThan">
      <formula>#REF!-(#REF!-#REF!-#REF!-#REF!)</formula>
    </cfRule>
    <cfRule type="cellIs" dxfId="5240" priority="1433" operator="greaterThan">
      <formula>#REF!-#REF!-#REF!-#REF!-#REF!</formula>
    </cfRule>
  </conditionalFormatting>
  <conditionalFormatting sqref="H169">
    <cfRule type="containsText" dxfId="5239" priority="1430" operator="containsText" text="VALOR MINIMO NO ACEPTABLE">
      <formula>NOT(ISERROR(SEARCH("VALOR MINIMO NO ACEPTABLE",H169)))</formula>
    </cfRule>
  </conditionalFormatting>
  <conditionalFormatting sqref="H169">
    <cfRule type="containsText" dxfId="5238" priority="1429" operator="containsText" text="OFERTA CON PRECIO APARENTEMENTE BAJO">
      <formula>NOT(ISERROR(SEARCH("OFERTA CON PRECIO APARENTEMENTE BAJO",H169)))</formula>
    </cfRule>
  </conditionalFormatting>
  <conditionalFormatting sqref="Q169">
    <cfRule type="cellIs" dxfId="5237" priority="1426" operator="greaterThan">
      <formula>0</formula>
    </cfRule>
  </conditionalFormatting>
  <conditionalFormatting sqref="Q169">
    <cfRule type="cellIs" dxfId="5236" priority="1427" operator="greaterThan">
      <formula>#REF!-(#REF!-#REF!-#REF!-#REF!)</formula>
    </cfRule>
    <cfRule type="cellIs" dxfId="5235" priority="1428" operator="greaterThan">
      <formula>#REF!-#REF!-#REF!-#REF!-#REF!</formula>
    </cfRule>
  </conditionalFormatting>
  <conditionalFormatting sqref="H170">
    <cfRule type="containsText" dxfId="5234" priority="1425" operator="containsText" text="VALOR MINIMO NO ACEPTABLE">
      <formula>NOT(ISERROR(SEARCH("VALOR MINIMO NO ACEPTABLE",H170)))</formula>
    </cfRule>
  </conditionalFormatting>
  <conditionalFormatting sqref="H170">
    <cfRule type="containsText" dxfId="5233" priority="1424" operator="containsText" text="OFERTA CON PRECIO APARENTEMENTE BAJO">
      <formula>NOT(ISERROR(SEARCH("OFERTA CON PRECIO APARENTEMENTE BAJO",H170)))</formula>
    </cfRule>
  </conditionalFormatting>
  <conditionalFormatting sqref="Q170">
    <cfRule type="cellIs" dxfId="5232" priority="1421" operator="greaterThan">
      <formula>0</formula>
    </cfRule>
  </conditionalFormatting>
  <conditionalFormatting sqref="Q170">
    <cfRule type="cellIs" dxfId="5231" priority="1422" operator="greaterThan">
      <formula>#REF!-(#REF!-#REF!-#REF!-#REF!)</formula>
    </cfRule>
    <cfRule type="cellIs" dxfId="5230" priority="1423" operator="greaterThan">
      <formula>#REF!-#REF!-#REF!-#REF!-#REF!</formula>
    </cfRule>
  </conditionalFormatting>
  <conditionalFormatting sqref="H171">
    <cfRule type="containsText" dxfId="5229" priority="1420" operator="containsText" text="VALOR MINIMO NO ACEPTABLE">
      <formula>NOT(ISERROR(SEARCH("VALOR MINIMO NO ACEPTABLE",H171)))</formula>
    </cfRule>
  </conditionalFormatting>
  <conditionalFormatting sqref="H171">
    <cfRule type="containsText" dxfId="5228" priority="1419" operator="containsText" text="OFERTA CON PRECIO APARENTEMENTE BAJO">
      <formula>NOT(ISERROR(SEARCH("OFERTA CON PRECIO APARENTEMENTE BAJO",H171)))</formula>
    </cfRule>
  </conditionalFormatting>
  <conditionalFormatting sqref="Q171">
    <cfRule type="cellIs" dxfId="5227" priority="1416" operator="greaterThan">
      <formula>0</formula>
    </cfRule>
  </conditionalFormatting>
  <conditionalFormatting sqref="Q171">
    <cfRule type="cellIs" dxfId="5226" priority="1417" operator="greaterThan">
      <formula>#REF!-(#REF!-#REF!-#REF!-#REF!)</formula>
    </cfRule>
    <cfRule type="cellIs" dxfId="5225" priority="1418" operator="greaterThan">
      <formula>#REF!-#REF!-#REF!-#REF!-#REF!</formula>
    </cfRule>
  </conditionalFormatting>
  <conditionalFormatting sqref="H172">
    <cfRule type="containsText" dxfId="5224" priority="1415" operator="containsText" text="VALOR MINIMO NO ACEPTABLE">
      <formula>NOT(ISERROR(SEARCH("VALOR MINIMO NO ACEPTABLE",H172)))</formula>
    </cfRule>
  </conditionalFormatting>
  <conditionalFormatting sqref="H172">
    <cfRule type="containsText" dxfId="5223" priority="1414" operator="containsText" text="OFERTA CON PRECIO APARENTEMENTE BAJO">
      <formula>NOT(ISERROR(SEARCH("OFERTA CON PRECIO APARENTEMENTE BAJO",H172)))</formula>
    </cfRule>
  </conditionalFormatting>
  <conditionalFormatting sqref="Q172">
    <cfRule type="cellIs" dxfId="5222" priority="1411" operator="greaterThan">
      <formula>0</formula>
    </cfRule>
  </conditionalFormatting>
  <conditionalFormatting sqref="Q172">
    <cfRule type="cellIs" dxfId="5221" priority="1412" operator="greaterThan">
      <formula>#REF!-(#REF!-#REF!-#REF!-#REF!)</formula>
    </cfRule>
    <cfRule type="cellIs" dxfId="5220" priority="1413" operator="greaterThan">
      <formula>#REF!-#REF!-#REF!-#REF!-#REF!</formula>
    </cfRule>
  </conditionalFormatting>
  <conditionalFormatting sqref="H173">
    <cfRule type="containsText" dxfId="5219" priority="1410" operator="containsText" text="VALOR MINIMO NO ACEPTABLE">
      <formula>NOT(ISERROR(SEARCH("VALOR MINIMO NO ACEPTABLE",H173)))</formula>
    </cfRule>
  </conditionalFormatting>
  <conditionalFormatting sqref="H173">
    <cfRule type="containsText" dxfId="5218" priority="1409" operator="containsText" text="OFERTA CON PRECIO APARENTEMENTE BAJO">
      <formula>NOT(ISERROR(SEARCH("OFERTA CON PRECIO APARENTEMENTE BAJO",H173)))</formula>
    </cfRule>
  </conditionalFormatting>
  <conditionalFormatting sqref="Q173">
    <cfRule type="cellIs" dxfId="5217" priority="1406" operator="greaterThan">
      <formula>0</formula>
    </cfRule>
  </conditionalFormatting>
  <conditionalFormatting sqref="Q173">
    <cfRule type="cellIs" dxfId="5216" priority="1407" operator="greaterThan">
      <formula>#REF!-(#REF!-#REF!-#REF!-#REF!)</formula>
    </cfRule>
    <cfRule type="cellIs" dxfId="5215" priority="1408" operator="greaterThan">
      <formula>#REF!-#REF!-#REF!-#REF!-#REF!</formula>
    </cfRule>
  </conditionalFormatting>
  <conditionalFormatting sqref="H174">
    <cfRule type="containsText" dxfId="5214" priority="1405" operator="containsText" text="VALOR MINIMO NO ACEPTABLE">
      <formula>NOT(ISERROR(SEARCH("VALOR MINIMO NO ACEPTABLE",H174)))</formula>
    </cfRule>
  </conditionalFormatting>
  <conditionalFormatting sqref="H174">
    <cfRule type="containsText" dxfId="5213" priority="1404" operator="containsText" text="OFERTA CON PRECIO APARENTEMENTE BAJO">
      <formula>NOT(ISERROR(SEARCH("OFERTA CON PRECIO APARENTEMENTE BAJO",H174)))</formula>
    </cfRule>
  </conditionalFormatting>
  <conditionalFormatting sqref="Q174">
    <cfRule type="cellIs" dxfId="5212" priority="1401" operator="greaterThan">
      <formula>0</formula>
    </cfRule>
  </conditionalFormatting>
  <conditionalFormatting sqref="Q174">
    <cfRule type="cellIs" dxfId="5211" priority="1402" operator="greaterThan">
      <formula>#REF!-(#REF!-#REF!-#REF!-#REF!)</formula>
    </cfRule>
    <cfRule type="cellIs" dxfId="5210" priority="1403" operator="greaterThan">
      <formula>#REF!-#REF!-#REF!-#REF!-#REF!</formula>
    </cfRule>
  </conditionalFormatting>
  <conditionalFormatting sqref="H175">
    <cfRule type="containsText" dxfId="5209" priority="1400" operator="containsText" text="VALOR MINIMO NO ACEPTABLE">
      <formula>NOT(ISERROR(SEARCH("VALOR MINIMO NO ACEPTABLE",H175)))</formula>
    </cfRule>
  </conditionalFormatting>
  <conditionalFormatting sqref="H175">
    <cfRule type="containsText" dxfId="5208" priority="1399" operator="containsText" text="OFERTA CON PRECIO APARENTEMENTE BAJO">
      <formula>NOT(ISERROR(SEARCH("OFERTA CON PRECIO APARENTEMENTE BAJO",H175)))</formula>
    </cfRule>
  </conditionalFormatting>
  <conditionalFormatting sqref="Q175">
    <cfRule type="cellIs" dxfId="5207" priority="1396" operator="greaterThan">
      <formula>0</formula>
    </cfRule>
  </conditionalFormatting>
  <conditionalFormatting sqref="Q175">
    <cfRule type="cellIs" dxfId="5206" priority="1397" operator="greaterThan">
      <formula>#REF!-(#REF!-#REF!-#REF!-#REF!)</formula>
    </cfRule>
    <cfRule type="cellIs" dxfId="5205" priority="1398" operator="greaterThan">
      <formula>#REF!-#REF!-#REF!-#REF!-#REF!</formula>
    </cfRule>
  </conditionalFormatting>
  <conditionalFormatting sqref="H176">
    <cfRule type="containsText" dxfId="5204" priority="1395" operator="containsText" text="VALOR MINIMO NO ACEPTABLE">
      <formula>NOT(ISERROR(SEARCH("VALOR MINIMO NO ACEPTABLE",H176)))</formula>
    </cfRule>
  </conditionalFormatting>
  <conditionalFormatting sqref="H176">
    <cfRule type="containsText" dxfId="5203" priority="1394" operator="containsText" text="OFERTA CON PRECIO APARENTEMENTE BAJO">
      <formula>NOT(ISERROR(SEARCH("OFERTA CON PRECIO APARENTEMENTE BAJO",H176)))</formula>
    </cfRule>
  </conditionalFormatting>
  <conditionalFormatting sqref="Q176">
    <cfRule type="cellIs" dxfId="5202" priority="1391" operator="greaterThan">
      <formula>0</formula>
    </cfRule>
  </conditionalFormatting>
  <conditionalFormatting sqref="Q176">
    <cfRule type="cellIs" dxfId="5201" priority="1392" operator="greaterThan">
      <formula>#REF!-(#REF!-#REF!-#REF!-#REF!)</formula>
    </cfRule>
    <cfRule type="cellIs" dxfId="5200" priority="1393" operator="greaterThan">
      <formula>#REF!-#REF!-#REF!-#REF!-#REF!</formula>
    </cfRule>
  </conditionalFormatting>
  <conditionalFormatting sqref="H177">
    <cfRule type="containsText" dxfId="5199" priority="1390" operator="containsText" text="VALOR MINIMO NO ACEPTABLE">
      <formula>NOT(ISERROR(SEARCH("VALOR MINIMO NO ACEPTABLE",H177)))</formula>
    </cfRule>
  </conditionalFormatting>
  <conditionalFormatting sqref="H177">
    <cfRule type="containsText" dxfId="5198" priority="1389" operator="containsText" text="OFERTA CON PRECIO APARENTEMENTE BAJO">
      <formula>NOT(ISERROR(SEARCH("OFERTA CON PRECIO APARENTEMENTE BAJO",H177)))</formula>
    </cfRule>
  </conditionalFormatting>
  <conditionalFormatting sqref="Q177">
    <cfRule type="cellIs" dxfId="5197" priority="1386" operator="greaterThan">
      <formula>0</formula>
    </cfRule>
  </conditionalFormatting>
  <conditionalFormatting sqref="Q177">
    <cfRule type="cellIs" dxfId="5196" priority="1387" operator="greaterThan">
      <formula>#REF!-(#REF!-#REF!-#REF!-#REF!)</formula>
    </cfRule>
    <cfRule type="cellIs" dxfId="5195" priority="1388" operator="greaterThan">
      <formula>#REF!-#REF!-#REF!-#REF!-#REF!</formula>
    </cfRule>
  </conditionalFormatting>
  <conditionalFormatting sqref="H178">
    <cfRule type="containsText" dxfId="5194" priority="1385" operator="containsText" text="VALOR MINIMO NO ACEPTABLE">
      <formula>NOT(ISERROR(SEARCH("VALOR MINIMO NO ACEPTABLE",H178)))</formula>
    </cfRule>
  </conditionalFormatting>
  <conditionalFormatting sqref="H178">
    <cfRule type="containsText" dxfId="5193" priority="1384" operator="containsText" text="OFERTA CON PRECIO APARENTEMENTE BAJO">
      <formula>NOT(ISERROR(SEARCH("OFERTA CON PRECIO APARENTEMENTE BAJO",H178)))</formula>
    </cfRule>
  </conditionalFormatting>
  <conditionalFormatting sqref="Q178">
    <cfRule type="cellIs" dxfId="5192" priority="1381" operator="greaterThan">
      <formula>0</formula>
    </cfRule>
  </conditionalFormatting>
  <conditionalFormatting sqref="Q178">
    <cfRule type="cellIs" dxfId="5191" priority="1382" operator="greaterThan">
      <formula>#REF!-(#REF!-#REF!-#REF!-#REF!)</formula>
    </cfRule>
    <cfRule type="cellIs" dxfId="5190" priority="1383" operator="greaterThan">
      <formula>#REF!-#REF!-#REF!-#REF!-#REF!</formula>
    </cfRule>
  </conditionalFormatting>
  <conditionalFormatting sqref="H179">
    <cfRule type="containsText" dxfId="5189" priority="1380" operator="containsText" text="VALOR MINIMO NO ACEPTABLE">
      <formula>NOT(ISERROR(SEARCH("VALOR MINIMO NO ACEPTABLE",H179)))</formula>
    </cfRule>
  </conditionalFormatting>
  <conditionalFormatting sqref="H179">
    <cfRule type="containsText" dxfId="5188" priority="1379" operator="containsText" text="OFERTA CON PRECIO APARENTEMENTE BAJO">
      <formula>NOT(ISERROR(SEARCH("OFERTA CON PRECIO APARENTEMENTE BAJO",H179)))</formula>
    </cfRule>
  </conditionalFormatting>
  <conditionalFormatting sqref="Q179">
    <cfRule type="cellIs" dxfId="5187" priority="1376" operator="greaterThan">
      <formula>0</formula>
    </cfRule>
  </conditionalFormatting>
  <conditionalFormatting sqref="Q179">
    <cfRule type="cellIs" dxfId="5186" priority="1377" operator="greaterThan">
      <formula>#REF!-(#REF!-#REF!-#REF!-#REF!)</formula>
    </cfRule>
    <cfRule type="cellIs" dxfId="5185" priority="1378" operator="greaterThan">
      <formula>#REF!-#REF!-#REF!-#REF!-#REF!</formula>
    </cfRule>
  </conditionalFormatting>
  <conditionalFormatting sqref="H180">
    <cfRule type="containsText" dxfId="5184" priority="1375" operator="containsText" text="VALOR MINIMO NO ACEPTABLE">
      <formula>NOT(ISERROR(SEARCH("VALOR MINIMO NO ACEPTABLE",H180)))</formula>
    </cfRule>
  </conditionalFormatting>
  <conditionalFormatting sqref="H180">
    <cfRule type="containsText" dxfId="5183" priority="1374" operator="containsText" text="OFERTA CON PRECIO APARENTEMENTE BAJO">
      <formula>NOT(ISERROR(SEARCH("OFERTA CON PRECIO APARENTEMENTE BAJO",H180)))</formula>
    </cfRule>
  </conditionalFormatting>
  <conditionalFormatting sqref="Q180">
    <cfRule type="cellIs" dxfId="5182" priority="1371" operator="greaterThan">
      <formula>0</formula>
    </cfRule>
  </conditionalFormatting>
  <conditionalFormatting sqref="Q180">
    <cfRule type="cellIs" dxfId="5181" priority="1372" operator="greaterThan">
      <formula>#REF!-(#REF!-#REF!-#REF!-#REF!)</formula>
    </cfRule>
    <cfRule type="cellIs" dxfId="5180" priority="1373" operator="greaterThan">
      <formula>#REF!-#REF!-#REF!-#REF!-#REF!</formula>
    </cfRule>
  </conditionalFormatting>
  <conditionalFormatting sqref="H181">
    <cfRule type="containsText" dxfId="5179" priority="1370" operator="containsText" text="VALOR MINIMO NO ACEPTABLE">
      <formula>NOT(ISERROR(SEARCH("VALOR MINIMO NO ACEPTABLE",H181)))</formula>
    </cfRule>
  </conditionalFormatting>
  <conditionalFormatting sqref="H181">
    <cfRule type="containsText" dxfId="5178" priority="1369" operator="containsText" text="OFERTA CON PRECIO APARENTEMENTE BAJO">
      <formula>NOT(ISERROR(SEARCH("OFERTA CON PRECIO APARENTEMENTE BAJO",H181)))</formula>
    </cfRule>
  </conditionalFormatting>
  <conditionalFormatting sqref="Q181">
    <cfRule type="cellIs" dxfId="5177" priority="1366" operator="greaterThan">
      <formula>0</formula>
    </cfRule>
  </conditionalFormatting>
  <conditionalFormatting sqref="Q181">
    <cfRule type="cellIs" dxfId="5176" priority="1367" operator="greaterThan">
      <formula>#REF!-(#REF!-#REF!-#REF!-#REF!)</formula>
    </cfRule>
    <cfRule type="cellIs" dxfId="5175" priority="1368" operator="greaterThan">
      <formula>#REF!-#REF!-#REF!-#REF!-#REF!</formula>
    </cfRule>
  </conditionalFormatting>
  <conditionalFormatting sqref="H182">
    <cfRule type="containsText" dxfId="5174" priority="1365" operator="containsText" text="VALOR MINIMO NO ACEPTABLE">
      <formula>NOT(ISERROR(SEARCH("VALOR MINIMO NO ACEPTABLE",H182)))</formula>
    </cfRule>
  </conditionalFormatting>
  <conditionalFormatting sqref="H182">
    <cfRule type="containsText" dxfId="5173" priority="1364" operator="containsText" text="OFERTA CON PRECIO APARENTEMENTE BAJO">
      <formula>NOT(ISERROR(SEARCH("OFERTA CON PRECIO APARENTEMENTE BAJO",H182)))</formula>
    </cfRule>
  </conditionalFormatting>
  <conditionalFormatting sqref="Q182">
    <cfRule type="cellIs" dxfId="5172" priority="1361" operator="greaterThan">
      <formula>0</formula>
    </cfRule>
  </conditionalFormatting>
  <conditionalFormatting sqref="Q182">
    <cfRule type="cellIs" dxfId="5171" priority="1362" operator="greaterThan">
      <formula>#REF!-(#REF!-#REF!-#REF!-#REF!)</formula>
    </cfRule>
    <cfRule type="cellIs" dxfId="5170" priority="1363" operator="greaterThan">
      <formula>#REF!-#REF!-#REF!-#REF!-#REF!</formula>
    </cfRule>
  </conditionalFormatting>
  <conditionalFormatting sqref="H183">
    <cfRule type="containsText" dxfId="5169" priority="1360" operator="containsText" text="VALOR MINIMO NO ACEPTABLE">
      <formula>NOT(ISERROR(SEARCH("VALOR MINIMO NO ACEPTABLE",H183)))</formula>
    </cfRule>
  </conditionalFormatting>
  <conditionalFormatting sqref="H183">
    <cfRule type="containsText" dxfId="5168" priority="1359" operator="containsText" text="OFERTA CON PRECIO APARENTEMENTE BAJO">
      <formula>NOT(ISERROR(SEARCH("OFERTA CON PRECIO APARENTEMENTE BAJO",H183)))</formula>
    </cfRule>
  </conditionalFormatting>
  <conditionalFormatting sqref="Q183">
    <cfRule type="cellIs" dxfId="5167" priority="1356" operator="greaterThan">
      <formula>0</formula>
    </cfRule>
  </conditionalFormatting>
  <conditionalFormatting sqref="Q183">
    <cfRule type="cellIs" dxfId="5166" priority="1357" operator="greaterThan">
      <formula>#REF!-(#REF!-#REF!-#REF!-#REF!)</formula>
    </cfRule>
    <cfRule type="cellIs" dxfId="5165" priority="1358" operator="greaterThan">
      <formula>#REF!-#REF!-#REF!-#REF!-#REF!</formula>
    </cfRule>
  </conditionalFormatting>
  <conditionalFormatting sqref="H184">
    <cfRule type="containsText" dxfId="5164" priority="1355" operator="containsText" text="VALOR MINIMO NO ACEPTABLE">
      <formula>NOT(ISERROR(SEARCH("VALOR MINIMO NO ACEPTABLE",H184)))</formula>
    </cfRule>
  </conditionalFormatting>
  <conditionalFormatting sqref="H184">
    <cfRule type="containsText" dxfId="5163" priority="1354" operator="containsText" text="OFERTA CON PRECIO APARENTEMENTE BAJO">
      <formula>NOT(ISERROR(SEARCH("OFERTA CON PRECIO APARENTEMENTE BAJO",H184)))</formula>
    </cfRule>
  </conditionalFormatting>
  <conditionalFormatting sqref="Q184">
    <cfRule type="cellIs" dxfId="5162" priority="1351" operator="greaterThan">
      <formula>0</formula>
    </cfRule>
  </conditionalFormatting>
  <conditionalFormatting sqref="Q184">
    <cfRule type="cellIs" dxfId="5161" priority="1352" operator="greaterThan">
      <formula>#REF!-(#REF!-#REF!-#REF!-#REF!)</formula>
    </cfRule>
    <cfRule type="cellIs" dxfId="5160" priority="1353" operator="greaterThan">
      <formula>#REF!-#REF!-#REF!-#REF!-#REF!</formula>
    </cfRule>
  </conditionalFormatting>
  <conditionalFormatting sqref="H185">
    <cfRule type="containsText" dxfId="5159" priority="1350" operator="containsText" text="VALOR MINIMO NO ACEPTABLE">
      <formula>NOT(ISERROR(SEARCH("VALOR MINIMO NO ACEPTABLE",H185)))</formula>
    </cfRule>
  </conditionalFormatting>
  <conditionalFormatting sqref="H185">
    <cfRule type="containsText" dxfId="5158" priority="1349" operator="containsText" text="OFERTA CON PRECIO APARENTEMENTE BAJO">
      <formula>NOT(ISERROR(SEARCH("OFERTA CON PRECIO APARENTEMENTE BAJO",H185)))</formula>
    </cfRule>
  </conditionalFormatting>
  <conditionalFormatting sqref="Q185">
    <cfRule type="cellIs" dxfId="5157" priority="1346" operator="greaterThan">
      <formula>0</formula>
    </cfRule>
  </conditionalFormatting>
  <conditionalFormatting sqref="Q185">
    <cfRule type="cellIs" dxfId="5156" priority="1347" operator="greaterThan">
      <formula>#REF!-(#REF!-#REF!-#REF!-#REF!)</formula>
    </cfRule>
    <cfRule type="cellIs" dxfId="5155" priority="1348" operator="greaterThan">
      <formula>#REF!-#REF!-#REF!-#REF!-#REF!</formula>
    </cfRule>
  </conditionalFormatting>
  <conditionalFormatting sqref="H186">
    <cfRule type="containsText" dxfId="5154" priority="1345" operator="containsText" text="VALOR MINIMO NO ACEPTABLE">
      <formula>NOT(ISERROR(SEARCH("VALOR MINIMO NO ACEPTABLE",H186)))</formula>
    </cfRule>
  </conditionalFormatting>
  <conditionalFormatting sqref="H186">
    <cfRule type="containsText" dxfId="5153" priority="1344" operator="containsText" text="OFERTA CON PRECIO APARENTEMENTE BAJO">
      <formula>NOT(ISERROR(SEARCH("OFERTA CON PRECIO APARENTEMENTE BAJO",H186)))</formula>
    </cfRule>
  </conditionalFormatting>
  <conditionalFormatting sqref="Q186">
    <cfRule type="cellIs" dxfId="5152" priority="1341" operator="greaterThan">
      <formula>0</formula>
    </cfRule>
  </conditionalFormatting>
  <conditionalFormatting sqref="Q186">
    <cfRule type="cellIs" dxfId="5151" priority="1342" operator="greaterThan">
      <formula>#REF!-(#REF!-#REF!-#REF!-#REF!)</formula>
    </cfRule>
    <cfRule type="cellIs" dxfId="5150" priority="1343" operator="greaterThan">
      <formula>#REF!-#REF!-#REF!-#REF!-#REF!</formula>
    </cfRule>
  </conditionalFormatting>
  <conditionalFormatting sqref="H187">
    <cfRule type="containsText" dxfId="5149" priority="1340" operator="containsText" text="VALOR MINIMO NO ACEPTABLE">
      <formula>NOT(ISERROR(SEARCH("VALOR MINIMO NO ACEPTABLE",H187)))</formula>
    </cfRule>
  </conditionalFormatting>
  <conditionalFormatting sqref="H187">
    <cfRule type="containsText" dxfId="5148" priority="1339" operator="containsText" text="OFERTA CON PRECIO APARENTEMENTE BAJO">
      <formula>NOT(ISERROR(SEARCH("OFERTA CON PRECIO APARENTEMENTE BAJO",H187)))</formula>
    </cfRule>
  </conditionalFormatting>
  <conditionalFormatting sqref="Q187">
    <cfRule type="cellIs" dxfId="5147" priority="1336" operator="greaterThan">
      <formula>0</formula>
    </cfRule>
  </conditionalFormatting>
  <conditionalFormatting sqref="Q187">
    <cfRule type="cellIs" dxfId="5146" priority="1337" operator="greaterThan">
      <formula>#REF!-(#REF!-#REF!-#REF!-#REF!)</formula>
    </cfRule>
    <cfRule type="cellIs" dxfId="5145" priority="1338" operator="greaterThan">
      <formula>#REF!-#REF!-#REF!-#REF!-#REF!</formula>
    </cfRule>
  </conditionalFormatting>
  <conditionalFormatting sqref="H188">
    <cfRule type="containsText" dxfId="5144" priority="1335" operator="containsText" text="VALOR MINIMO NO ACEPTABLE">
      <formula>NOT(ISERROR(SEARCH("VALOR MINIMO NO ACEPTABLE",H188)))</formula>
    </cfRule>
  </conditionalFormatting>
  <conditionalFormatting sqref="H188">
    <cfRule type="containsText" dxfId="5143" priority="1334" operator="containsText" text="OFERTA CON PRECIO APARENTEMENTE BAJO">
      <formula>NOT(ISERROR(SEARCH("OFERTA CON PRECIO APARENTEMENTE BAJO",H188)))</formula>
    </cfRule>
  </conditionalFormatting>
  <conditionalFormatting sqref="Q188">
    <cfRule type="cellIs" dxfId="5142" priority="1331" operator="greaterThan">
      <formula>0</formula>
    </cfRule>
  </conditionalFormatting>
  <conditionalFormatting sqref="Q188">
    <cfRule type="cellIs" dxfId="5141" priority="1332" operator="greaterThan">
      <formula>#REF!-(#REF!-#REF!-#REF!-#REF!)</formula>
    </cfRule>
    <cfRule type="cellIs" dxfId="5140" priority="1333" operator="greaterThan">
      <formula>#REF!-#REF!-#REF!-#REF!-#REF!</formula>
    </cfRule>
  </conditionalFormatting>
  <conditionalFormatting sqref="H189">
    <cfRule type="containsText" dxfId="5139" priority="1330" operator="containsText" text="VALOR MINIMO NO ACEPTABLE">
      <formula>NOT(ISERROR(SEARCH("VALOR MINIMO NO ACEPTABLE",H189)))</formula>
    </cfRule>
  </conditionalFormatting>
  <conditionalFormatting sqref="H189">
    <cfRule type="containsText" dxfId="5138" priority="1329" operator="containsText" text="OFERTA CON PRECIO APARENTEMENTE BAJO">
      <formula>NOT(ISERROR(SEARCH("OFERTA CON PRECIO APARENTEMENTE BAJO",H189)))</formula>
    </cfRule>
  </conditionalFormatting>
  <conditionalFormatting sqref="Q189">
    <cfRule type="cellIs" dxfId="5137" priority="1326" operator="greaterThan">
      <formula>0</formula>
    </cfRule>
  </conditionalFormatting>
  <conditionalFormatting sqref="Q189">
    <cfRule type="cellIs" dxfId="5136" priority="1327" operator="greaterThan">
      <formula>#REF!-(#REF!-#REF!-#REF!-#REF!)</formula>
    </cfRule>
    <cfRule type="cellIs" dxfId="5135" priority="1328" operator="greaterThan">
      <formula>#REF!-#REF!-#REF!-#REF!-#REF!</formula>
    </cfRule>
  </conditionalFormatting>
  <conditionalFormatting sqref="H190">
    <cfRule type="containsText" dxfId="5134" priority="1325" operator="containsText" text="VALOR MINIMO NO ACEPTABLE">
      <formula>NOT(ISERROR(SEARCH("VALOR MINIMO NO ACEPTABLE",H190)))</formula>
    </cfRule>
  </conditionalFormatting>
  <conditionalFormatting sqref="H190">
    <cfRule type="containsText" dxfId="5133" priority="1324" operator="containsText" text="OFERTA CON PRECIO APARENTEMENTE BAJO">
      <formula>NOT(ISERROR(SEARCH("OFERTA CON PRECIO APARENTEMENTE BAJO",H190)))</formula>
    </cfRule>
  </conditionalFormatting>
  <conditionalFormatting sqref="Q190">
    <cfRule type="cellIs" dxfId="5132" priority="1321" operator="greaterThan">
      <formula>0</formula>
    </cfRule>
  </conditionalFormatting>
  <conditionalFormatting sqref="Q190">
    <cfRule type="cellIs" dxfId="5131" priority="1322" operator="greaterThan">
      <formula>#REF!-(#REF!-#REF!-#REF!-#REF!)</formula>
    </cfRule>
    <cfRule type="cellIs" dxfId="5130" priority="1323" operator="greaterThan">
      <formula>#REF!-#REF!-#REF!-#REF!-#REF!</formula>
    </cfRule>
  </conditionalFormatting>
  <conditionalFormatting sqref="H191">
    <cfRule type="containsText" dxfId="5129" priority="1320" operator="containsText" text="VALOR MINIMO NO ACEPTABLE">
      <formula>NOT(ISERROR(SEARCH("VALOR MINIMO NO ACEPTABLE",H191)))</formula>
    </cfRule>
  </conditionalFormatting>
  <conditionalFormatting sqref="H191">
    <cfRule type="containsText" dxfId="5128" priority="1319" operator="containsText" text="OFERTA CON PRECIO APARENTEMENTE BAJO">
      <formula>NOT(ISERROR(SEARCH("OFERTA CON PRECIO APARENTEMENTE BAJO",H191)))</formula>
    </cfRule>
  </conditionalFormatting>
  <conditionalFormatting sqref="Q191">
    <cfRule type="cellIs" dxfId="5127" priority="1316" operator="greaterThan">
      <formula>0</formula>
    </cfRule>
  </conditionalFormatting>
  <conditionalFormatting sqref="Q191">
    <cfRule type="cellIs" dxfId="5126" priority="1317" operator="greaterThan">
      <formula>#REF!-(#REF!-#REF!-#REF!-#REF!)</formula>
    </cfRule>
    <cfRule type="cellIs" dxfId="5125" priority="1318" operator="greaterThan">
      <formula>#REF!-#REF!-#REF!-#REF!-#REF!</formula>
    </cfRule>
  </conditionalFormatting>
  <conditionalFormatting sqref="H192">
    <cfRule type="containsText" dxfId="5124" priority="1315" operator="containsText" text="VALOR MINIMO NO ACEPTABLE">
      <formula>NOT(ISERROR(SEARCH("VALOR MINIMO NO ACEPTABLE",H192)))</formula>
    </cfRule>
  </conditionalFormatting>
  <conditionalFormatting sqref="H192">
    <cfRule type="containsText" dxfId="5123" priority="1314" operator="containsText" text="OFERTA CON PRECIO APARENTEMENTE BAJO">
      <formula>NOT(ISERROR(SEARCH("OFERTA CON PRECIO APARENTEMENTE BAJO",H192)))</formula>
    </cfRule>
  </conditionalFormatting>
  <conditionalFormatting sqref="Q192">
    <cfRule type="cellIs" dxfId="5122" priority="1311" operator="greaterThan">
      <formula>0</formula>
    </cfRule>
  </conditionalFormatting>
  <conditionalFormatting sqref="Q192">
    <cfRule type="cellIs" dxfId="5121" priority="1312" operator="greaterThan">
      <formula>#REF!-(#REF!-#REF!-#REF!-#REF!)</formula>
    </cfRule>
    <cfRule type="cellIs" dxfId="5120" priority="1313" operator="greaterThan">
      <formula>#REF!-#REF!-#REF!-#REF!-#REF!</formula>
    </cfRule>
  </conditionalFormatting>
  <conditionalFormatting sqref="H193">
    <cfRule type="containsText" dxfId="5119" priority="1310" operator="containsText" text="VALOR MINIMO NO ACEPTABLE">
      <formula>NOT(ISERROR(SEARCH("VALOR MINIMO NO ACEPTABLE",H193)))</formula>
    </cfRule>
  </conditionalFormatting>
  <conditionalFormatting sqref="H193">
    <cfRule type="containsText" dxfId="5118" priority="1309" operator="containsText" text="OFERTA CON PRECIO APARENTEMENTE BAJO">
      <formula>NOT(ISERROR(SEARCH("OFERTA CON PRECIO APARENTEMENTE BAJO",H193)))</formula>
    </cfRule>
  </conditionalFormatting>
  <conditionalFormatting sqref="Q193">
    <cfRule type="cellIs" dxfId="5117" priority="1306" operator="greaterThan">
      <formula>0</formula>
    </cfRule>
  </conditionalFormatting>
  <conditionalFormatting sqref="Q193">
    <cfRule type="cellIs" dxfId="5116" priority="1307" operator="greaterThan">
      <formula>#REF!-(#REF!-#REF!-#REF!-#REF!)</formula>
    </cfRule>
    <cfRule type="cellIs" dxfId="5115" priority="1308" operator="greaterThan">
      <formula>#REF!-#REF!-#REF!-#REF!-#REF!</formula>
    </cfRule>
  </conditionalFormatting>
  <conditionalFormatting sqref="H194">
    <cfRule type="containsText" dxfId="5114" priority="1305" operator="containsText" text="VALOR MINIMO NO ACEPTABLE">
      <formula>NOT(ISERROR(SEARCH("VALOR MINIMO NO ACEPTABLE",H194)))</formula>
    </cfRule>
  </conditionalFormatting>
  <conditionalFormatting sqref="H194">
    <cfRule type="containsText" dxfId="5113" priority="1304" operator="containsText" text="OFERTA CON PRECIO APARENTEMENTE BAJO">
      <formula>NOT(ISERROR(SEARCH("OFERTA CON PRECIO APARENTEMENTE BAJO",H194)))</formula>
    </cfRule>
  </conditionalFormatting>
  <conditionalFormatting sqref="Q194">
    <cfRule type="cellIs" dxfId="5112" priority="1301" operator="greaterThan">
      <formula>0</formula>
    </cfRule>
  </conditionalFormatting>
  <conditionalFormatting sqref="Q194">
    <cfRule type="cellIs" dxfId="5111" priority="1302" operator="greaterThan">
      <formula>#REF!-(#REF!-#REF!-#REF!-#REF!)</formula>
    </cfRule>
    <cfRule type="cellIs" dxfId="5110" priority="1303" operator="greaterThan">
      <formula>#REF!-#REF!-#REF!-#REF!-#REF!</formula>
    </cfRule>
  </conditionalFormatting>
  <conditionalFormatting sqref="H195">
    <cfRule type="containsText" dxfId="5109" priority="1300" operator="containsText" text="VALOR MINIMO NO ACEPTABLE">
      <formula>NOT(ISERROR(SEARCH("VALOR MINIMO NO ACEPTABLE",H195)))</formula>
    </cfRule>
  </conditionalFormatting>
  <conditionalFormatting sqref="H195">
    <cfRule type="containsText" dxfId="5108" priority="1299" operator="containsText" text="OFERTA CON PRECIO APARENTEMENTE BAJO">
      <formula>NOT(ISERROR(SEARCH("OFERTA CON PRECIO APARENTEMENTE BAJO",H195)))</formula>
    </cfRule>
  </conditionalFormatting>
  <conditionalFormatting sqref="Q195">
    <cfRule type="cellIs" dxfId="5107" priority="1296" operator="greaterThan">
      <formula>0</formula>
    </cfRule>
  </conditionalFormatting>
  <conditionalFormatting sqref="Q195">
    <cfRule type="cellIs" dxfId="5106" priority="1297" operator="greaterThan">
      <formula>#REF!-(#REF!-#REF!-#REF!-#REF!)</formula>
    </cfRule>
    <cfRule type="cellIs" dxfId="5105" priority="1298" operator="greaterThan">
      <formula>#REF!-#REF!-#REF!-#REF!-#REF!</formula>
    </cfRule>
  </conditionalFormatting>
  <conditionalFormatting sqref="H196">
    <cfRule type="containsText" dxfId="5104" priority="1295" operator="containsText" text="VALOR MINIMO NO ACEPTABLE">
      <formula>NOT(ISERROR(SEARCH("VALOR MINIMO NO ACEPTABLE",H196)))</formula>
    </cfRule>
  </conditionalFormatting>
  <conditionalFormatting sqref="H196">
    <cfRule type="containsText" dxfId="5103" priority="1294" operator="containsText" text="OFERTA CON PRECIO APARENTEMENTE BAJO">
      <formula>NOT(ISERROR(SEARCH("OFERTA CON PRECIO APARENTEMENTE BAJO",H196)))</formula>
    </cfRule>
  </conditionalFormatting>
  <conditionalFormatting sqref="Q196">
    <cfRule type="cellIs" dxfId="5102" priority="1291" operator="greaterThan">
      <formula>0</formula>
    </cfRule>
  </conditionalFormatting>
  <conditionalFormatting sqref="Q196">
    <cfRule type="cellIs" dxfId="5101" priority="1292" operator="greaterThan">
      <formula>#REF!-(#REF!-#REF!-#REF!-#REF!)</formula>
    </cfRule>
    <cfRule type="cellIs" dxfId="5100" priority="1293" operator="greaterThan">
      <formula>#REF!-#REF!-#REF!-#REF!-#REF!</formula>
    </cfRule>
  </conditionalFormatting>
  <conditionalFormatting sqref="H197">
    <cfRule type="containsText" dxfId="5099" priority="1290" operator="containsText" text="VALOR MINIMO NO ACEPTABLE">
      <formula>NOT(ISERROR(SEARCH("VALOR MINIMO NO ACEPTABLE",H197)))</formula>
    </cfRule>
  </conditionalFormatting>
  <conditionalFormatting sqref="H197">
    <cfRule type="containsText" dxfId="5098" priority="1289" operator="containsText" text="OFERTA CON PRECIO APARENTEMENTE BAJO">
      <formula>NOT(ISERROR(SEARCH("OFERTA CON PRECIO APARENTEMENTE BAJO",H197)))</formula>
    </cfRule>
  </conditionalFormatting>
  <conditionalFormatting sqref="Q197">
    <cfRule type="cellIs" dxfId="5097" priority="1286" operator="greaterThan">
      <formula>0</formula>
    </cfRule>
  </conditionalFormatting>
  <conditionalFormatting sqref="Q197">
    <cfRule type="cellIs" dxfId="5096" priority="1287" operator="greaterThan">
      <formula>#REF!-(#REF!-#REF!-#REF!-#REF!)</formula>
    </cfRule>
    <cfRule type="cellIs" dxfId="5095" priority="1288" operator="greaterThan">
      <formula>#REF!-#REF!-#REF!-#REF!-#REF!</formula>
    </cfRule>
  </conditionalFormatting>
  <conditionalFormatting sqref="H198">
    <cfRule type="containsText" dxfId="5094" priority="1285" operator="containsText" text="VALOR MINIMO NO ACEPTABLE">
      <formula>NOT(ISERROR(SEARCH("VALOR MINIMO NO ACEPTABLE",H198)))</formula>
    </cfRule>
  </conditionalFormatting>
  <conditionalFormatting sqref="H198">
    <cfRule type="containsText" dxfId="5093" priority="1284" operator="containsText" text="OFERTA CON PRECIO APARENTEMENTE BAJO">
      <formula>NOT(ISERROR(SEARCH("OFERTA CON PRECIO APARENTEMENTE BAJO",H198)))</formula>
    </cfRule>
  </conditionalFormatting>
  <conditionalFormatting sqref="Q198">
    <cfRule type="cellIs" dxfId="5092" priority="1281" operator="greaterThan">
      <formula>0</formula>
    </cfRule>
  </conditionalFormatting>
  <conditionalFormatting sqref="Q198">
    <cfRule type="cellIs" dxfId="5091" priority="1282" operator="greaterThan">
      <formula>#REF!-(#REF!-#REF!-#REF!-#REF!)</formula>
    </cfRule>
    <cfRule type="cellIs" dxfId="5090" priority="1283" operator="greaterThan">
      <formula>#REF!-#REF!-#REF!-#REF!-#REF!</formula>
    </cfRule>
  </conditionalFormatting>
  <conditionalFormatting sqref="H199">
    <cfRule type="containsText" dxfId="5089" priority="1280" operator="containsText" text="VALOR MINIMO NO ACEPTABLE">
      <formula>NOT(ISERROR(SEARCH("VALOR MINIMO NO ACEPTABLE",H199)))</formula>
    </cfRule>
  </conditionalFormatting>
  <conditionalFormatting sqref="H199">
    <cfRule type="containsText" dxfId="5088" priority="1279" operator="containsText" text="OFERTA CON PRECIO APARENTEMENTE BAJO">
      <formula>NOT(ISERROR(SEARCH("OFERTA CON PRECIO APARENTEMENTE BAJO",H199)))</formula>
    </cfRule>
  </conditionalFormatting>
  <conditionalFormatting sqref="Q199">
    <cfRule type="cellIs" dxfId="5087" priority="1276" operator="greaterThan">
      <formula>0</formula>
    </cfRule>
  </conditionalFormatting>
  <conditionalFormatting sqref="Q199">
    <cfRule type="cellIs" dxfId="5086" priority="1277" operator="greaterThan">
      <formula>#REF!-(#REF!-#REF!-#REF!-#REF!)</formula>
    </cfRule>
    <cfRule type="cellIs" dxfId="5085" priority="1278" operator="greaterThan">
      <formula>#REF!-#REF!-#REF!-#REF!-#REF!</formula>
    </cfRule>
  </conditionalFormatting>
  <conditionalFormatting sqref="H200">
    <cfRule type="containsText" dxfId="5084" priority="1275" operator="containsText" text="VALOR MINIMO NO ACEPTABLE">
      <formula>NOT(ISERROR(SEARCH("VALOR MINIMO NO ACEPTABLE",H200)))</formula>
    </cfRule>
  </conditionalFormatting>
  <conditionalFormatting sqref="H200">
    <cfRule type="containsText" dxfId="5083" priority="1274" operator="containsText" text="OFERTA CON PRECIO APARENTEMENTE BAJO">
      <formula>NOT(ISERROR(SEARCH("OFERTA CON PRECIO APARENTEMENTE BAJO",H200)))</formula>
    </cfRule>
  </conditionalFormatting>
  <conditionalFormatting sqref="Q200">
    <cfRule type="cellIs" dxfId="5082" priority="1271" operator="greaterThan">
      <formula>0</formula>
    </cfRule>
  </conditionalFormatting>
  <conditionalFormatting sqref="Q200">
    <cfRule type="cellIs" dxfId="5081" priority="1272" operator="greaterThan">
      <formula>#REF!-(#REF!-#REF!-#REF!-#REF!)</formula>
    </cfRule>
    <cfRule type="cellIs" dxfId="5080" priority="1273" operator="greaterThan">
      <formula>#REF!-#REF!-#REF!-#REF!-#REF!</formula>
    </cfRule>
  </conditionalFormatting>
  <conditionalFormatting sqref="H201">
    <cfRule type="containsText" dxfId="5079" priority="1270" operator="containsText" text="VALOR MINIMO NO ACEPTABLE">
      <formula>NOT(ISERROR(SEARCH("VALOR MINIMO NO ACEPTABLE",H201)))</formula>
    </cfRule>
  </conditionalFormatting>
  <conditionalFormatting sqref="H201">
    <cfRule type="containsText" dxfId="5078" priority="1269" operator="containsText" text="OFERTA CON PRECIO APARENTEMENTE BAJO">
      <formula>NOT(ISERROR(SEARCH("OFERTA CON PRECIO APARENTEMENTE BAJO",H201)))</formula>
    </cfRule>
  </conditionalFormatting>
  <conditionalFormatting sqref="Q201">
    <cfRule type="cellIs" dxfId="5077" priority="1266" operator="greaterThan">
      <formula>0</formula>
    </cfRule>
  </conditionalFormatting>
  <conditionalFormatting sqref="Q201">
    <cfRule type="cellIs" dxfId="5076" priority="1267" operator="greaterThan">
      <formula>#REF!-(#REF!-#REF!-#REF!-#REF!)</formula>
    </cfRule>
    <cfRule type="cellIs" dxfId="5075" priority="1268" operator="greaterThan">
      <formula>#REF!-#REF!-#REF!-#REF!-#REF!</formula>
    </cfRule>
  </conditionalFormatting>
  <conditionalFormatting sqref="H202">
    <cfRule type="containsText" dxfId="5074" priority="1265" operator="containsText" text="VALOR MINIMO NO ACEPTABLE">
      <formula>NOT(ISERROR(SEARCH("VALOR MINIMO NO ACEPTABLE",H202)))</formula>
    </cfRule>
  </conditionalFormatting>
  <conditionalFormatting sqref="H202">
    <cfRule type="containsText" dxfId="5073" priority="1264" operator="containsText" text="OFERTA CON PRECIO APARENTEMENTE BAJO">
      <formula>NOT(ISERROR(SEARCH("OFERTA CON PRECIO APARENTEMENTE BAJO",H202)))</formula>
    </cfRule>
  </conditionalFormatting>
  <conditionalFormatting sqref="Q202">
    <cfRule type="cellIs" dxfId="5072" priority="1261" operator="greaterThan">
      <formula>0</formula>
    </cfRule>
  </conditionalFormatting>
  <conditionalFormatting sqref="Q202">
    <cfRule type="cellIs" dxfId="5071" priority="1262" operator="greaterThan">
      <formula>#REF!-(#REF!-#REF!-#REF!-#REF!)</formula>
    </cfRule>
    <cfRule type="cellIs" dxfId="5070" priority="1263" operator="greaterThan">
      <formula>#REF!-#REF!-#REF!-#REF!-#REF!</formula>
    </cfRule>
  </conditionalFormatting>
  <conditionalFormatting sqref="H203">
    <cfRule type="containsText" dxfId="5069" priority="1260" operator="containsText" text="VALOR MINIMO NO ACEPTABLE">
      <formula>NOT(ISERROR(SEARCH("VALOR MINIMO NO ACEPTABLE",H203)))</formula>
    </cfRule>
  </conditionalFormatting>
  <conditionalFormatting sqref="H203">
    <cfRule type="containsText" dxfId="5068" priority="1259" operator="containsText" text="OFERTA CON PRECIO APARENTEMENTE BAJO">
      <formula>NOT(ISERROR(SEARCH("OFERTA CON PRECIO APARENTEMENTE BAJO",H203)))</formula>
    </cfRule>
  </conditionalFormatting>
  <conditionalFormatting sqref="Q203">
    <cfRule type="cellIs" dxfId="5067" priority="1256" operator="greaterThan">
      <formula>0</formula>
    </cfRule>
  </conditionalFormatting>
  <conditionalFormatting sqref="Q203">
    <cfRule type="cellIs" dxfId="5066" priority="1257" operator="greaterThan">
      <formula>#REF!-(#REF!-#REF!-#REF!-#REF!)</formula>
    </cfRule>
    <cfRule type="cellIs" dxfId="5065" priority="1258" operator="greaterThan">
      <formula>#REF!-#REF!-#REF!-#REF!-#REF!</formula>
    </cfRule>
  </conditionalFormatting>
  <conditionalFormatting sqref="H204">
    <cfRule type="containsText" dxfId="5064" priority="1255" operator="containsText" text="VALOR MINIMO NO ACEPTABLE">
      <formula>NOT(ISERROR(SEARCH("VALOR MINIMO NO ACEPTABLE",H204)))</formula>
    </cfRule>
  </conditionalFormatting>
  <conditionalFormatting sqref="H204">
    <cfRule type="containsText" dxfId="5063" priority="1254" operator="containsText" text="OFERTA CON PRECIO APARENTEMENTE BAJO">
      <formula>NOT(ISERROR(SEARCH("OFERTA CON PRECIO APARENTEMENTE BAJO",H204)))</formula>
    </cfRule>
  </conditionalFormatting>
  <conditionalFormatting sqref="Q204">
    <cfRule type="cellIs" dxfId="5062" priority="1251" operator="greaterThan">
      <formula>0</formula>
    </cfRule>
  </conditionalFormatting>
  <conditionalFormatting sqref="Q204">
    <cfRule type="cellIs" dxfId="5061" priority="1252" operator="greaterThan">
      <formula>#REF!-(#REF!-#REF!-#REF!-#REF!)</formula>
    </cfRule>
    <cfRule type="cellIs" dxfId="5060" priority="1253" operator="greaterThan">
      <formula>#REF!-#REF!-#REF!-#REF!-#REF!</formula>
    </cfRule>
  </conditionalFormatting>
  <conditionalFormatting sqref="H205">
    <cfRule type="containsText" dxfId="5059" priority="1250" operator="containsText" text="VALOR MINIMO NO ACEPTABLE">
      <formula>NOT(ISERROR(SEARCH("VALOR MINIMO NO ACEPTABLE",H205)))</formula>
    </cfRule>
  </conditionalFormatting>
  <conditionalFormatting sqref="H205">
    <cfRule type="containsText" dxfId="5058" priority="1249" operator="containsText" text="OFERTA CON PRECIO APARENTEMENTE BAJO">
      <formula>NOT(ISERROR(SEARCH("OFERTA CON PRECIO APARENTEMENTE BAJO",H205)))</formula>
    </cfRule>
  </conditionalFormatting>
  <conditionalFormatting sqref="Q205">
    <cfRule type="cellIs" dxfId="5057" priority="1246" operator="greaterThan">
      <formula>0</formula>
    </cfRule>
  </conditionalFormatting>
  <conditionalFormatting sqref="Q205">
    <cfRule type="cellIs" dxfId="5056" priority="1247" operator="greaterThan">
      <formula>#REF!-(#REF!-#REF!-#REF!-#REF!)</formula>
    </cfRule>
    <cfRule type="cellIs" dxfId="5055" priority="1248" operator="greaterThan">
      <formula>#REF!-#REF!-#REF!-#REF!-#REF!</formula>
    </cfRule>
  </conditionalFormatting>
  <conditionalFormatting sqref="H206">
    <cfRule type="containsText" dxfId="5054" priority="1245" operator="containsText" text="VALOR MINIMO NO ACEPTABLE">
      <formula>NOT(ISERROR(SEARCH("VALOR MINIMO NO ACEPTABLE",H206)))</formula>
    </cfRule>
  </conditionalFormatting>
  <conditionalFormatting sqref="H206">
    <cfRule type="containsText" dxfId="5053" priority="1244" operator="containsText" text="OFERTA CON PRECIO APARENTEMENTE BAJO">
      <formula>NOT(ISERROR(SEARCH("OFERTA CON PRECIO APARENTEMENTE BAJO",H206)))</formula>
    </cfRule>
  </conditionalFormatting>
  <conditionalFormatting sqref="Q206">
    <cfRule type="cellIs" dxfId="5052" priority="1241" operator="greaterThan">
      <formula>0</formula>
    </cfRule>
  </conditionalFormatting>
  <conditionalFormatting sqref="Q206">
    <cfRule type="cellIs" dxfId="5051" priority="1242" operator="greaterThan">
      <formula>#REF!-(#REF!-#REF!-#REF!-#REF!)</formula>
    </cfRule>
    <cfRule type="cellIs" dxfId="5050" priority="1243" operator="greaterThan">
      <formula>#REF!-#REF!-#REF!-#REF!-#REF!</formula>
    </cfRule>
  </conditionalFormatting>
  <conditionalFormatting sqref="H207">
    <cfRule type="containsText" dxfId="5049" priority="1240" operator="containsText" text="VALOR MINIMO NO ACEPTABLE">
      <formula>NOT(ISERROR(SEARCH("VALOR MINIMO NO ACEPTABLE",H207)))</formula>
    </cfRule>
  </conditionalFormatting>
  <conditionalFormatting sqref="H207">
    <cfRule type="containsText" dxfId="5048" priority="1239" operator="containsText" text="OFERTA CON PRECIO APARENTEMENTE BAJO">
      <formula>NOT(ISERROR(SEARCH("OFERTA CON PRECIO APARENTEMENTE BAJO",H207)))</formula>
    </cfRule>
  </conditionalFormatting>
  <conditionalFormatting sqref="Q207">
    <cfRule type="cellIs" dxfId="5047" priority="1236" operator="greaterThan">
      <formula>0</formula>
    </cfRule>
  </conditionalFormatting>
  <conditionalFormatting sqref="Q207">
    <cfRule type="cellIs" dxfId="5046" priority="1237" operator="greaterThan">
      <formula>#REF!-(#REF!-#REF!-#REF!-#REF!)</formula>
    </cfRule>
    <cfRule type="cellIs" dxfId="5045" priority="1238" operator="greaterThan">
      <formula>#REF!-#REF!-#REF!-#REF!-#REF!</formula>
    </cfRule>
  </conditionalFormatting>
  <conditionalFormatting sqref="H208">
    <cfRule type="containsText" dxfId="5044" priority="1235" operator="containsText" text="VALOR MINIMO NO ACEPTABLE">
      <formula>NOT(ISERROR(SEARCH("VALOR MINIMO NO ACEPTABLE",H208)))</formula>
    </cfRule>
  </conditionalFormatting>
  <conditionalFormatting sqref="H208">
    <cfRule type="containsText" dxfId="5043" priority="1234" operator="containsText" text="OFERTA CON PRECIO APARENTEMENTE BAJO">
      <formula>NOT(ISERROR(SEARCH("OFERTA CON PRECIO APARENTEMENTE BAJO",H208)))</formula>
    </cfRule>
  </conditionalFormatting>
  <conditionalFormatting sqref="Q208">
    <cfRule type="cellIs" dxfId="5042" priority="1231" operator="greaterThan">
      <formula>0</formula>
    </cfRule>
  </conditionalFormatting>
  <conditionalFormatting sqref="Q208">
    <cfRule type="cellIs" dxfId="5041" priority="1232" operator="greaterThan">
      <formula>#REF!-(#REF!-#REF!-#REF!-#REF!)</formula>
    </cfRule>
    <cfRule type="cellIs" dxfId="5040" priority="1233" operator="greaterThan">
      <formula>#REF!-#REF!-#REF!-#REF!-#REF!</formula>
    </cfRule>
  </conditionalFormatting>
  <conditionalFormatting sqref="H209">
    <cfRule type="containsText" dxfId="5039" priority="1230" operator="containsText" text="VALOR MINIMO NO ACEPTABLE">
      <formula>NOT(ISERROR(SEARCH("VALOR MINIMO NO ACEPTABLE",H209)))</formula>
    </cfRule>
  </conditionalFormatting>
  <conditionalFormatting sqref="H209">
    <cfRule type="containsText" dxfId="5038" priority="1229" operator="containsText" text="OFERTA CON PRECIO APARENTEMENTE BAJO">
      <formula>NOT(ISERROR(SEARCH("OFERTA CON PRECIO APARENTEMENTE BAJO",H209)))</formula>
    </cfRule>
  </conditionalFormatting>
  <conditionalFormatting sqref="Q209">
    <cfRule type="cellIs" dxfId="5037" priority="1226" operator="greaterThan">
      <formula>0</formula>
    </cfRule>
  </conditionalFormatting>
  <conditionalFormatting sqref="Q209">
    <cfRule type="cellIs" dxfId="5036" priority="1227" operator="greaterThan">
      <formula>#REF!-(#REF!-#REF!-#REF!-#REF!)</formula>
    </cfRule>
    <cfRule type="cellIs" dxfId="5035" priority="1228" operator="greaterThan">
      <formula>#REF!-#REF!-#REF!-#REF!-#REF!</formula>
    </cfRule>
  </conditionalFormatting>
  <conditionalFormatting sqref="H210">
    <cfRule type="containsText" dxfId="5034" priority="1225" operator="containsText" text="VALOR MINIMO NO ACEPTABLE">
      <formula>NOT(ISERROR(SEARCH("VALOR MINIMO NO ACEPTABLE",H210)))</formula>
    </cfRule>
  </conditionalFormatting>
  <conditionalFormatting sqref="H210">
    <cfRule type="containsText" dxfId="5033" priority="1224" operator="containsText" text="OFERTA CON PRECIO APARENTEMENTE BAJO">
      <formula>NOT(ISERROR(SEARCH("OFERTA CON PRECIO APARENTEMENTE BAJO",H210)))</formula>
    </cfRule>
  </conditionalFormatting>
  <conditionalFormatting sqref="Q210">
    <cfRule type="cellIs" dxfId="5032" priority="1221" operator="greaterThan">
      <formula>0</formula>
    </cfRule>
  </conditionalFormatting>
  <conditionalFormatting sqref="Q210">
    <cfRule type="cellIs" dxfId="5031" priority="1222" operator="greaterThan">
      <formula>#REF!-(#REF!-#REF!-#REF!-#REF!)</formula>
    </cfRule>
    <cfRule type="cellIs" dxfId="5030" priority="1223" operator="greaterThan">
      <formula>#REF!-#REF!-#REF!-#REF!-#REF!</formula>
    </cfRule>
  </conditionalFormatting>
  <conditionalFormatting sqref="H211">
    <cfRule type="containsText" dxfId="5029" priority="1220" operator="containsText" text="VALOR MINIMO NO ACEPTABLE">
      <formula>NOT(ISERROR(SEARCH("VALOR MINIMO NO ACEPTABLE",H211)))</formula>
    </cfRule>
  </conditionalFormatting>
  <conditionalFormatting sqref="H211">
    <cfRule type="containsText" dxfId="5028" priority="1219" operator="containsText" text="OFERTA CON PRECIO APARENTEMENTE BAJO">
      <formula>NOT(ISERROR(SEARCH("OFERTA CON PRECIO APARENTEMENTE BAJO",H211)))</formula>
    </cfRule>
  </conditionalFormatting>
  <conditionalFormatting sqref="Q211">
    <cfRule type="cellIs" dxfId="5027" priority="1216" operator="greaterThan">
      <formula>0</formula>
    </cfRule>
  </conditionalFormatting>
  <conditionalFormatting sqref="Q211">
    <cfRule type="cellIs" dxfId="5026" priority="1217" operator="greaterThan">
      <formula>#REF!-(#REF!-#REF!-#REF!-#REF!)</formula>
    </cfRule>
    <cfRule type="cellIs" dxfId="5025" priority="1218" operator="greaterThan">
      <formula>#REF!-#REF!-#REF!-#REF!-#REF!</formula>
    </cfRule>
  </conditionalFormatting>
  <conditionalFormatting sqref="H212">
    <cfRule type="containsText" dxfId="5024" priority="1215" operator="containsText" text="VALOR MINIMO NO ACEPTABLE">
      <formula>NOT(ISERROR(SEARCH("VALOR MINIMO NO ACEPTABLE",H212)))</formula>
    </cfRule>
  </conditionalFormatting>
  <conditionalFormatting sqref="H212">
    <cfRule type="containsText" dxfId="5023" priority="1214" operator="containsText" text="OFERTA CON PRECIO APARENTEMENTE BAJO">
      <formula>NOT(ISERROR(SEARCH("OFERTA CON PRECIO APARENTEMENTE BAJO",H212)))</formula>
    </cfRule>
  </conditionalFormatting>
  <conditionalFormatting sqref="Q212">
    <cfRule type="cellIs" dxfId="5022" priority="1211" operator="greaterThan">
      <formula>0</formula>
    </cfRule>
  </conditionalFormatting>
  <conditionalFormatting sqref="Q212">
    <cfRule type="cellIs" dxfId="5021" priority="1212" operator="greaterThan">
      <formula>#REF!-(#REF!-#REF!-#REF!-#REF!)</formula>
    </cfRule>
    <cfRule type="cellIs" dxfId="5020" priority="1213" operator="greaterThan">
      <formula>#REF!-#REF!-#REF!-#REF!-#REF!</formula>
    </cfRule>
  </conditionalFormatting>
  <conditionalFormatting sqref="H213">
    <cfRule type="containsText" dxfId="5019" priority="1210" operator="containsText" text="VALOR MINIMO NO ACEPTABLE">
      <formula>NOT(ISERROR(SEARCH("VALOR MINIMO NO ACEPTABLE",H213)))</formula>
    </cfRule>
  </conditionalFormatting>
  <conditionalFormatting sqref="H213">
    <cfRule type="containsText" dxfId="5018" priority="1209" operator="containsText" text="OFERTA CON PRECIO APARENTEMENTE BAJO">
      <formula>NOT(ISERROR(SEARCH("OFERTA CON PRECIO APARENTEMENTE BAJO",H213)))</formula>
    </cfRule>
  </conditionalFormatting>
  <conditionalFormatting sqref="Q213">
    <cfRule type="cellIs" dxfId="5017" priority="1206" operator="greaterThan">
      <formula>0</formula>
    </cfRule>
  </conditionalFormatting>
  <conditionalFormatting sqref="Q213">
    <cfRule type="cellIs" dxfId="5016" priority="1207" operator="greaterThan">
      <formula>#REF!-(#REF!-#REF!-#REF!-#REF!)</formula>
    </cfRule>
    <cfRule type="cellIs" dxfId="5015" priority="1208" operator="greaterThan">
      <formula>#REF!-#REF!-#REF!-#REF!-#REF!</formula>
    </cfRule>
  </conditionalFormatting>
  <conditionalFormatting sqref="H214">
    <cfRule type="containsText" dxfId="5014" priority="1205" operator="containsText" text="VALOR MINIMO NO ACEPTABLE">
      <formula>NOT(ISERROR(SEARCH("VALOR MINIMO NO ACEPTABLE",H214)))</formula>
    </cfRule>
  </conditionalFormatting>
  <conditionalFormatting sqref="H214">
    <cfRule type="containsText" dxfId="5013" priority="1204" operator="containsText" text="OFERTA CON PRECIO APARENTEMENTE BAJO">
      <formula>NOT(ISERROR(SEARCH("OFERTA CON PRECIO APARENTEMENTE BAJO",H214)))</formula>
    </cfRule>
  </conditionalFormatting>
  <conditionalFormatting sqref="Q214">
    <cfRule type="cellIs" dxfId="5012" priority="1201" operator="greaterThan">
      <formula>0</formula>
    </cfRule>
  </conditionalFormatting>
  <conditionalFormatting sqref="Q214">
    <cfRule type="cellIs" dxfId="5011" priority="1202" operator="greaterThan">
      <formula>#REF!-(#REF!-#REF!-#REF!-#REF!)</formula>
    </cfRule>
    <cfRule type="cellIs" dxfId="5010" priority="1203" operator="greaterThan">
      <formula>#REF!-#REF!-#REF!-#REF!-#REF!</formula>
    </cfRule>
  </conditionalFormatting>
  <conditionalFormatting sqref="H215">
    <cfRule type="containsText" dxfId="5009" priority="1200" operator="containsText" text="VALOR MINIMO NO ACEPTABLE">
      <formula>NOT(ISERROR(SEARCH("VALOR MINIMO NO ACEPTABLE",H215)))</formula>
    </cfRule>
  </conditionalFormatting>
  <conditionalFormatting sqref="H215">
    <cfRule type="containsText" dxfId="5008" priority="1199" operator="containsText" text="OFERTA CON PRECIO APARENTEMENTE BAJO">
      <formula>NOT(ISERROR(SEARCH("OFERTA CON PRECIO APARENTEMENTE BAJO",H215)))</formula>
    </cfRule>
  </conditionalFormatting>
  <conditionalFormatting sqref="Q215">
    <cfRule type="cellIs" dxfId="5007" priority="1196" operator="greaterThan">
      <formula>0</formula>
    </cfRule>
  </conditionalFormatting>
  <conditionalFormatting sqref="Q215">
    <cfRule type="cellIs" dxfId="5006" priority="1197" operator="greaterThan">
      <formula>#REF!-(#REF!-#REF!-#REF!-#REF!)</formula>
    </cfRule>
    <cfRule type="cellIs" dxfId="5005" priority="1198" operator="greaterThan">
      <formula>#REF!-#REF!-#REF!-#REF!-#REF!</formula>
    </cfRule>
  </conditionalFormatting>
  <conditionalFormatting sqref="H216">
    <cfRule type="containsText" dxfId="5004" priority="1195" operator="containsText" text="VALOR MINIMO NO ACEPTABLE">
      <formula>NOT(ISERROR(SEARCH("VALOR MINIMO NO ACEPTABLE",H216)))</formula>
    </cfRule>
  </conditionalFormatting>
  <conditionalFormatting sqref="H216">
    <cfRule type="containsText" dxfId="5003" priority="1194" operator="containsText" text="OFERTA CON PRECIO APARENTEMENTE BAJO">
      <formula>NOT(ISERROR(SEARCH("OFERTA CON PRECIO APARENTEMENTE BAJO",H216)))</formula>
    </cfRule>
  </conditionalFormatting>
  <conditionalFormatting sqref="Q216">
    <cfRule type="cellIs" dxfId="5002" priority="1191" operator="greaterThan">
      <formula>0</formula>
    </cfRule>
  </conditionalFormatting>
  <conditionalFormatting sqref="Q216">
    <cfRule type="cellIs" dxfId="5001" priority="1192" operator="greaterThan">
      <formula>#REF!-(#REF!-#REF!-#REF!-#REF!)</formula>
    </cfRule>
    <cfRule type="cellIs" dxfId="5000" priority="1193" operator="greaterThan">
      <formula>#REF!-#REF!-#REF!-#REF!-#REF!</formula>
    </cfRule>
  </conditionalFormatting>
  <conditionalFormatting sqref="H217">
    <cfRule type="containsText" dxfId="4999" priority="1190" operator="containsText" text="VALOR MINIMO NO ACEPTABLE">
      <formula>NOT(ISERROR(SEARCH("VALOR MINIMO NO ACEPTABLE",H217)))</formula>
    </cfRule>
  </conditionalFormatting>
  <conditionalFormatting sqref="H217">
    <cfRule type="containsText" dxfId="4998" priority="1189" operator="containsText" text="OFERTA CON PRECIO APARENTEMENTE BAJO">
      <formula>NOT(ISERROR(SEARCH("OFERTA CON PRECIO APARENTEMENTE BAJO",H217)))</formula>
    </cfRule>
  </conditionalFormatting>
  <conditionalFormatting sqref="Q217">
    <cfRule type="cellIs" dxfId="4997" priority="1186" operator="greaterThan">
      <formula>0</formula>
    </cfRule>
  </conditionalFormatting>
  <conditionalFormatting sqref="Q217">
    <cfRule type="cellIs" dxfId="4996" priority="1187" operator="greaterThan">
      <formula>#REF!-(#REF!-#REF!-#REF!-#REF!)</formula>
    </cfRule>
    <cfRule type="cellIs" dxfId="4995" priority="1188" operator="greaterThan">
      <formula>#REF!-#REF!-#REF!-#REF!-#REF!</formula>
    </cfRule>
  </conditionalFormatting>
  <conditionalFormatting sqref="H218">
    <cfRule type="containsText" dxfId="4994" priority="1185" operator="containsText" text="VALOR MINIMO NO ACEPTABLE">
      <formula>NOT(ISERROR(SEARCH("VALOR MINIMO NO ACEPTABLE",H218)))</formula>
    </cfRule>
  </conditionalFormatting>
  <conditionalFormatting sqref="H218">
    <cfRule type="containsText" dxfId="4993" priority="1184" operator="containsText" text="OFERTA CON PRECIO APARENTEMENTE BAJO">
      <formula>NOT(ISERROR(SEARCH("OFERTA CON PRECIO APARENTEMENTE BAJO",H218)))</formula>
    </cfRule>
  </conditionalFormatting>
  <conditionalFormatting sqref="Q218">
    <cfRule type="cellIs" dxfId="4992" priority="1181" operator="greaterThan">
      <formula>0</formula>
    </cfRule>
  </conditionalFormatting>
  <conditionalFormatting sqref="Q218">
    <cfRule type="cellIs" dxfId="4991" priority="1182" operator="greaterThan">
      <formula>#REF!-(#REF!-#REF!-#REF!-#REF!)</formula>
    </cfRule>
    <cfRule type="cellIs" dxfId="4990" priority="1183" operator="greaterThan">
      <formula>#REF!-#REF!-#REF!-#REF!-#REF!</formula>
    </cfRule>
  </conditionalFormatting>
  <conditionalFormatting sqref="H219">
    <cfRule type="containsText" dxfId="4989" priority="1180" operator="containsText" text="VALOR MINIMO NO ACEPTABLE">
      <formula>NOT(ISERROR(SEARCH("VALOR MINIMO NO ACEPTABLE",H219)))</formula>
    </cfRule>
  </conditionalFormatting>
  <conditionalFormatting sqref="H219">
    <cfRule type="containsText" dxfId="4988" priority="1179" operator="containsText" text="OFERTA CON PRECIO APARENTEMENTE BAJO">
      <formula>NOT(ISERROR(SEARCH("OFERTA CON PRECIO APARENTEMENTE BAJO",H219)))</formula>
    </cfRule>
  </conditionalFormatting>
  <conditionalFormatting sqref="Q219">
    <cfRule type="cellIs" dxfId="4987" priority="1176" operator="greaterThan">
      <formula>0</formula>
    </cfRule>
  </conditionalFormatting>
  <conditionalFormatting sqref="Q219">
    <cfRule type="cellIs" dxfId="4986" priority="1177" operator="greaterThan">
      <formula>#REF!-(#REF!-#REF!-#REF!-#REF!)</formula>
    </cfRule>
    <cfRule type="cellIs" dxfId="4985" priority="1178" operator="greaterThan">
      <formula>#REF!-#REF!-#REF!-#REF!-#REF!</formula>
    </cfRule>
  </conditionalFormatting>
  <conditionalFormatting sqref="H220">
    <cfRule type="containsText" dxfId="4984" priority="1175" operator="containsText" text="VALOR MINIMO NO ACEPTABLE">
      <formula>NOT(ISERROR(SEARCH("VALOR MINIMO NO ACEPTABLE",H220)))</formula>
    </cfRule>
  </conditionalFormatting>
  <conditionalFormatting sqref="H220">
    <cfRule type="containsText" dxfId="4983" priority="1174" operator="containsText" text="OFERTA CON PRECIO APARENTEMENTE BAJO">
      <formula>NOT(ISERROR(SEARCH("OFERTA CON PRECIO APARENTEMENTE BAJO",H220)))</formula>
    </cfRule>
  </conditionalFormatting>
  <conditionalFormatting sqref="Q220">
    <cfRule type="cellIs" dxfId="4982" priority="1171" operator="greaterThan">
      <formula>0</formula>
    </cfRule>
  </conditionalFormatting>
  <conditionalFormatting sqref="Q220">
    <cfRule type="cellIs" dxfId="4981" priority="1172" operator="greaterThan">
      <formula>#REF!-(#REF!-#REF!-#REF!-#REF!)</formula>
    </cfRule>
    <cfRule type="cellIs" dxfId="4980" priority="1173" operator="greaterThan">
      <formula>#REF!-#REF!-#REF!-#REF!-#REF!</formula>
    </cfRule>
  </conditionalFormatting>
  <conditionalFormatting sqref="H221">
    <cfRule type="containsText" dxfId="4979" priority="1170" operator="containsText" text="VALOR MINIMO NO ACEPTABLE">
      <formula>NOT(ISERROR(SEARCH("VALOR MINIMO NO ACEPTABLE",H221)))</formula>
    </cfRule>
  </conditionalFormatting>
  <conditionalFormatting sqref="H221">
    <cfRule type="containsText" dxfId="4978" priority="1169" operator="containsText" text="OFERTA CON PRECIO APARENTEMENTE BAJO">
      <formula>NOT(ISERROR(SEARCH("OFERTA CON PRECIO APARENTEMENTE BAJO",H221)))</formula>
    </cfRule>
  </conditionalFormatting>
  <conditionalFormatting sqref="Q221">
    <cfRule type="cellIs" dxfId="4977" priority="1166" operator="greaterThan">
      <formula>0</formula>
    </cfRule>
  </conditionalFormatting>
  <conditionalFormatting sqref="Q221">
    <cfRule type="cellIs" dxfId="4976" priority="1167" operator="greaterThan">
      <formula>#REF!-(#REF!-#REF!-#REF!-#REF!)</formula>
    </cfRule>
    <cfRule type="cellIs" dxfId="4975" priority="1168" operator="greaterThan">
      <formula>#REF!-#REF!-#REF!-#REF!-#REF!</formula>
    </cfRule>
  </conditionalFormatting>
  <conditionalFormatting sqref="H222">
    <cfRule type="containsText" dxfId="4974" priority="1165" operator="containsText" text="VALOR MINIMO NO ACEPTABLE">
      <formula>NOT(ISERROR(SEARCH("VALOR MINIMO NO ACEPTABLE",H222)))</formula>
    </cfRule>
  </conditionalFormatting>
  <conditionalFormatting sqref="H222">
    <cfRule type="containsText" dxfId="4973" priority="1164" operator="containsText" text="OFERTA CON PRECIO APARENTEMENTE BAJO">
      <formula>NOT(ISERROR(SEARCH("OFERTA CON PRECIO APARENTEMENTE BAJO",H222)))</formula>
    </cfRule>
  </conditionalFormatting>
  <conditionalFormatting sqref="Q222">
    <cfRule type="cellIs" dxfId="4972" priority="1161" operator="greaterThan">
      <formula>0</formula>
    </cfRule>
  </conditionalFormatting>
  <conditionalFormatting sqref="Q222">
    <cfRule type="cellIs" dxfId="4971" priority="1162" operator="greaterThan">
      <formula>#REF!-(#REF!-#REF!-#REF!-#REF!)</formula>
    </cfRule>
    <cfRule type="cellIs" dxfId="4970" priority="1163" operator="greaterThan">
      <formula>#REF!-#REF!-#REF!-#REF!-#REF!</formula>
    </cfRule>
  </conditionalFormatting>
  <conditionalFormatting sqref="H223">
    <cfRule type="containsText" dxfId="4969" priority="1160" operator="containsText" text="VALOR MINIMO NO ACEPTABLE">
      <formula>NOT(ISERROR(SEARCH("VALOR MINIMO NO ACEPTABLE",H223)))</formula>
    </cfRule>
  </conditionalFormatting>
  <conditionalFormatting sqref="H223">
    <cfRule type="containsText" dxfId="4968" priority="1159" operator="containsText" text="OFERTA CON PRECIO APARENTEMENTE BAJO">
      <formula>NOT(ISERROR(SEARCH("OFERTA CON PRECIO APARENTEMENTE BAJO",H223)))</formula>
    </cfRule>
  </conditionalFormatting>
  <conditionalFormatting sqref="Q223">
    <cfRule type="cellIs" dxfId="4967" priority="1156" operator="greaterThan">
      <formula>0</formula>
    </cfRule>
  </conditionalFormatting>
  <conditionalFormatting sqref="Q223">
    <cfRule type="cellIs" dxfId="4966" priority="1157" operator="greaterThan">
      <formula>#REF!-(#REF!-#REF!-#REF!-#REF!)</formula>
    </cfRule>
    <cfRule type="cellIs" dxfId="4965" priority="1158" operator="greaterThan">
      <formula>#REF!-#REF!-#REF!-#REF!-#REF!</formula>
    </cfRule>
  </conditionalFormatting>
  <conditionalFormatting sqref="H224">
    <cfRule type="containsText" dxfId="4964" priority="1155" operator="containsText" text="VALOR MINIMO NO ACEPTABLE">
      <formula>NOT(ISERROR(SEARCH("VALOR MINIMO NO ACEPTABLE",H224)))</formula>
    </cfRule>
  </conditionalFormatting>
  <conditionalFormatting sqref="H224">
    <cfRule type="containsText" dxfId="4963" priority="1154" operator="containsText" text="OFERTA CON PRECIO APARENTEMENTE BAJO">
      <formula>NOT(ISERROR(SEARCH("OFERTA CON PRECIO APARENTEMENTE BAJO",H224)))</formula>
    </cfRule>
  </conditionalFormatting>
  <conditionalFormatting sqref="Q224">
    <cfRule type="cellIs" dxfId="4962" priority="1151" operator="greaterThan">
      <formula>0</formula>
    </cfRule>
  </conditionalFormatting>
  <conditionalFormatting sqref="Q224">
    <cfRule type="cellIs" dxfId="4961" priority="1152" operator="greaterThan">
      <formula>#REF!-(#REF!-#REF!-#REF!-#REF!)</formula>
    </cfRule>
    <cfRule type="cellIs" dxfId="4960" priority="1153" operator="greaterThan">
      <formula>#REF!-#REF!-#REF!-#REF!-#REF!</formula>
    </cfRule>
  </conditionalFormatting>
  <conditionalFormatting sqref="H225">
    <cfRule type="containsText" dxfId="4959" priority="1150" operator="containsText" text="VALOR MINIMO NO ACEPTABLE">
      <formula>NOT(ISERROR(SEARCH("VALOR MINIMO NO ACEPTABLE",H225)))</formula>
    </cfRule>
  </conditionalFormatting>
  <conditionalFormatting sqref="H225">
    <cfRule type="containsText" dxfId="4958" priority="1149" operator="containsText" text="OFERTA CON PRECIO APARENTEMENTE BAJO">
      <formula>NOT(ISERROR(SEARCH("OFERTA CON PRECIO APARENTEMENTE BAJO",H225)))</formula>
    </cfRule>
  </conditionalFormatting>
  <conditionalFormatting sqref="Q225">
    <cfRule type="cellIs" dxfId="4957" priority="1146" operator="greaterThan">
      <formula>0</formula>
    </cfRule>
  </conditionalFormatting>
  <conditionalFormatting sqref="Q225">
    <cfRule type="cellIs" dxfId="4956" priority="1147" operator="greaterThan">
      <formula>#REF!-(#REF!-#REF!-#REF!-#REF!)</formula>
    </cfRule>
    <cfRule type="cellIs" dxfId="4955" priority="1148" operator="greaterThan">
      <formula>#REF!-#REF!-#REF!-#REF!-#REF!</formula>
    </cfRule>
  </conditionalFormatting>
  <conditionalFormatting sqref="H226">
    <cfRule type="containsText" dxfId="4954" priority="1145" operator="containsText" text="VALOR MINIMO NO ACEPTABLE">
      <formula>NOT(ISERROR(SEARCH("VALOR MINIMO NO ACEPTABLE",H226)))</formula>
    </cfRule>
  </conditionalFormatting>
  <conditionalFormatting sqref="H226">
    <cfRule type="containsText" dxfId="4953" priority="1144" operator="containsText" text="OFERTA CON PRECIO APARENTEMENTE BAJO">
      <formula>NOT(ISERROR(SEARCH("OFERTA CON PRECIO APARENTEMENTE BAJO",H226)))</formula>
    </cfRule>
  </conditionalFormatting>
  <conditionalFormatting sqref="Q226">
    <cfRule type="cellIs" dxfId="4952" priority="1141" operator="greaterThan">
      <formula>0</formula>
    </cfRule>
  </conditionalFormatting>
  <conditionalFormatting sqref="Q226">
    <cfRule type="cellIs" dxfId="4951" priority="1142" operator="greaterThan">
      <formula>#REF!-(#REF!-#REF!-#REF!-#REF!)</formula>
    </cfRule>
    <cfRule type="cellIs" dxfId="4950" priority="1143" operator="greaterThan">
      <formula>#REF!-#REF!-#REF!-#REF!-#REF!</formula>
    </cfRule>
  </conditionalFormatting>
  <conditionalFormatting sqref="H227">
    <cfRule type="containsText" dxfId="4949" priority="1140" operator="containsText" text="VALOR MINIMO NO ACEPTABLE">
      <formula>NOT(ISERROR(SEARCH("VALOR MINIMO NO ACEPTABLE",H227)))</formula>
    </cfRule>
  </conditionalFormatting>
  <conditionalFormatting sqref="H227">
    <cfRule type="containsText" dxfId="4948" priority="1139" operator="containsText" text="OFERTA CON PRECIO APARENTEMENTE BAJO">
      <formula>NOT(ISERROR(SEARCH("OFERTA CON PRECIO APARENTEMENTE BAJO",H227)))</formula>
    </cfRule>
  </conditionalFormatting>
  <conditionalFormatting sqref="Q227">
    <cfRule type="cellIs" dxfId="4947" priority="1136" operator="greaterThan">
      <formula>0</formula>
    </cfRule>
  </conditionalFormatting>
  <conditionalFormatting sqref="Q227">
    <cfRule type="cellIs" dxfId="4946" priority="1137" operator="greaterThan">
      <formula>#REF!-(#REF!-#REF!-#REF!-#REF!)</formula>
    </cfRule>
    <cfRule type="cellIs" dxfId="4945" priority="1138" operator="greaterThan">
      <formula>#REF!-#REF!-#REF!-#REF!-#REF!</formula>
    </cfRule>
  </conditionalFormatting>
  <conditionalFormatting sqref="H228">
    <cfRule type="containsText" dxfId="4944" priority="1135" operator="containsText" text="VALOR MINIMO NO ACEPTABLE">
      <formula>NOT(ISERROR(SEARCH("VALOR MINIMO NO ACEPTABLE",H228)))</formula>
    </cfRule>
  </conditionalFormatting>
  <conditionalFormatting sqref="H228">
    <cfRule type="containsText" dxfId="4943" priority="1134" operator="containsText" text="OFERTA CON PRECIO APARENTEMENTE BAJO">
      <formula>NOT(ISERROR(SEARCH("OFERTA CON PRECIO APARENTEMENTE BAJO",H228)))</formula>
    </cfRule>
  </conditionalFormatting>
  <conditionalFormatting sqref="Q228">
    <cfRule type="cellIs" dxfId="4942" priority="1131" operator="greaterThan">
      <formula>0</formula>
    </cfRule>
  </conditionalFormatting>
  <conditionalFormatting sqref="Q228">
    <cfRule type="cellIs" dxfId="4941" priority="1132" operator="greaterThan">
      <formula>#REF!-(#REF!-#REF!-#REF!-#REF!)</formula>
    </cfRule>
    <cfRule type="cellIs" dxfId="4940" priority="1133" operator="greaterThan">
      <formula>#REF!-#REF!-#REF!-#REF!-#REF!</formula>
    </cfRule>
  </conditionalFormatting>
  <conditionalFormatting sqref="H229">
    <cfRule type="containsText" dxfId="4939" priority="1130" operator="containsText" text="VALOR MINIMO NO ACEPTABLE">
      <formula>NOT(ISERROR(SEARCH("VALOR MINIMO NO ACEPTABLE",H229)))</formula>
    </cfRule>
  </conditionalFormatting>
  <conditionalFormatting sqref="H229">
    <cfRule type="containsText" dxfId="4938" priority="1129" operator="containsText" text="OFERTA CON PRECIO APARENTEMENTE BAJO">
      <formula>NOT(ISERROR(SEARCH("OFERTA CON PRECIO APARENTEMENTE BAJO",H229)))</formula>
    </cfRule>
  </conditionalFormatting>
  <conditionalFormatting sqref="Q229">
    <cfRule type="cellIs" dxfId="4937" priority="1126" operator="greaterThan">
      <formula>0</formula>
    </cfRule>
  </conditionalFormatting>
  <conditionalFormatting sqref="Q229">
    <cfRule type="cellIs" dxfId="4936" priority="1127" operator="greaterThan">
      <formula>#REF!-(#REF!-#REF!-#REF!-#REF!)</formula>
    </cfRule>
    <cfRule type="cellIs" dxfId="4935" priority="1128" operator="greaterThan">
      <formula>#REF!-#REF!-#REF!-#REF!-#REF!</formula>
    </cfRule>
  </conditionalFormatting>
  <conditionalFormatting sqref="H230">
    <cfRule type="containsText" dxfId="4934" priority="1125" operator="containsText" text="VALOR MINIMO NO ACEPTABLE">
      <formula>NOT(ISERROR(SEARCH("VALOR MINIMO NO ACEPTABLE",H230)))</formula>
    </cfRule>
  </conditionalFormatting>
  <conditionalFormatting sqref="H230">
    <cfRule type="containsText" dxfId="4933" priority="1124" operator="containsText" text="OFERTA CON PRECIO APARENTEMENTE BAJO">
      <formula>NOT(ISERROR(SEARCH("OFERTA CON PRECIO APARENTEMENTE BAJO",H230)))</formula>
    </cfRule>
  </conditionalFormatting>
  <conditionalFormatting sqref="Q230">
    <cfRule type="cellIs" dxfId="4932" priority="1121" operator="greaterThan">
      <formula>0</formula>
    </cfRule>
  </conditionalFormatting>
  <conditionalFormatting sqref="Q230">
    <cfRule type="cellIs" dxfId="4931" priority="1122" operator="greaterThan">
      <formula>#REF!-(#REF!-#REF!-#REF!-#REF!)</formula>
    </cfRule>
    <cfRule type="cellIs" dxfId="4930" priority="1123" operator="greaterThan">
      <formula>#REF!-#REF!-#REF!-#REF!-#REF!</formula>
    </cfRule>
  </conditionalFormatting>
  <conditionalFormatting sqref="H231">
    <cfRule type="containsText" dxfId="4929" priority="1120" operator="containsText" text="VALOR MINIMO NO ACEPTABLE">
      <formula>NOT(ISERROR(SEARCH("VALOR MINIMO NO ACEPTABLE",H231)))</formula>
    </cfRule>
  </conditionalFormatting>
  <conditionalFormatting sqref="H231">
    <cfRule type="containsText" dxfId="4928" priority="1119" operator="containsText" text="OFERTA CON PRECIO APARENTEMENTE BAJO">
      <formula>NOT(ISERROR(SEARCH("OFERTA CON PRECIO APARENTEMENTE BAJO",H231)))</formula>
    </cfRule>
  </conditionalFormatting>
  <conditionalFormatting sqref="Q231">
    <cfRule type="cellIs" dxfId="4927" priority="1116" operator="greaterThan">
      <formula>0</formula>
    </cfRule>
  </conditionalFormatting>
  <conditionalFormatting sqref="Q231">
    <cfRule type="cellIs" dxfId="4926" priority="1117" operator="greaterThan">
      <formula>#REF!-(#REF!-#REF!-#REF!-#REF!)</formula>
    </cfRule>
    <cfRule type="cellIs" dxfId="4925" priority="1118" operator="greaterThan">
      <formula>#REF!-#REF!-#REF!-#REF!-#REF!</formula>
    </cfRule>
  </conditionalFormatting>
  <conditionalFormatting sqref="H232">
    <cfRule type="containsText" dxfId="4924" priority="1115" operator="containsText" text="VALOR MINIMO NO ACEPTABLE">
      <formula>NOT(ISERROR(SEARCH("VALOR MINIMO NO ACEPTABLE",H232)))</formula>
    </cfRule>
  </conditionalFormatting>
  <conditionalFormatting sqref="H232">
    <cfRule type="containsText" dxfId="4923" priority="1114" operator="containsText" text="OFERTA CON PRECIO APARENTEMENTE BAJO">
      <formula>NOT(ISERROR(SEARCH("OFERTA CON PRECIO APARENTEMENTE BAJO",H232)))</formula>
    </cfRule>
  </conditionalFormatting>
  <conditionalFormatting sqref="Q232">
    <cfRule type="cellIs" dxfId="4922" priority="1111" operator="greaterThan">
      <formula>0</formula>
    </cfRule>
  </conditionalFormatting>
  <conditionalFormatting sqref="Q232">
    <cfRule type="cellIs" dxfId="4921" priority="1112" operator="greaterThan">
      <formula>#REF!-(#REF!-#REF!-#REF!-#REF!)</formula>
    </cfRule>
    <cfRule type="cellIs" dxfId="4920" priority="1113" operator="greaterThan">
      <formula>#REF!-#REF!-#REF!-#REF!-#REF!</formula>
    </cfRule>
  </conditionalFormatting>
  <conditionalFormatting sqref="H233">
    <cfRule type="containsText" dxfId="4919" priority="1110" operator="containsText" text="VALOR MINIMO NO ACEPTABLE">
      <formula>NOT(ISERROR(SEARCH("VALOR MINIMO NO ACEPTABLE",H233)))</formula>
    </cfRule>
  </conditionalFormatting>
  <conditionalFormatting sqref="H233">
    <cfRule type="containsText" dxfId="4918" priority="1109" operator="containsText" text="OFERTA CON PRECIO APARENTEMENTE BAJO">
      <formula>NOT(ISERROR(SEARCH("OFERTA CON PRECIO APARENTEMENTE BAJO",H233)))</formula>
    </cfRule>
  </conditionalFormatting>
  <conditionalFormatting sqref="Q233">
    <cfRule type="cellIs" dxfId="4917" priority="1106" operator="greaterThan">
      <formula>0</formula>
    </cfRule>
  </conditionalFormatting>
  <conditionalFormatting sqref="Q233">
    <cfRule type="cellIs" dxfId="4916" priority="1107" operator="greaterThan">
      <formula>#REF!-(#REF!-#REF!-#REF!-#REF!)</formula>
    </cfRule>
    <cfRule type="cellIs" dxfId="4915" priority="1108" operator="greaterThan">
      <formula>#REF!-#REF!-#REF!-#REF!-#REF!</formula>
    </cfRule>
  </conditionalFormatting>
  <conditionalFormatting sqref="H234">
    <cfRule type="containsText" dxfId="4914" priority="1105" operator="containsText" text="VALOR MINIMO NO ACEPTABLE">
      <formula>NOT(ISERROR(SEARCH("VALOR MINIMO NO ACEPTABLE",H234)))</formula>
    </cfRule>
  </conditionalFormatting>
  <conditionalFormatting sqref="H234">
    <cfRule type="containsText" dxfId="4913" priority="1104" operator="containsText" text="OFERTA CON PRECIO APARENTEMENTE BAJO">
      <formula>NOT(ISERROR(SEARCH("OFERTA CON PRECIO APARENTEMENTE BAJO",H234)))</formula>
    </cfRule>
  </conditionalFormatting>
  <conditionalFormatting sqref="Q234">
    <cfRule type="cellIs" dxfId="4912" priority="1101" operator="greaterThan">
      <formula>0</formula>
    </cfRule>
  </conditionalFormatting>
  <conditionalFormatting sqref="Q234">
    <cfRule type="cellIs" dxfId="4911" priority="1102" operator="greaterThan">
      <formula>#REF!-(#REF!-#REF!-#REF!-#REF!)</formula>
    </cfRule>
    <cfRule type="cellIs" dxfId="4910" priority="1103" operator="greaterThan">
      <formula>#REF!-#REF!-#REF!-#REF!-#REF!</formula>
    </cfRule>
  </conditionalFormatting>
  <conditionalFormatting sqref="H235">
    <cfRule type="containsText" dxfId="4909" priority="1100" operator="containsText" text="VALOR MINIMO NO ACEPTABLE">
      <formula>NOT(ISERROR(SEARCH("VALOR MINIMO NO ACEPTABLE",H235)))</formula>
    </cfRule>
  </conditionalFormatting>
  <conditionalFormatting sqref="H235">
    <cfRule type="containsText" dxfId="4908" priority="1099" operator="containsText" text="OFERTA CON PRECIO APARENTEMENTE BAJO">
      <formula>NOT(ISERROR(SEARCH("OFERTA CON PRECIO APARENTEMENTE BAJO",H235)))</formula>
    </cfRule>
  </conditionalFormatting>
  <conditionalFormatting sqref="Q235">
    <cfRule type="cellIs" dxfId="4907" priority="1096" operator="greaterThan">
      <formula>0</formula>
    </cfRule>
  </conditionalFormatting>
  <conditionalFormatting sqref="Q235">
    <cfRule type="cellIs" dxfId="4906" priority="1097" operator="greaterThan">
      <formula>#REF!-(#REF!-#REF!-#REF!-#REF!)</formula>
    </cfRule>
    <cfRule type="cellIs" dxfId="4905" priority="1098" operator="greaterThan">
      <formula>#REF!-#REF!-#REF!-#REF!-#REF!</formula>
    </cfRule>
  </conditionalFormatting>
  <conditionalFormatting sqref="H236">
    <cfRule type="containsText" dxfId="4904" priority="1095" operator="containsText" text="VALOR MINIMO NO ACEPTABLE">
      <formula>NOT(ISERROR(SEARCH("VALOR MINIMO NO ACEPTABLE",H236)))</formula>
    </cfRule>
  </conditionalFormatting>
  <conditionalFormatting sqref="H236">
    <cfRule type="containsText" dxfId="4903" priority="1094" operator="containsText" text="OFERTA CON PRECIO APARENTEMENTE BAJO">
      <formula>NOT(ISERROR(SEARCH("OFERTA CON PRECIO APARENTEMENTE BAJO",H236)))</formula>
    </cfRule>
  </conditionalFormatting>
  <conditionalFormatting sqref="Q236">
    <cfRule type="cellIs" dxfId="4902" priority="1091" operator="greaterThan">
      <formula>0</formula>
    </cfRule>
  </conditionalFormatting>
  <conditionalFormatting sqref="Q236">
    <cfRule type="cellIs" dxfId="4901" priority="1092" operator="greaterThan">
      <formula>#REF!-(#REF!-#REF!-#REF!-#REF!)</formula>
    </cfRule>
    <cfRule type="cellIs" dxfId="4900" priority="1093" operator="greaterThan">
      <formula>#REF!-#REF!-#REF!-#REF!-#REF!</formula>
    </cfRule>
  </conditionalFormatting>
  <conditionalFormatting sqref="H237">
    <cfRule type="containsText" dxfId="4899" priority="1090" operator="containsText" text="VALOR MINIMO NO ACEPTABLE">
      <formula>NOT(ISERROR(SEARCH("VALOR MINIMO NO ACEPTABLE",H237)))</formula>
    </cfRule>
  </conditionalFormatting>
  <conditionalFormatting sqref="H237">
    <cfRule type="containsText" dxfId="4898" priority="1089" operator="containsText" text="OFERTA CON PRECIO APARENTEMENTE BAJO">
      <formula>NOT(ISERROR(SEARCH("OFERTA CON PRECIO APARENTEMENTE BAJO",H237)))</formula>
    </cfRule>
  </conditionalFormatting>
  <conditionalFormatting sqref="Q237">
    <cfRule type="cellIs" dxfId="4897" priority="1086" operator="greaterThan">
      <formula>0</formula>
    </cfRule>
  </conditionalFormatting>
  <conditionalFormatting sqref="Q237">
    <cfRule type="cellIs" dxfId="4896" priority="1087" operator="greaterThan">
      <formula>#REF!-(#REF!-#REF!-#REF!-#REF!)</formula>
    </cfRule>
    <cfRule type="cellIs" dxfId="4895" priority="1088" operator="greaterThan">
      <formula>#REF!-#REF!-#REF!-#REF!-#REF!</formula>
    </cfRule>
  </conditionalFormatting>
  <conditionalFormatting sqref="H238">
    <cfRule type="containsText" dxfId="4894" priority="1085" operator="containsText" text="VALOR MINIMO NO ACEPTABLE">
      <formula>NOT(ISERROR(SEARCH("VALOR MINIMO NO ACEPTABLE",H238)))</formula>
    </cfRule>
  </conditionalFormatting>
  <conditionalFormatting sqref="H238">
    <cfRule type="containsText" dxfId="4893" priority="1084" operator="containsText" text="OFERTA CON PRECIO APARENTEMENTE BAJO">
      <formula>NOT(ISERROR(SEARCH("OFERTA CON PRECIO APARENTEMENTE BAJO",H238)))</formula>
    </cfRule>
  </conditionalFormatting>
  <conditionalFormatting sqref="Q238">
    <cfRule type="cellIs" dxfId="4892" priority="1081" operator="greaterThan">
      <formula>0</formula>
    </cfRule>
  </conditionalFormatting>
  <conditionalFormatting sqref="Q238">
    <cfRule type="cellIs" dxfId="4891" priority="1082" operator="greaterThan">
      <formula>#REF!-(#REF!-#REF!-#REF!-#REF!)</formula>
    </cfRule>
    <cfRule type="cellIs" dxfId="4890" priority="1083" operator="greaterThan">
      <formula>#REF!-#REF!-#REF!-#REF!-#REF!</formula>
    </cfRule>
  </conditionalFormatting>
  <conditionalFormatting sqref="H239">
    <cfRule type="containsText" dxfId="4889" priority="1075" operator="containsText" text="VALOR MINIMO NO ACEPTABLE">
      <formula>NOT(ISERROR(SEARCH("VALOR MINIMO NO ACEPTABLE",H239)))</formula>
    </cfRule>
  </conditionalFormatting>
  <conditionalFormatting sqref="H239">
    <cfRule type="containsText" dxfId="4888" priority="1074" operator="containsText" text="OFERTA CON PRECIO APARENTEMENTE BAJO">
      <formula>NOT(ISERROR(SEARCH("OFERTA CON PRECIO APARENTEMENTE BAJO",H239)))</formula>
    </cfRule>
  </conditionalFormatting>
  <conditionalFormatting sqref="Q239">
    <cfRule type="cellIs" dxfId="4887" priority="1071" operator="greaterThan">
      <formula>0</formula>
    </cfRule>
  </conditionalFormatting>
  <conditionalFormatting sqref="Q239">
    <cfRule type="cellIs" dxfId="4886" priority="1072" operator="greaterThan">
      <formula>#REF!-(#REF!-#REF!-#REF!-#REF!)</formula>
    </cfRule>
    <cfRule type="cellIs" dxfId="4885" priority="1073" operator="greaterThan">
      <formula>#REF!-#REF!-#REF!-#REF!-#REF!</formula>
    </cfRule>
  </conditionalFormatting>
  <conditionalFormatting sqref="H240">
    <cfRule type="containsText" dxfId="4884" priority="1070" operator="containsText" text="VALOR MINIMO NO ACEPTABLE">
      <formula>NOT(ISERROR(SEARCH("VALOR MINIMO NO ACEPTABLE",H240)))</formula>
    </cfRule>
  </conditionalFormatting>
  <conditionalFormatting sqref="H240">
    <cfRule type="containsText" dxfId="4883" priority="1069" operator="containsText" text="OFERTA CON PRECIO APARENTEMENTE BAJO">
      <formula>NOT(ISERROR(SEARCH("OFERTA CON PRECIO APARENTEMENTE BAJO",H240)))</formula>
    </cfRule>
  </conditionalFormatting>
  <conditionalFormatting sqref="Q240">
    <cfRule type="cellIs" dxfId="4882" priority="1066" operator="greaterThan">
      <formula>0</formula>
    </cfRule>
  </conditionalFormatting>
  <conditionalFormatting sqref="Q240">
    <cfRule type="cellIs" dxfId="4881" priority="1067" operator="greaterThan">
      <formula>#REF!-(#REF!-#REF!-#REF!-#REF!)</formula>
    </cfRule>
    <cfRule type="cellIs" dxfId="4880" priority="1068" operator="greaterThan">
      <formula>#REF!-#REF!-#REF!-#REF!-#REF!</formula>
    </cfRule>
  </conditionalFormatting>
  <conditionalFormatting sqref="H241">
    <cfRule type="containsText" dxfId="4879" priority="1065" operator="containsText" text="VALOR MINIMO NO ACEPTABLE">
      <formula>NOT(ISERROR(SEARCH("VALOR MINIMO NO ACEPTABLE",H241)))</formula>
    </cfRule>
  </conditionalFormatting>
  <conditionalFormatting sqref="H241">
    <cfRule type="containsText" dxfId="4878" priority="1064" operator="containsText" text="OFERTA CON PRECIO APARENTEMENTE BAJO">
      <formula>NOT(ISERROR(SEARCH("OFERTA CON PRECIO APARENTEMENTE BAJO",H241)))</formula>
    </cfRule>
  </conditionalFormatting>
  <conditionalFormatting sqref="Q241">
    <cfRule type="cellIs" dxfId="4877" priority="1061" operator="greaterThan">
      <formula>0</formula>
    </cfRule>
  </conditionalFormatting>
  <conditionalFormatting sqref="Q241">
    <cfRule type="cellIs" dxfId="4876" priority="1062" operator="greaterThan">
      <formula>#REF!-(#REF!-#REF!-#REF!-#REF!)</formula>
    </cfRule>
    <cfRule type="cellIs" dxfId="4875" priority="1063" operator="greaterThan">
      <formula>#REF!-#REF!-#REF!-#REF!-#REF!</formula>
    </cfRule>
  </conditionalFormatting>
  <conditionalFormatting sqref="H242">
    <cfRule type="containsText" dxfId="4874" priority="1060" operator="containsText" text="VALOR MINIMO NO ACEPTABLE">
      <formula>NOT(ISERROR(SEARCH("VALOR MINIMO NO ACEPTABLE",H242)))</formula>
    </cfRule>
  </conditionalFormatting>
  <conditionalFormatting sqref="H242">
    <cfRule type="containsText" dxfId="4873" priority="1059" operator="containsText" text="OFERTA CON PRECIO APARENTEMENTE BAJO">
      <formula>NOT(ISERROR(SEARCH("OFERTA CON PRECIO APARENTEMENTE BAJO",H242)))</formula>
    </cfRule>
  </conditionalFormatting>
  <conditionalFormatting sqref="Q242">
    <cfRule type="cellIs" dxfId="4872" priority="1056" operator="greaterThan">
      <formula>0</formula>
    </cfRule>
  </conditionalFormatting>
  <conditionalFormatting sqref="Q242">
    <cfRule type="cellIs" dxfId="4871" priority="1057" operator="greaterThan">
      <formula>#REF!-(#REF!-#REF!-#REF!-#REF!)</formula>
    </cfRule>
    <cfRule type="cellIs" dxfId="4870" priority="1058" operator="greaterThan">
      <formula>#REF!-#REF!-#REF!-#REF!-#REF!</formula>
    </cfRule>
  </conditionalFormatting>
  <conditionalFormatting sqref="H243">
    <cfRule type="containsText" dxfId="4869" priority="1055" operator="containsText" text="VALOR MINIMO NO ACEPTABLE">
      <formula>NOT(ISERROR(SEARCH("VALOR MINIMO NO ACEPTABLE",H243)))</formula>
    </cfRule>
  </conditionalFormatting>
  <conditionalFormatting sqref="H243">
    <cfRule type="containsText" dxfId="4868" priority="1054" operator="containsText" text="OFERTA CON PRECIO APARENTEMENTE BAJO">
      <formula>NOT(ISERROR(SEARCH("OFERTA CON PRECIO APARENTEMENTE BAJO",H243)))</formula>
    </cfRule>
  </conditionalFormatting>
  <conditionalFormatting sqref="Q243">
    <cfRule type="cellIs" dxfId="4867" priority="1051" operator="greaterThan">
      <formula>0</formula>
    </cfRule>
  </conditionalFormatting>
  <conditionalFormatting sqref="Q243">
    <cfRule type="cellIs" dxfId="4866" priority="1052" operator="greaterThan">
      <formula>#REF!-(#REF!-#REF!-#REF!-#REF!)</formula>
    </cfRule>
    <cfRule type="cellIs" dxfId="4865" priority="1053" operator="greaterThan">
      <formula>#REF!-#REF!-#REF!-#REF!-#REF!</formula>
    </cfRule>
  </conditionalFormatting>
  <conditionalFormatting sqref="H244">
    <cfRule type="containsText" dxfId="4864" priority="1050" operator="containsText" text="VALOR MINIMO NO ACEPTABLE">
      <formula>NOT(ISERROR(SEARCH("VALOR MINIMO NO ACEPTABLE",H244)))</formula>
    </cfRule>
  </conditionalFormatting>
  <conditionalFormatting sqref="H244">
    <cfRule type="containsText" dxfId="4863" priority="1049" operator="containsText" text="OFERTA CON PRECIO APARENTEMENTE BAJO">
      <formula>NOT(ISERROR(SEARCH("OFERTA CON PRECIO APARENTEMENTE BAJO",H244)))</formula>
    </cfRule>
  </conditionalFormatting>
  <conditionalFormatting sqref="Q244">
    <cfRule type="cellIs" dxfId="4862" priority="1046" operator="greaterThan">
      <formula>0</formula>
    </cfRule>
  </conditionalFormatting>
  <conditionalFormatting sqref="Q244">
    <cfRule type="cellIs" dxfId="4861" priority="1047" operator="greaterThan">
      <formula>#REF!-(#REF!-#REF!-#REF!-#REF!)</formula>
    </cfRule>
    <cfRule type="cellIs" dxfId="4860" priority="1048" operator="greaterThan">
      <formula>#REF!-#REF!-#REF!-#REF!-#REF!</formula>
    </cfRule>
  </conditionalFormatting>
  <conditionalFormatting sqref="H245">
    <cfRule type="containsText" dxfId="4859" priority="1045" operator="containsText" text="VALOR MINIMO NO ACEPTABLE">
      <formula>NOT(ISERROR(SEARCH("VALOR MINIMO NO ACEPTABLE",H245)))</formula>
    </cfRule>
  </conditionalFormatting>
  <conditionalFormatting sqref="H245">
    <cfRule type="containsText" dxfId="4858" priority="1044" operator="containsText" text="OFERTA CON PRECIO APARENTEMENTE BAJO">
      <formula>NOT(ISERROR(SEARCH("OFERTA CON PRECIO APARENTEMENTE BAJO",H245)))</formula>
    </cfRule>
  </conditionalFormatting>
  <conditionalFormatting sqref="Q245">
    <cfRule type="cellIs" dxfId="4857" priority="1041" operator="greaterThan">
      <formula>0</formula>
    </cfRule>
  </conditionalFormatting>
  <conditionalFormatting sqref="Q245">
    <cfRule type="cellIs" dxfId="4856" priority="1042" operator="greaterThan">
      <formula>#REF!-(#REF!-#REF!-#REF!-#REF!)</formula>
    </cfRule>
    <cfRule type="cellIs" dxfId="4855" priority="1043" operator="greaterThan">
      <formula>#REF!-#REF!-#REF!-#REF!-#REF!</formula>
    </cfRule>
  </conditionalFormatting>
  <conditionalFormatting sqref="H246">
    <cfRule type="containsText" dxfId="4854" priority="1040" operator="containsText" text="VALOR MINIMO NO ACEPTABLE">
      <formula>NOT(ISERROR(SEARCH("VALOR MINIMO NO ACEPTABLE",H246)))</formula>
    </cfRule>
  </conditionalFormatting>
  <conditionalFormatting sqref="H246">
    <cfRule type="containsText" dxfId="4853" priority="1039" operator="containsText" text="OFERTA CON PRECIO APARENTEMENTE BAJO">
      <formula>NOT(ISERROR(SEARCH("OFERTA CON PRECIO APARENTEMENTE BAJO",H246)))</formula>
    </cfRule>
  </conditionalFormatting>
  <conditionalFormatting sqref="Q246">
    <cfRule type="cellIs" dxfId="4852" priority="1036" operator="greaterThan">
      <formula>0</formula>
    </cfRule>
  </conditionalFormatting>
  <conditionalFormatting sqref="Q246">
    <cfRule type="cellIs" dxfId="4851" priority="1037" operator="greaterThan">
      <formula>#REF!-(#REF!-#REF!-#REF!-#REF!)</formula>
    </cfRule>
    <cfRule type="cellIs" dxfId="4850" priority="1038" operator="greaterThan">
      <formula>#REF!-#REF!-#REF!-#REF!-#REF!</formula>
    </cfRule>
  </conditionalFormatting>
  <conditionalFormatting sqref="H247">
    <cfRule type="containsText" dxfId="4849" priority="1035" operator="containsText" text="VALOR MINIMO NO ACEPTABLE">
      <formula>NOT(ISERROR(SEARCH("VALOR MINIMO NO ACEPTABLE",H247)))</formula>
    </cfRule>
  </conditionalFormatting>
  <conditionalFormatting sqref="H247">
    <cfRule type="containsText" dxfId="4848" priority="1034" operator="containsText" text="OFERTA CON PRECIO APARENTEMENTE BAJO">
      <formula>NOT(ISERROR(SEARCH("OFERTA CON PRECIO APARENTEMENTE BAJO",H247)))</formula>
    </cfRule>
  </conditionalFormatting>
  <conditionalFormatting sqref="Q247">
    <cfRule type="cellIs" dxfId="4847" priority="1031" operator="greaterThan">
      <formula>0</formula>
    </cfRule>
  </conditionalFormatting>
  <conditionalFormatting sqref="Q247">
    <cfRule type="cellIs" dxfId="4846" priority="1032" operator="greaterThan">
      <formula>#REF!-(#REF!-#REF!-#REF!-#REF!)</formula>
    </cfRule>
    <cfRule type="cellIs" dxfId="4845" priority="1033" operator="greaterThan">
      <formula>#REF!-#REF!-#REF!-#REF!-#REF!</formula>
    </cfRule>
  </conditionalFormatting>
  <conditionalFormatting sqref="H248">
    <cfRule type="containsText" dxfId="4844" priority="1030" operator="containsText" text="VALOR MINIMO NO ACEPTABLE">
      <formula>NOT(ISERROR(SEARCH("VALOR MINIMO NO ACEPTABLE",H248)))</formula>
    </cfRule>
  </conditionalFormatting>
  <conditionalFormatting sqref="H248">
    <cfRule type="containsText" dxfId="4843" priority="1029" operator="containsText" text="OFERTA CON PRECIO APARENTEMENTE BAJO">
      <formula>NOT(ISERROR(SEARCH("OFERTA CON PRECIO APARENTEMENTE BAJO",H248)))</formula>
    </cfRule>
  </conditionalFormatting>
  <conditionalFormatting sqref="Q248">
    <cfRule type="cellIs" dxfId="4842" priority="1026" operator="greaterThan">
      <formula>0</formula>
    </cfRule>
  </conditionalFormatting>
  <conditionalFormatting sqref="Q248">
    <cfRule type="cellIs" dxfId="4841" priority="1027" operator="greaterThan">
      <formula>#REF!-(#REF!-#REF!-#REF!-#REF!)</formula>
    </cfRule>
    <cfRule type="cellIs" dxfId="4840" priority="1028" operator="greaterThan">
      <formula>#REF!-#REF!-#REF!-#REF!-#REF!</formula>
    </cfRule>
  </conditionalFormatting>
  <conditionalFormatting sqref="H249">
    <cfRule type="containsText" dxfId="4839" priority="1025" operator="containsText" text="VALOR MINIMO NO ACEPTABLE">
      <formula>NOT(ISERROR(SEARCH("VALOR MINIMO NO ACEPTABLE",H249)))</formula>
    </cfRule>
  </conditionalFormatting>
  <conditionalFormatting sqref="H249">
    <cfRule type="containsText" dxfId="4838" priority="1024" operator="containsText" text="OFERTA CON PRECIO APARENTEMENTE BAJO">
      <formula>NOT(ISERROR(SEARCH("OFERTA CON PRECIO APARENTEMENTE BAJO",H249)))</formula>
    </cfRule>
  </conditionalFormatting>
  <conditionalFormatting sqref="Q249">
    <cfRule type="cellIs" dxfId="4837" priority="1021" operator="greaterThan">
      <formula>0</formula>
    </cfRule>
  </conditionalFormatting>
  <conditionalFormatting sqref="Q249">
    <cfRule type="cellIs" dxfId="4836" priority="1022" operator="greaterThan">
      <formula>#REF!-(#REF!-#REF!-#REF!-#REF!)</formula>
    </cfRule>
    <cfRule type="cellIs" dxfId="4835" priority="1023" operator="greaterThan">
      <formula>#REF!-#REF!-#REF!-#REF!-#REF!</formula>
    </cfRule>
  </conditionalFormatting>
  <conditionalFormatting sqref="H250">
    <cfRule type="containsText" dxfId="4834" priority="1020" operator="containsText" text="VALOR MINIMO NO ACEPTABLE">
      <formula>NOT(ISERROR(SEARCH("VALOR MINIMO NO ACEPTABLE",H250)))</formula>
    </cfRule>
  </conditionalFormatting>
  <conditionalFormatting sqref="H250">
    <cfRule type="containsText" dxfId="4833" priority="1019" operator="containsText" text="OFERTA CON PRECIO APARENTEMENTE BAJO">
      <formula>NOT(ISERROR(SEARCH("OFERTA CON PRECIO APARENTEMENTE BAJO",H250)))</formula>
    </cfRule>
  </conditionalFormatting>
  <conditionalFormatting sqref="Q250">
    <cfRule type="cellIs" dxfId="4832" priority="1016" operator="greaterThan">
      <formula>0</formula>
    </cfRule>
  </conditionalFormatting>
  <conditionalFormatting sqref="Q250">
    <cfRule type="cellIs" dxfId="4831" priority="1017" operator="greaterThan">
      <formula>#REF!-(#REF!-#REF!-#REF!-#REF!)</formula>
    </cfRule>
    <cfRule type="cellIs" dxfId="4830" priority="1018" operator="greaterThan">
      <formula>#REF!-#REF!-#REF!-#REF!-#REF!</formula>
    </cfRule>
  </conditionalFormatting>
  <conditionalFormatting sqref="H251">
    <cfRule type="containsText" dxfId="4829" priority="1015" operator="containsText" text="VALOR MINIMO NO ACEPTABLE">
      <formula>NOT(ISERROR(SEARCH("VALOR MINIMO NO ACEPTABLE",H251)))</formula>
    </cfRule>
  </conditionalFormatting>
  <conditionalFormatting sqref="H251">
    <cfRule type="containsText" dxfId="4828" priority="1014" operator="containsText" text="OFERTA CON PRECIO APARENTEMENTE BAJO">
      <formula>NOT(ISERROR(SEARCH("OFERTA CON PRECIO APARENTEMENTE BAJO",H251)))</formula>
    </cfRule>
  </conditionalFormatting>
  <conditionalFormatting sqref="Q251">
    <cfRule type="cellIs" dxfId="4827" priority="1011" operator="greaterThan">
      <formula>0</formula>
    </cfRule>
  </conditionalFormatting>
  <conditionalFormatting sqref="Q251">
    <cfRule type="cellIs" dxfId="4826" priority="1012" operator="greaterThan">
      <formula>#REF!-(#REF!-#REF!-#REF!-#REF!)</formula>
    </cfRule>
    <cfRule type="cellIs" dxfId="4825" priority="1013" operator="greaterThan">
      <formula>#REF!-#REF!-#REF!-#REF!-#REF!</formula>
    </cfRule>
  </conditionalFormatting>
  <conditionalFormatting sqref="H252">
    <cfRule type="containsText" dxfId="4824" priority="1010" operator="containsText" text="VALOR MINIMO NO ACEPTABLE">
      <formula>NOT(ISERROR(SEARCH("VALOR MINIMO NO ACEPTABLE",H252)))</formula>
    </cfRule>
  </conditionalFormatting>
  <conditionalFormatting sqref="H252">
    <cfRule type="containsText" dxfId="4823" priority="1009" operator="containsText" text="OFERTA CON PRECIO APARENTEMENTE BAJO">
      <formula>NOT(ISERROR(SEARCH("OFERTA CON PRECIO APARENTEMENTE BAJO",H252)))</formula>
    </cfRule>
  </conditionalFormatting>
  <conditionalFormatting sqref="Q252">
    <cfRule type="cellIs" dxfId="4822" priority="1006" operator="greaterThan">
      <formula>0</formula>
    </cfRule>
  </conditionalFormatting>
  <conditionalFormatting sqref="Q252">
    <cfRule type="cellIs" dxfId="4821" priority="1007" operator="greaterThan">
      <formula>#REF!-(#REF!-#REF!-#REF!-#REF!)</formula>
    </cfRule>
    <cfRule type="cellIs" dxfId="4820" priority="1008" operator="greaterThan">
      <formula>#REF!-#REF!-#REF!-#REF!-#REF!</formula>
    </cfRule>
  </conditionalFormatting>
  <conditionalFormatting sqref="H253">
    <cfRule type="containsText" dxfId="4819" priority="1005" operator="containsText" text="VALOR MINIMO NO ACEPTABLE">
      <formula>NOT(ISERROR(SEARCH("VALOR MINIMO NO ACEPTABLE",H253)))</formula>
    </cfRule>
  </conditionalFormatting>
  <conditionalFormatting sqref="H253">
    <cfRule type="containsText" dxfId="4818" priority="1004" operator="containsText" text="OFERTA CON PRECIO APARENTEMENTE BAJO">
      <formula>NOT(ISERROR(SEARCH("OFERTA CON PRECIO APARENTEMENTE BAJO",H253)))</formula>
    </cfRule>
  </conditionalFormatting>
  <conditionalFormatting sqref="Q253">
    <cfRule type="cellIs" dxfId="4817" priority="1001" operator="greaterThan">
      <formula>0</formula>
    </cfRule>
  </conditionalFormatting>
  <conditionalFormatting sqref="Q253">
    <cfRule type="cellIs" dxfId="4816" priority="1002" operator="greaterThan">
      <formula>#REF!-(#REF!-#REF!-#REF!-#REF!)</formula>
    </cfRule>
    <cfRule type="cellIs" dxfId="4815" priority="1003" operator="greaterThan">
      <formula>#REF!-#REF!-#REF!-#REF!-#REF!</formula>
    </cfRule>
  </conditionalFormatting>
  <conditionalFormatting sqref="H254">
    <cfRule type="containsText" dxfId="4814" priority="1000" operator="containsText" text="VALOR MINIMO NO ACEPTABLE">
      <formula>NOT(ISERROR(SEARCH("VALOR MINIMO NO ACEPTABLE",H254)))</formula>
    </cfRule>
  </conditionalFormatting>
  <conditionalFormatting sqref="H254">
    <cfRule type="containsText" dxfId="4813" priority="999" operator="containsText" text="OFERTA CON PRECIO APARENTEMENTE BAJO">
      <formula>NOT(ISERROR(SEARCH("OFERTA CON PRECIO APARENTEMENTE BAJO",H254)))</formula>
    </cfRule>
  </conditionalFormatting>
  <conditionalFormatting sqref="Q254">
    <cfRule type="cellIs" dxfId="4812" priority="996" operator="greaterThan">
      <formula>0</formula>
    </cfRule>
  </conditionalFormatting>
  <conditionalFormatting sqref="Q254">
    <cfRule type="cellIs" dxfId="4811" priority="997" operator="greaterThan">
      <formula>#REF!-(#REF!-#REF!-#REF!-#REF!)</formula>
    </cfRule>
    <cfRule type="cellIs" dxfId="4810" priority="998" operator="greaterThan">
      <formula>#REF!-#REF!-#REF!-#REF!-#REF!</formula>
    </cfRule>
  </conditionalFormatting>
  <conditionalFormatting sqref="H255">
    <cfRule type="containsText" dxfId="4809" priority="995" operator="containsText" text="VALOR MINIMO NO ACEPTABLE">
      <formula>NOT(ISERROR(SEARCH("VALOR MINIMO NO ACEPTABLE",H255)))</formula>
    </cfRule>
  </conditionalFormatting>
  <conditionalFormatting sqref="H255">
    <cfRule type="containsText" dxfId="4808" priority="994" operator="containsText" text="OFERTA CON PRECIO APARENTEMENTE BAJO">
      <formula>NOT(ISERROR(SEARCH("OFERTA CON PRECIO APARENTEMENTE BAJO",H255)))</formula>
    </cfRule>
  </conditionalFormatting>
  <conditionalFormatting sqref="Q255">
    <cfRule type="cellIs" dxfId="4807" priority="991" operator="greaterThan">
      <formula>0</formula>
    </cfRule>
  </conditionalFormatting>
  <conditionalFormatting sqref="Q255">
    <cfRule type="cellIs" dxfId="4806" priority="992" operator="greaterThan">
      <formula>#REF!-(#REF!-#REF!-#REF!-#REF!)</formula>
    </cfRule>
    <cfRule type="cellIs" dxfId="4805" priority="993" operator="greaterThan">
      <formula>#REF!-#REF!-#REF!-#REF!-#REF!</formula>
    </cfRule>
  </conditionalFormatting>
  <conditionalFormatting sqref="H256">
    <cfRule type="containsText" dxfId="4804" priority="990" operator="containsText" text="VALOR MINIMO NO ACEPTABLE">
      <formula>NOT(ISERROR(SEARCH("VALOR MINIMO NO ACEPTABLE",H256)))</formula>
    </cfRule>
  </conditionalFormatting>
  <conditionalFormatting sqref="H256">
    <cfRule type="containsText" dxfId="4803" priority="989" operator="containsText" text="OFERTA CON PRECIO APARENTEMENTE BAJO">
      <formula>NOT(ISERROR(SEARCH("OFERTA CON PRECIO APARENTEMENTE BAJO",H256)))</formula>
    </cfRule>
  </conditionalFormatting>
  <conditionalFormatting sqref="Q256">
    <cfRule type="cellIs" dxfId="4802" priority="986" operator="greaterThan">
      <formula>0</formula>
    </cfRule>
  </conditionalFormatting>
  <conditionalFormatting sqref="Q256">
    <cfRule type="cellIs" dxfId="4801" priority="987" operator="greaterThan">
      <formula>#REF!-(#REF!-#REF!-#REF!-#REF!)</formula>
    </cfRule>
    <cfRule type="cellIs" dxfId="4800" priority="988" operator="greaterThan">
      <formula>#REF!-#REF!-#REF!-#REF!-#REF!</formula>
    </cfRule>
  </conditionalFormatting>
  <conditionalFormatting sqref="H257">
    <cfRule type="containsText" dxfId="4799" priority="985" operator="containsText" text="VALOR MINIMO NO ACEPTABLE">
      <formula>NOT(ISERROR(SEARCH("VALOR MINIMO NO ACEPTABLE",H257)))</formula>
    </cfRule>
  </conditionalFormatting>
  <conditionalFormatting sqref="H257">
    <cfRule type="containsText" dxfId="4798" priority="984" operator="containsText" text="OFERTA CON PRECIO APARENTEMENTE BAJO">
      <formula>NOT(ISERROR(SEARCH("OFERTA CON PRECIO APARENTEMENTE BAJO",H257)))</formula>
    </cfRule>
  </conditionalFormatting>
  <conditionalFormatting sqref="Q257">
    <cfRule type="cellIs" dxfId="4797" priority="981" operator="greaterThan">
      <formula>0</formula>
    </cfRule>
  </conditionalFormatting>
  <conditionalFormatting sqref="Q257">
    <cfRule type="cellIs" dxfId="4796" priority="982" operator="greaterThan">
      <formula>#REF!-(#REF!-#REF!-#REF!-#REF!)</formula>
    </cfRule>
    <cfRule type="cellIs" dxfId="4795" priority="983" operator="greaterThan">
      <formula>#REF!-#REF!-#REF!-#REF!-#REF!</formula>
    </cfRule>
  </conditionalFormatting>
  <conditionalFormatting sqref="H258">
    <cfRule type="containsText" dxfId="4794" priority="980" operator="containsText" text="VALOR MINIMO NO ACEPTABLE">
      <formula>NOT(ISERROR(SEARCH("VALOR MINIMO NO ACEPTABLE",H258)))</formula>
    </cfRule>
  </conditionalFormatting>
  <conditionalFormatting sqref="H258">
    <cfRule type="containsText" dxfId="4793" priority="979" operator="containsText" text="OFERTA CON PRECIO APARENTEMENTE BAJO">
      <formula>NOT(ISERROR(SEARCH("OFERTA CON PRECIO APARENTEMENTE BAJO",H258)))</formula>
    </cfRule>
  </conditionalFormatting>
  <conditionalFormatting sqref="Q258">
    <cfRule type="cellIs" dxfId="4792" priority="976" operator="greaterThan">
      <formula>0</formula>
    </cfRule>
  </conditionalFormatting>
  <conditionalFormatting sqref="Q258">
    <cfRule type="cellIs" dxfId="4791" priority="977" operator="greaterThan">
      <formula>#REF!-(#REF!-#REF!-#REF!-#REF!)</formula>
    </cfRule>
    <cfRule type="cellIs" dxfId="4790" priority="978" operator="greaterThan">
      <formula>#REF!-#REF!-#REF!-#REF!-#REF!</formula>
    </cfRule>
  </conditionalFormatting>
  <conditionalFormatting sqref="H259">
    <cfRule type="containsText" dxfId="4789" priority="975" operator="containsText" text="VALOR MINIMO NO ACEPTABLE">
      <formula>NOT(ISERROR(SEARCH("VALOR MINIMO NO ACEPTABLE",H259)))</formula>
    </cfRule>
  </conditionalFormatting>
  <conditionalFormatting sqref="H259">
    <cfRule type="containsText" dxfId="4788" priority="974" operator="containsText" text="OFERTA CON PRECIO APARENTEMENTE BAJO">
      <formula>NOT(ISERROR(SEARCH("OFERTA CON PRECIO APARENTEMENTE BAJO",H259)))</formula>
    </cfRule>
  </conditionalFormatting>
  <conditionalFormatting sqref="Q259">
    <cfRule type="cellIs" dxfId="4787" priority="971" operator="greaterThan">
      <formula>0</formula>
    </cfRule>
  </conditionalFormatting>
  <conditionalFormatting sqref="Q259">
    <cfRule type="cellIs" dxfId="4786" priority="972" operator="greaterThan">
      <formula>#REF!-(#REF!-#REF!-#REF!-#REF!)</formula>
    </cfRule>
    <cfRule type="cellIs" dxfId="4785" priority="973" operator="greaterThan">
      <formula>#REF!-#REF!-#REF!-#REF!-#REF!</formula>
    </cfRule>
  </conditionalFormatting>
  <conditionalFormatting sqref="H260">
    <cfRule type="containsText" dxfId="4784" priority="970" operator="containsText" text="VALOR MINIMO NO ACEPTABLE">
      <formula>NOT(ISERROR(SEARCH("VALOR MINIMO NO ACEPTABLE",H260)))</formula>
    </cfRule>
  </conditionalFormatting>
  <conditionalFormatting sqref="H260">
    <cfRule type="containsText" dxfId="4783" priority="969" operator="containsText" text="OFERTA CON PRECIO APARENTEMENTE BAJO">
      <formula>NOT(ISERROR(SEARCH("OFERTA CON PRECIO APARENTEMENTE BAJO",H260)))</formula>
    </cfRule>
  </conditionalFormatting>
  <conditionalFormatting sqref="Q260">
    <cfRule type="cellIs" dxfId="4782" priority="966" operator="greaterThan">
      <formula>0</formula>
    </cfRule>
  </conditionalFormatting>
  <conditionalFormatting sqref="Q260">
    <cfRule type="cellIs" dxfId="4781" priority="967" operator="greaterThan">
      <formula>#REF!-(#REF!-#REF!-#REF!-#REF!)</formula>
    </cfRule>
    <cfRule type="cellIs" dxfId="4780" priority="968" operator="greaterThan">
      <formula>#REF!-#REF!-#REF!-#REF!-#REF!</formula>
    </cfRule>
  </conditionalFormatting>
  <conditionalFormatting sqref="H261">
    <cfRule type="containsText" dxfId="4779" priority="965" operator="containsText" text="VALOR MINIMO NO ACEPTABLE">
      <formula>NOT(ISERROR(SEARCH("VALOR MINIMO NO ACEPTABLE",H261)))</formula>
    </cfRule>
  </conditionalFormatting>
  <conditionalFormatting sqref="H261">
    <cfRule type="containsText" dxfId="4778" priority="964" operator="containsText" text="OFERTA CON PRECIO APARENTEMENTE BAJO">
      <formula>NOT(ISERROR(SEARCH("OFERTA CON PRECIO APARENTEMENTE BAJO",H261)))</formula>
    </cfRule>
  </conditionalFormatting>
  <conditionalFormatting sqref="Q261">
    <cfRule type="cellIs" dxfId="4777" priority="961" operator="greaterThan">
      <formula>0</formula>
    </cfRule>
  </conditionalFormatting>
  <conditionalFormatting sqref="Q261">
    <cfRule type="cellIs" dxfId="4776" priority="962" operator="greaterThan">
      <formula>#REF!-(#REF!-#REF!-#REF!-#REF!)</formula>
    </cfRule>
    <cfRule type="cellIs" dxfId="4775" priority="963" operator="greaterThan">
      <formula>#REF!-#REF!-#REF!-#REF!-#REF!</formula>
    </cfRule>
  </conditionalFormatting>
  <conditionalFormatting sqref="H262">
    <cfRule type="containsText" dxfId="4774" priority="960" operator="containsText" text="VALOR MINIMO NO ACEPTABLE">
      <formula>NOT(ISERROR(SEARCH("VALOR MINIMO NO ACEPTABLE",H262)))</formula>
    </cfRule>
  </conditionalFormatting>
  <conditionalFormatting sqref="H262">
    <cfRule type="containsText" dxfId="4773" priority="959" operator="containsText" text="OFERTA CON PRECIO APARENTEMENTE BAJO">
      <formula>NOT(ISERROR(SEARCH("OFERTA CON PRECIO APARENTEMENTE BAJO",H262)))</formula>
    </cfRule>
  </conditionalFormatting>
  <conditionalFormatting sqref="Q262">
    <cfRule type="cellIs" dxfId="4772" priority="956" operator="greaterThan">
      <formula>0</formula>
    </cfRule>
  </conditionalFormatting>
  <conditionalFormatting sqref="Q262">
    <cfRule type="cellIs" dxfId="4771" priority="957" operator="greaterThan">
      <formula>#REF!-(#REF!-#REF!-#REF!-#REF!)</formula>
    </cfRule>
    <cfRule type="cellIs" dxfId="4770" priority="958" operator="greaterThan">
      <formula>#REF!-#REF!-#REF!-#REF!-#REF!</formula>
    </cfRule>
  </conditionalFormatting>
  <conditionalFormatting sqref="H263">
    <cfRule type="containsText" dxfId="4769" priority="955" operator="containsText" text="VALOR MINIMO NO ACEPTABLE">
      <formula>NOT(ISERROR(SEARCH("VALOR MINIMO NO ACEPTABLE",H263)))</formula>
    </cfRule>
  </conditionalFormatting>
  <conditionalFormatting sqref="H263">
    <cfRule type="containsText" dxfId="4768" priority="954" operator="containsText" text="OFERTA CON PRECIO APARENTEMENTE BAJO">
      <formula>NOT(ISERROR(SEARCH("OFERTA CON PRECIO APARENTEMENTE BAJO",H263)))</formula>
    </cfRule>
  </conditionalFormatting>
  <conditionalFormatting sqref="Q263">
    <cfRule type="cellIs" dxfId="4767" priority="951" operator="greaterThan">
      <formula>0</formula>
    </cfRule>
  </conditionalFormatting>
  <conditionalFormatting sqref="Q263">
    <cfRule type="cellIs" dxfId="4766" priority="952" operator="greaterThan">
      <formula>#REF!-(#REF!-#REF!-#REF!-#REF!)</formula>
    </cfRule>
    <cfRule type="cellIs" dxfId="4765" priority="953" operator="greaterThan">
      <formula>#REF!-#REF!-#REF!-#REF!-#REF!</formula>
    </cfRule>
  </conditionalFormatting>
  <conditionalFormatting sqref="H264">
    <cfRule type="containsText" dxfId="4764" priority="950" operator="containsText" text="VALOR MINIMO NO ACEPTABLE">
      <formula>NOT(ISERROR(SEARCH("VALOR MINIMO NO ACEPTABLE",H264)))</formula>
    </cfRule>
  </conditionalFormatting>
  <conditionalFormatting sqref="H264">
    <cfRule type="containsText" dxfId="4763" priority="949" operator="containsText" text="OFERTA CON PRECIO APARENTEMENTE BAJO">
      <formula>NOT(ISERROR(SEARCH("OFERTA CON PRECIO APARENTEMENTE BAJO",H264)))</formula>
    </cfRule>
  </conditionalFormatting>
  <conditionalFormatting sqref="Q264">
    <cfRule type="cellIs" dxfId="4762" priority="946" operator="greaterThan">
      <formula>0</formula>
    </cfRule>
  </conditionalFormatting>
  <conditionalFormatting sqref="Q264">
    <cfRule type="cellIs" dxfId="4761" priority="947" operator="greaterThan">
      <formula>#REF!-(#REF!-#REF!-#REF!-#REF!)</formula>
    </cfRule>
    <cfRule type="cellIs" dxfId="4760" priority="948" operator="greaterThan">
      <formula>#REF!-#REF!-#REF!-#REF!-#REF!</formula>
    </cfRule>
  </conditionalFormatting>
  <conditionalFormatting sqref="H265">
    <cfRule type="containsText" dxfId="4759" priority="945" operator="containsText" text="VALOR MINIMO NO ACEPTABLE">
      <formula>NOT(ISERROR(SEARCH("VALOR MINIMO NO ACEPTABLE",H265)))</formula>
    </cfRule>
  </conditionalFormatting>
  <conditionalFormatting sqref="H265">
    <cfRule type="containsText" dxfId="4758" priority="944" operator="containsText" text="OFERTA CON PRECIO APARENTEMENTE BAJO">
      <formula>NOT(ISERROR(SEARCH("OFERTA CON PRECIO APARENTEMENTE BAJO",H265)))</formula>
    </cfRule>
  </conditionalFormatting>
  <conditionalFormatting sqref="Q265">
    <cfRule type="cellIs" dxfId="4757" priority="941" operator="greaterThan">
      <formula>0</formula>
    </cfRule>
  </conditionalFormatting>
  <conditionalFormatting sqref="Q265">
    <cfRule type="cellIs" dxfId="4756" priority="942" operator="greaterThan">
      <formula>#REF!-(#REF!-#REF!-#REF!-#REF!)</formula>
    </cfRule>
    <cfRule type="cellIs" dxfId="4755" priority="943" operator="greaterThan">
      <formula>#REF!-#REF!-#REF!-#REF!-#REF!</formula>
    </cfRule>
  </conditionalFormatting>
  <conditionalFormatting sqref="H266">
    <cfRule type="containsText" dxfId="4754" priority="940" operator="containsText" text="VALOR MINIMO NO ACEPTABLE">
      <formula>NOT(ISERROR(SEARCH("VALOR MINIMO NO ACEPTABLE",H266)))</formula>
    </cfRule>
  </conditionalFormatting>
  <conditionalFormatting sqref="H266">
    <cfRule type="containsText" dxfId="4753" priority="939" operator="containsText" text="OFERTA CON PRECIO APARENTEMENTE BAJO">
      <formula>NOT(ISERROR(SEARCH("OFERTA CON PRECIO APARENTEMENTE BAJO",H266)))</formula>
    </cfRule>
  </conditionalFormatting>
  <conditionalFormatting sqref="Q266">
    <cfRule type="cellIs" dxfId="4752" priority="936" operator="greaterThan">
      <formula>0</formula>
    </cfRule>
  </conditionalFormatting>
  <conditionalFormatting sqref="Q266">
    <cfRule type="cellIs" dxfId="4751" priority="937" operator="greaterThan">
      <formula>#REF!-(#REF!-#REF!-#REF!-#REF!)</formula>
    </cfRule>
    <cfRule type="cellIs" dxfId="4750" priority="938" operator="greaterThan">
      <formula>#REF!-#REF!-#REF!-#REF!-#REF!</formula>
    </cfRule>
  </conditionalFormatting>
  <conditionalFormatting sqref="H267">
    <cfRule type="containsText" dxfId="4749" priority="935" operator="containsText" text="VALOR MINIMO NO ACEPTABLE">
      <formula>NOT(ISERROR(SEARCH("VALOR MINIMO NO ACEPTABLE",H267)))</formula>
    </cfRule>
  </conditionalFormatting>
  <conditionalFormatting sqref="H267">
    <cfRule type="containsText" dxfId="4748" priority="934" operator="containsText" text="OFERTA CON PRECIO APARENTEMENTE BAJO">
      <formula>NOT(ISERROR(SEARCH("OFERTA CON PRECIO APARENTEMENTE BAJO",H267)))</formula>
    </cfRule>
  </conditionalFormatting>
  <conditionalFormatting sqref="Q267">
    <cfRule type="cellIs" dxfId="4747" priority="931" operator="greaterThan">
      <formula>0</formula>
    </cfRule>
  </conditionalFormatting>
  <conditionalFormatting sqref="Q267">
    <cfRule type="cellIs" dxfId="4746" priority="932" operator="greaterThan">
      <formula>#REF!-(#REF!-#REF!-#REF!-#REF!)</formula>
    </cfRule>
    <cfRule type="cellIs" dxfId="4745" priority="933" operator="greaterThan">
      <formula>#REF!-#REF!-#REF!-#REF!-#REF!</formula>
    </cfRule>
  </conditionalFormatting>
  <conditionalFormatting sqref="H268">
    <cfRule type="containsText" dxfId="4744" priority="930" operator="containsText" text="VALOR MINIMO NO ACEPTABLE">
      <formula>NOT(ISERROR(SEARCH("VALOR MINIMO NO ACEPTABLE",H268)))</formula>
    </cfRule>
  </conditionalFormatting>
  <conditionalFormatting sqref="H268">
    <cfRule type="containsText" dxfId="4743" priority="929" operator="containsText" text="OFERTA CON PRECIO APARENTEMENTE BAJO">
      <formula>NOT(ISERROR(SEARCH("OFERTA CON PRECIO APARENTEMENTE BAJO",H268)))</formula>
    </cfRule>
  </conditionalFormatting>
  <conditionalFormatting sqref="Q268">
    <cfRule type="cellIs" dxfId="4742" priority="926" operator="greaterThan">
      <formula>0</formula>
    </cfRule>
  </conditionalFormatting>
  <conditionalFormatting sqref="Q268">
    <cfRule type="cellIs" dxfId="4741" priority="927" operator="greaterThan">
      <formula>#REF!-(#REF!-#REF!-#REF!-#REF!)</formula>
    </cfRule>
    <cfRule type="cellIs" dxfId="4740" priority="928" operator="greaterThan">
      <formula>#REF!-#REF!-#REF!-#REF!-#REF!</formula>
    </cfRule>
  </conditionalFormatting>
  <conditionalFormatting sqref="H269">
    <cfRule type="containsText" dxfId="4739" priority="925" operator="containsText" text="VALOR MINIMO NO ACEPTABLE">
      <formula>NOT(ISERROR(SEARCH("VALOR MINIMO NO ACEPTABLE",H269)))</formula>
    </cfRule>
  </conditionalFormatting>
  <conditionalFormatting sqref="H269">
    <cfRule type="containsText" dxfId="4738" priority="924" operator="containsText" text="OFERTA CON PRECIO APARENTEMENTE BAJO">
      <formula>NOT(ISERROR(SEARCH("OFERTA CON PRECIO APARENTEMENTE BAJO",H269)))</formula>
    </cfRule>
  </conditionalFormatting>
  <conditionalFormatting sqref="Q269">
    <cfRule type="cellIs" dxfId="4737" priority="921" operator="greaterThan">
      <formula>0</formula>
    </cfRule>
  </conditionalFormatting>
  <conditionalFormatting sqref="Q269">
    <cfRule type="cellIs" dxfId="4736" priority="922" operator="greaterThan">
      <formula>#REF!-(#REF!-#REF!-#REF!-#REF!)</formula>
    </cfRule>
    <cfRule type="cellIs" dxfId="4735" priority="923" operator="greaterThan">
      <formula>#REF!-#REF!-#REF!-#REF!-#REF!</formula>
    </cfRule>
  </conditionalFormatting>
  <conditionalFormatting sqref="H270">
    <cfRule type="containsText" dxfId="4734" priority="920" operator="containsText" text="VALOR MINIMO NO ACEPTABLE">
      <formula>NOT(ISERROR(SEARCH("VALOR MINIMO NO ACEPTABLE",H270)))</formula>
    </cfRule>
  </conditionalFormatting>
  <conditionalFormatting sqref="H270">
    <cfRule type="containsText" dxfId="4733" priority="919" operator="containsText" text="OFERTA CON PRECIO APARENTEMENTE BAJO">
      <formula>NOT(ISERROR(SEARCH("OFERTA CON PRECIO APARENTEMENTE BAJO",H270)))</formula>
    </cfRule>
  </conditionalFormatting>
  <conditionalFormatting sqref="Q270">
    <cfRule type="cellIs" dxfId="4732" priority="916" operator="greaterThan">
      <formula>0</formula>
    </cfRule>
  </conditionalFormatting>
  <conditionalFormatting sqref="Q270">
    <cfRule type="cellIs" dxfId="4731" priority="917" operator="greaterThan">
      <formula>#REF!-(#REF!-#REF!-#REF!-#REF!)</formula>
    </cfRule>
    <cfRule type="cellIs" dxfId="4730" priority="918" operator="greaterThan">
      <formula>#REF!-#REF!-#REF!-#REF!-#REF!</formula>
    </cfRule>
  </conditionalFormatting>
  <conditionalFormatting sqref="H271">
    <cfRule type="containsText" dxfId="4729" priority="915" operator="containsText" text="VALOR MINIMO NO ACEPTABLE">
      <formula>NOT(ISERROR(SEARCH("VALOR MINIMO NO ACEPTABLE",H271)))</formula>
    </cfRule>
  </conditionalFormatting>
  <conditionalFormatting sqref="H271">
    <cfRule type="containsText" dxfId="4728" priority="914" operator="containsText" text="OFERTA CON PRECIO APARENTEMENTE BAJO">
      <formula>NOT(ISERROR(SEARCH("OFERTA CON PRECIO APARENTEMENTE BAJO",H271)))</formula>
    </cfRule>
  </conditionalFormatting>
  <conditionalFormatting sqref="Q271">
    <cfRule type="cellIs" dxfId="4727" priority="911" operator="greaterThan">
      <formula>0</formula>
    </cfRule>
  </conditionalFormatting>
  <conditionalFormatting sqref="Q271">
    <cfRule type="cellIs" dxfId="4726" priority="912" operator="greaterThan">
      <formula>#REF!-(#REF!-#REF!-#REF!-#REF!)</formula>
    </cfRule>
    <cfRule type="cellIs" dxfId="4725" priority="913" operator="greaterThan">
      <formula>#REF!-#REF!-#REF!-#REF!-#REF!</formula>
    </cfRule>
  </conditionalFormatting>
  <conditionalFormatting sqref="H272">
    <cfRule type="containsText" dxfId="4724" priority="910" operator="containsText" text="VALOR MINIMO NO ACEPTABLE">
      <formula>NOT(ISERROR(SEARCH("VALOR MINIMO NO ACEPTABLE",H272)))</formula>
    </cfRule>
  </conditionalFormatting>
  <conditionalFormatting sqref="H272">
    <cfRule type="containsText" dxfId="4723" priority="909" operator="containsText" text="OFERTA CON PRECIO APARENTEMENTE BAJO">
      <formula>NOT(ISERROR(SEARCH("OFERTA CON PRECIO APARENTEMENTE BAJO",H272)))</formula>
    </cfRule>
  </conditionalFormatting>
  <conditionalFormatting sqref="Q272">
    <cfRule type="cellIs" dxfId="4722" priority="906" operator="greaterThan">
      <formula>0</formula>
    </cfRule>
  </conditionalFormatting>
  <conditionalFormatting sqref="Q272">
    <cfRule type="cellIs" dxfId="4721" priority="907" operator="greaterThan">
      <formula>#REF!-(#REF!-#REF!-#REF!-#REF!)</formula>
    </cfRule>
    <cfRule type="cellIs" dxfId="4720" priority="908" operator="greaterThan">
      <formula>#REF!-#REF!-#REF!-#REF!-#REF!</formula>
    </cfRule>
  </conditionalFormatting>
  <conditionalFormatting sqref="H273">
    <cfRule type="containsText" dxfId="4719" priority="905" operator="containsText" text="VALOR MINIMO NO ACEPTABLE">
      <formula>NOT(ISERROR(SEARCH("VALOR MINIMO NO ACEPTABLE",H273)))</formula>
    </cfRule>
  </conditionalFormatting>
  <conditionalFormatting sqref="H273">
    <cfRule type="containsText" dxfId="4718" priority="904" operator="containsText" text="OFERTA CON PRECIO APARENTEMENTE BAJO">
      <formula>NOT(ISERROR(SEARCH("OFERTA CON PRECIO APARENTEMENTE BAJO",H273)))</formula>
    </cfRule>
  </conditionalFormatting>
  <conditionalFormatting sqref="Q273">
    <cfRule type="cellIs" dxfId="4717" priority="901" operator="greaterThan">
      <formula>0</formula>
    </cfRule>
  </conditionalFormatting>
  <conditionalFormatting sqref="Q273">
    <cfRule type="cellIs" dxfId="4716" priority="902" operator="greaterThan">
      <formula>#REF!-(#REF!-#REF!-#REF!-#REF!)</formula>
    </cfRule>
    <cfRule type="cellIs" dxfId="4715" priority="903" operator="greaterThan">
      <formula>#REF!-#REF!-#REF!-#REF!-#REF!</formula>
    </cfRule>
  </conditionalFormatting>
  <conditionalFormatting sqref="H274">
    <cfRule type="containsText" dxfId="4714" priority="900" operator="containsText" text="VALOR MINIMO NO ACEPTABLE">
      <formula>NOT(ISERROR(SEARCH("VALOR MINIMO NO ACEPTABLE",H274)))</formula>
    </cfRule>
  </conditionalFormatting>
  <conditionalFormatting sqref="H274">
    <cfRule type="containsText" dxfId="4713" priority="899" operator="containsText" text="OFERTA CON PRECIO APARENTEMENTE BAJO">
      <formula>NOT(ISERROR(SEARCH("OFERTA CON PRECIO APARENTEMENTE BAJO",H274)))</formula>
    </cfRule>
  </conditionalFormatting>
  <conditionalFormatting sqref="Q274">
    <cfRule type="cellIs" dxfId="4712" priority="896" operator="greaterThan">
      <formula>0</formula>
    </cfRule>
  </conditionalFormatting>
  <conditionalFormatting sqref="Q274">
    <cfRule type="cellIs" dxfId="4711" priority="897" operator="greaterThan">
      <formula>#REF!-(#REF!-#REF!-#REF!-#REF!)</formula>
    </cfRule>
    <cfRule type="cellIs" dxfId="4710" priority="898" operator="greaterThan">
      <formula>#REF!-#REF!-#REF!-#REF!-#REF!</formula>
    </cfRule>
  </conditionalFormatting>
  <conditionalFormatting sqref="H275">
    <cfRule type="containsText" dxfId="4709" priority="895" operator="containsText" text="VALOR MINIMO NO ACEPTABLE">
      <formula>NOT(ISERROR(SEARCH("VALOR MINIMO NO ACEPTABLE",H275)))</formula>
    </cfRule>
  </conditionalFormatting>
  <conditionalFormatting sqref="H275">
    <cfRule type="containsText" dxfId="4708" priority="894" operator="containsText" text="OFERTA CON PRECIO APARENTEMENTE BAJO">
      <formula>NOT(ISERROR(SEARCH("OFERTA CON PRECIO APARENTEMENTE BAJO",H275)))</formula>
    </cfRule>
  </conditionalFormatting>
  <conditionalFormatting sqref="Q275">
    <cfRule type="cellIs" dxfId="4707" priority="891" operator="greaterThan">
      <formula>0</formula>
    </cfRule>
  </conditionalFormatting>
  <conditionalFormatting sqref="Q275">
    <cfRule type="cellIs" dxfId="4706" priority="892" operator="greaterThan">
      <formula>#REF!-(#REF!-#REF!-#REF!-#REF!)</formula>
    </cfRule>
    <cfRule type="cellIs" dxfId="4705" priority="893" operator="greaterThan">
      <formula>#REF!-#REF!-#REF!-#REF!-#REF!</formula>
    </cfRule>
  </conditionalFormatting>
  <conditionalFormatting sqref="H276">
    <cfRule type="containsText" dxfId="4704" priority="890" operator="containsText" text="VALOR MINIMO NO ACEPTABLE">
      <formula>NOT(ISERROR(SEARCH("VALOR MINIMO NO ACEPTABLE",H276)))</formula>
    </cfRule>
  </conditionalFormatting>
  <conditionalFormatting sqref="H276">
    <cfRule type="containsText" dxfId="4703" priority="889" operator="containsText" text="OFERTA CON PRECIO APARENTEMENTE BAJO">
      <formula>NOT(ISERROR(SEARCH("OFERTA CON PRECIO APARENTEMENTE BAJO",H276)))</formula>
    </cfRule>
  </conditionalFormatting>
  <conditionalFormatting sqref="Q276">
    <cfRule type="cellIs" dxfId="4702" priority="886" operator="greaterThan">
      <formula>0</formula>
    </cfRule>
  </conditionalFormatting>
  <conditionalFormatting sqref="Q276">
    <cfRule type="cellIs" dxfId="4701" priority="887" operator="greaterThan">
      <formula>#REF!-(#REF!-#REF!-#REF!-#REF!)</formula>
    </cfRule>
    <cfRule type="cellIs" dxfId="4700" priority="888" operator="greaterThan">
      <formula>#REF!-#REF!-#REF!-#REF!-#REF!</formula>
    </cfRule>
  </conditionalFormatting>
  <conditionalFormatting sqref="H277">
    <cfRule type="containsText" dxfId="4699" priority="885" operator="containsText" text="VALOR MINIMO NO ACEPTABLE">
      <formula>NOT(ISERROR(SEARCH("VALOR MINIMO NO ACEPTABLE",H277)))</formula>
    </cfRule>
  </conditionalFormatting>
  <conditionalFormatting sqref="H277">
    <cfRule type="containsText" dxfId="4698" priority="884" operator="containsText" text="OFERTA CON PRECIO APARENTEMENTE BAJO">
      <formula>NOT(ISERROR(SEARCH("OFERTA CON PRECIO APARENTEMENTE BAJO",H277)))</formula>
    </cfRule>
  </conditionalFormatting>
  <conditionalFormatting sqref="Q277">
    <cfRule type="cellIs" dxfId="4697" priority="881" operator="greaterThan">
      <formula>0</formula>
    </cfRule>
  </conditionalFormatting>
  <conditionalFormatting sqref="Q277">
    <cfRule type="cellIs" dxfId="4696" priority="882" operator="greaterThan">
      <formula>#REF!-(#REF!-#REF!-#REF!-#REF!)</formula>
    </cfRule>
    <cfRule type="cellIs" dxfId="4695" priority="883" operator="greaterThan">
      <formula>#REF!-#REF!-#REF!-#REF!-#REF!</formula>
    </cfRule>
  </conditionalFormatting>
  <conditionalFormatting sqref="H278">
    <cfRule type="containsText" dxfId="4694" priority="880" operator="containsText" text="VALOR MINIMO NO ACEPTABLE">
      <formula>NOT(ISERROR(SEARCH("VALOR MINIMO NO ACEPTABLE",H278)))</formula>
    </cfRule>
  </conditionalFormatting>
  <conditionalFormatting sqref="H278">
    <cfRule type="containsText" dxfId="4693" priority="879" operator="containsText" text="OFERTA CON PRECIO APARENTEMENTE BAJO">
      <formula>NOT(ISERROR(SEARCH("OFERTA CON PRECIO APARENTEMENTE BAJO",H278)))</formula>
    </cfRule>
  </conditionalFormatting>
  <conditionalFormatting sqref="Q278">
    <cfRule type="cellIs" dxfId="4692" priority="876" operator="greaterThan">
      <formula>0</formula>
    </cfRule>
  </conditionalFormatting>
  <conditionalFormatting sqref="Q278">
    <cfRule type="cellIs" dxfId="4691" priority="877" operator="greaterThan">
      <formula>#REF!-(#REF!-#REF!-#REF!-#REF!)</formula>
    </cfRule>
    <cfRule type="cellIs" dxfId="4690" priority="878" operator="greaterThan">
      <formula>#REF!-#REF!-#REF!-#REF!-#REF!</formula>
    </cfRule>
  </conditionalFormatting>
  <conditionalFormatting sqref="H279">
    <cfRule type="containsText" dxfId="4689" priority="875" operator="containsText" text="VALOR MINIMO NO ACEPTABLE">
      <formula>NOT(ISERROR(SEARCH("VALOR MINIMO NO ACEPTABLE",H279)))</formula>
    </cfRule>
  </conditionalFormatting>
  <conditionalFormatting sqref="H279">
    <cfRule type="containsText" dxfId="4688" priority="874" operator="containsText" text="OFERTA CON PRECIO APARENTEMENTE BAJO">
      <formula>NOT(ISERROR(SEARCH("OFERTA CON PRECIO APARENTEMENTE BAJO",H279)))</formula>
    </cfRule>
  </conditionalFormatting>
  <conditionalFormatting sqref="Q279">
    <cfRule type="cellIs" dxfId="4687" priority="871" operator="greaterThan">
      <formula>0</formula>
    </cfRule>
  </conditionalFormatting>
  <conditionalFormatting sqref="Q279">
    <cfRule type="cellIs" dxfId="4686" priority="872" operator="greaterThan">
      <formula>#REF!-(#REF!-#REF!-#REF!-#REF!)</formula>
    </cfRule>
    <cfRule type="cellIs" dxfId="4685" priority="873" operator="greaterThan">
      <formula>#REF!-#REF!-#REF!-#REF!-#REF!</formula>
    </cfRule>
  </conditionalFormatting>
  <conditionalFormatting sqref="H280">
    <cfRule type="containsText" dxfId="4684" priority="870" operator="containsText" text="VALOR MINIMO NO ACEPTABLE">
      <formula>NOT(ISERROR(SEARCH("VALOR MINIMO NO ACEPTABLE",H280)))</formula>
    </cfRule>
  </conditionalFormatting>
  <conditionalFormatting sqref="H280">
    <cfRule type="containsText" dxfId="4683" priority="869" operator="containsText" text="OFERTA CON PRECIO APARENTEMENTE BAJO">
      <formula>NOT(ISERROR(SEARCH("OFERTA CON PRECIO APARENTEMENTE BAJO",H280)))</formula>
    </cfRule>
  </conditionalFormatting>
  <conditionalFormatting sqref="Q280">
    <cfRule type="cellIs" dxfId="4682" priority="866" operator="greaterThan">
      <formula>0</formula>
    </cfRule>
  </conditionalFormatting>
  <conditionalFormatting sqref="Q280">
    <cfRule type="cellIs" dxfId="4681" priority="867" operator="greaterThan">
      <formula>#REF!-(#REF!-#REF!-#REF!-#REF!)</formula>
    </cfRule>
    <cfRule type="cellIs" dxfId="4680" priority="868" operator="greaterThan">
      <formula>#REF!-#REF!-#REF!-#REF!-#REF!</formula>
    </cfRule>
  </conditionalFormatting>
  <conditionalFormatting sqref="H281">
    <cfRule type="containsText" dxfId="4679" priority="865" operator="containsText" text="VALOR MINIMO NO ACEPTABLE">
      <formula>NOT(ISERROR(SEARCH("VALOR MINIMO NO ACEPTABLE",H281)))</formula>
    </cfRule>
  </conditionalFormatting>
  <conditionalFormatting sqref="H281">
    <cfRule type="containsText" dxfId="4678" priority="864" operator="containsText" text="OFERTA CON PRECIO APARENTEMENTE BAJO">
      <formula>NOT(ISERROR(SEARCH("OFERTA CON PRECIO APARENTEMENTE BAJO",H281)))</formula>
    </cfRule>
  </conditionalFormatting>
  <conditionalFormatting sqref="Q281">
    <cfRule type="cellIs" dxfId="4677" priority="861" operator="greaterThan">
      <formula>0</formula>
    </cfRule>
  </conditionalFormatting>
  <conditionalFormatting sqref="Q281">
    <cfRule type="cellIs" dxfId="4676" priority="862" operator="greaterThan">
      <formula>#REF!-(#REF!-#REF!-#REF!-#REF!)</formula>
    </cfRule>
    <cfRule type="cellIs" dxfId="4675" priority="863" operator="greaterThan">
      <formula>#REF!-#REF!-#REF!-#REF!-#REF!</formula>
    </cfRule>
  </conditionalFormatting>
  <conditionalFormatting sqref="H282">
    <cfRule type="containsText" dxfId="4674" priority="860" operator="containsText" text="VALOR MINIMO NO ACEPTABLE">
      <formula>NOT(ISERROR(SEARCH("VALOR MINIMO NO ACEPTABLE",H282)))</formula>
    </cfRule>
  </conditionalFormatting>
  <conditionalFormatting sqref="H282">
    <cfRule type="containsText" dxfId="4673" priority="859" operator="containsText" text="OFERTA CON PRECIO APARENTEMENTE BAJO">
      <formula>NOT(ISERROR(SEARCH("OFERTA CON PRECIO APARENTEMENTE BAJO",H282)))</formula>
    </cfRule>
  </conditionalFormatting>
  <conditionalFormatting sqref="Q282">
    <cfRule type="cellIs" dxfId="4672" priority="856" operator="greaterThan">
      <formula>0</formula>
    </cfRule>
  </conditionalFormatting>
  <conditionalFormatting sqref="Q282">
    <cfRule type="cellIs" dxfId="4671" priority="857" operator="greaterThan">
      <formula>#REF!-(#REF!-#REF!-#REF!-#REF!)</formula>
    </cfRule>
    <cfRule type="cellIs" dxfId="4670" priority="858" operator="greaterThan">
      <formula>#REF!-#REF!-#REF!-#REF!-#REF!</formula>
    </cfRule>
  </conditionalFormatting>
  <conditionalFormatting sqref="H283">
    <cfRule type="containsText" dxfId="4669" priority="855" operator="containsText" text="VALOR MINIMO NO ACEPTABLE">
      <formula>NOT(ISERROR(SEARCH("VALOR MINIMO NO ACEPTABLE",H283)))</formula>
    </cfRule>
  </conditionalFormatting>
  <conditionalFormatting sqref="H283">
    <cfRule type="containsText" dxfId="4668" priority="854" operator="containsText" text="OFERTA CON PRECIO APARENTEMENTE BAJO">
      <formula>NOT(ISERROR(SEARCH("OFERTA CON PRECIO APARENTEMENTE BAJO",H283)))</formula>
    </cfRule>
  </conditionalFormatting>
  <conditionalFormatting sqref="Q283">
    <cfRule type="cellIs" dxfId="4667" priority="851" operator="greaterThan">
      <formula>0</formula>
    </cfRule>
  </conditionalFormatting>
  <conditionalFormatting sqref="Q283">
    <cfRule type="cellIs" dxfId="4666" priority="852" operator="greaterThan">
      <formula>#REF!-(#REF!-#REF!-#REF!-#REF!)</formula>
    </cfRule>
    <cfRule type="cellIs" dxfId="4665" priority="853" operator="greaterThan">
      <formula>#REF!-#REF!-#REF!-#REF!-#REF!</formula>
    </cfRule>
  </conditionalFormatting>
  <conditionalFormatting sqref="H284">
    <cfRule type="containsText" dxfId="4664" priority="850" operator="containsText" text="VALOR MINIMO NO ACEPTABLE">
      <formula>NOT(ISERROR(SEARCH("VALOR MINIMO NO ACEPTABLE",H284)))</formula>
    </cfRule>
  </conditionalFormatting>
  <conditionalFormatting sqref="H284">
    <cfRule type="containsText" dxfId="4663" priority="849" operator="containsText" text="OFERTA CON PRECIO APARENTEMENTE BAJO">
      <formula>NOT(ISERROR(SEARCH("OFERTA CON PRECIO APARENTEMENTE BAJO",H284)))</formula>
    </cfRule>
  </conditionalFormatting>
  <conditionalFormatting sqref="Q284">
    <cfRule type="cellIs" dxfId="4662" priority="846" operator="greaterThan">
      <formula>0</formula>
    </cfRule>
  </conditionalFormatting>
  <conditionalFormatting sqref="Q284">
    <cfRule type="cellIs" dxfId="4661" priority="847" operator="greaterThan">
      <formula>#REF!-(#REF!-#REF!-#REF!-#REF!)</formula>
    </cfRule>
    <cfRule type="cellIs" dxfId="4660" priority="848" operator="greaterThan">
      <formula>#REF!-#REF!-#REF!-#REF!-#REF!</formula>
    </cfRule>
  </conditionalFormatting>
  <conditionalFormatting sqref="H285">
    <cfRule type="containsText" dxfId="4659" priority="845" operator="containsText" text="VALOR MINIMO NO ACEPTABLE">
      <formula>NOT(ISERROR(SEARCH("VALOR MINIMO NO ACEPTABLE",H285)))</formula>
    </cfRule>
  </conditionalFormatting>
  <conditionalFormatting sqref="H285">
    <cfRule type="containsText" dxfId="4658" priority="844" operator="containsText" text="OFERTA CON PRECIO APARENTEMENTE BAJO">
      <formula>NOT(ISERROR(SEARCH("OFERTA CON PRECIO APARENTEMENTE BAJO",H285)))</formula>
    </cfRule>
  </conditionalFormatting>
  <conditionalFormatting sqref="Q285">
    <cfRule type="cellIs" dxfId="4657" priority="841" operator="greaterThan">
      <formula>0</formula>
    </cfRule>
  </conditionalFormatting>
  <conditionalFormatting sqref="Q285">
    <cfRule type="cellIs" dxfId="4656" priority="842" operator="greaterThan">
      <formula>#REF!-(#REF!-#REF!-#REF!-#REF!)</formula>
    </cfRule>
    <cfRule type="cellIs" dxfId="4655" priority="843" operator="greaterThan">
      <formula>#REF!-#REF!-#REF!-#REF!-#REF!</formula>
    </cfRule>
  </conditionalFormatting>
  <conditionalFormatting sqref="H286">
    <cfRule type="containsText" dxfId="4654" priority="840" operator="containsText" text="VALOR MINIMO NO ACEPTABLE">
      <formula>NOT(ISERROR(SEARCH("VALOR MINIMO NO ACEPTABLE",H286)))</formula>
    </cfRule>
  </conditionalFormatting>
  <conditionalFormatting sqref="H286">
    <cfRule type="containsText" dxfId="4653" priority="839" operator="containsText" text="OFERTA CON PRECIO APARENTEMENTE BAJO">
      <formula>NOT(ISERROR(SEARCH("OFERTA CON PRECIO APARENTEMENTE BAJO",H286)))</formula>
    </cfRule>
  </conditionalFormatting>
  <conditionalFormatting sqref="Q286">
    <cfRule type="cellIs" dxfId="4652" priority="836" operator="greaterThan">
      <formula>0</formula>
    </cfRule>
  </conditionalFormatting>
  <conditionalFormatting sqref="Q286">
    <cfRule type="cellIs" dxfId="4651" priority="837" operator="greaterThan">
      <formula>#REF!-(#REF!-#REF!-#REF!-#REF!)</formula>
    </cfRule>
    <cfRule type="cellIs" dxfId="4650" priority="838" operator="greaterThan">
      <formula>#REF!-#REF!-#REF!-#REF!-#REF!</formula>
    </cfRule>
  </conditionalFormatting>
  <conditionalFormatting sqref="H287">
    <cfRule type="containsText" dxfId="4649" priority="835" operator="containsText" text="VALOR MINIMO NO ACEPTABLE">
      <formula>NOT(ISERROR(SEARCH("VALOR MINIMO NO ACEPTABLE",H287)))</formula>
    </cfRule>
  </conditionalFormatting>
  <conditionalFormatting sqref="H287">
    <cfRule type="containsText" dxfId="4648" priority="834" operator="containsText" text="OFERTA CON PRECIO APARENTEMENTE BAJO">
      <formula>NOT(ISERROR(SEARCH("OFERTA CON PRECIO APARENTEMENTE BAJO",H287)))</formula>
    </cfRule>
  </conditionalFormatting>
  <conditionalFormatting sqref="Q287">
    <cfRule type="cellIs" dxfId="4647" priority="831" operator="greaterThan">
      <formula>0</formula>
    </cfRule>
  </conditionalFormatting>
  <conditionalFormatting sqref="Q287">
    <cfRule type="cellIs" dxfId="4646" priority="832" operator="greaterThan">
      <formula>#REF!-(#REF!-#REF!-#REF!-#REF!)</formula>
    </cfRule>
    <cfRule type="cellIs" dxfId="4645" priority="833" operator="greaterThan">
      <formula>#REF!-#REF!-#REF!-#REF!-#REF!</formula>
    </cfRule>
  </conditionalFormatting>
  <conditionalFormatting sqref="H288">
    <cfRule type="containsText" dxfId="4644" priority="830" operator="containsText" text="VALOR MINIMO NO ACEPTABLE">
      <formula>NOT(ISERROR(SEARCH("VALOR MINIMO NO ACEPTABLE",H288)))</formula>
    </cfRule>
  </conditionalFormatting>
  <conditionalFormatting sqref="H288">
    <cfRule type="containsText" dxfId="4643" priority="829" operator="containsText" text="OFERTA CON PRECIO APARENTEMENTE BAJO">
      <formula>NOT(ISERROR(SEARCH("OFERTA CON PRECIO APARENTEMENTE BAJO",H288)))</formula>
    </cfRule>
  </conditionalFormatting>
  <conditionalFormatting sqref="Q288">
    <cfRule type="cellIs" dxfId="4642" priority="826" operator="greaterThan">
      <formula>0</formula>
    </cfRule>
  </conditionalFormatting>
  <conditionalFormatting sqref="Q288">
    <cfRule type="cellIs" dxfId="4641" priority="827" operator="greaterThan">
      <formula>#REF!-(#REF!-#REF!-#REF!-#REF!)</formula>
    </cfRule>
    <cfRule type="cellIs" dxfId="4640" priority="828" operator="greaterThan">
      <formula>#REF!-#REF!-#REF!-#REF!-#REF!</formula>
    </cfRule>
  </conditionalFormatting>
  <conditionalFormatting sqref="H289">
    <cfRule type="containsText" dxfId="4639" priority="825" operator="containsText" text="VALOR MINIMO NO ACEPTABLE">
      <formula>NOT(ISERROR(SEARCH("VALOR MINIMO NO ACEPTABLE",H289)))</formula>
    </cfRule>
  </conditionalFormatting>
  <conditionalFormatting sqref="H289">
    <cfRule type="containsText" dxfId="4638" priority="824" operator="containsText" text="OFERTA CON PRECIO APARENTEMENTE BAJO">
      <formula>NOT(ISERROR(SEARCH("OFERTA CON PRECIO APARENTEMENTE BAJO",H289)))</formula>
    </cfRule>
  </conditionalFormatting>
  <conditionalFormatting sqref="Q289">
    <cfRule type="cellIs" dxfId="4637" priority="821" operator="greaterThan">
      <formula>0</formula>
    </cfRule>
  </conditionalFormatting>
  <conditionalFormatting sqref="Q289">
    <cfRule type="cellIs" dxfId="4636" priority="822" operator="greaterThan">
      <formula>#REF!-(#REF!-#REF!-#REF!-#REF!)</formula>
    </cfRule>
    <cfRule type="cellIs" dxfId="4635" priority="823" operator="greaterThan">
      <formula>#REF!-#REF!-#REF!-#REF!-#REF!</formula>
    </cfRule>
  </conditionalFormatting>
  <conditionalFormatting sqref="H290">
    <cfRule type="containsText" dxfId="4634" priority="820" operator="containsText" text="VALOR MINIMO NO ACEPTABLE">
      <formula>NOT(ISERROR(SEARCH("VALOR MINIMO NO ACEPTABLE",H290)))</formula>
    </cfRule>
  </conditionalFormatting>
  <conditionalFormatting sqref="H290">
    <cfRule type="containsText" dxfId="4633" priority="819" operator="containsText" text="OFERTA CON PRECIO APARENTEMENTE BAJO">
      <formula>NOT(ISERROR(SEARCH("OFERTA CON PRECIO APARENTEMENTE BAJO",H290)))</formula>
    </cfRule>
  </conditionalFormatting>
  <conditionalFormatting sqref="Q290">
    <cfRule type="cellIs" dxfId="4632" priority="816" operator="greaterThan">
      <formula>0</formula>
    </cfRule>
  </conditionalFormatting>
  <conditionalFormatting sqref="Q290">
    <cfRule type="cellIs" dxfId="4631" priority="817" operator="greaterThan">
      <formula>#REF!-(#REF!-#REF!-#REF!-#REF!)</formula>
    </cfRule>
    <cfRule type="cellIs" dxfId="4630" priority="818" operator="greaterThan">
      <formula>#REF!-#REF!-#REF!-#REF!-#REF!</formula>
    </cfRule>
  </conditionalFormatting>
  <conditionalFormatting sqref="H291">
    <cfRule type="containsText" dxfId="4629" priority="815" operator="containsText" text="VALOR MINIMO NO ACEPTABLE">
      <formula>NOT(ISERROR(SEARCH("VALOR MINIMO NO ACEPTABLE",H291)))</formula>
    </cfRule>
  </conditionalFormatting>
  <conditionalFormatting sqref="H291">
    <cfRule type="containsText" dxfId="4628" priority="814" operator="containsText" text="OFERTA CON PRECIO APARENTEMENTE BAJO">
      <formula>NOT(ISERROR(SEARCH("OFERTA CON PRECIO APARENTEMENTE BAJO",H291)))</formula>
    </cfRule>
  </conditionalFormatting>
  <conditionalFormatting sqref="Q291">
    <cfRule type="cellIs" dxfId="4627" priority="811" operator="greaterThan">
      <formula>0</formula>
    </cfRule>
  </conditionalFormatting>
  <conditionalFormatting sqref="Q291">
    <cfRule type="cellIs" dxfId="4626" priority="812" operator="greaterThan">
      <formula>#REF!-(#REF!-#REF!-#REF!-#REF!)</formula>
    </cfRule>
    <cfRule type="cellIs" dxfId="4625" priority="813" operator="greaterThan">
      <formula>#REF!-#REF!-#REF!-#REF!-#REF!</formula>
    </cfRule>
  </conditionalFormatting>
  <conditionalFormatting sqref="H292">
    <cfRule type="containsText" dxfId="4624" priority="810" operator="containsText" text="VALOR MINIMO NO ACEPTABLE">
      <formula>NOT(ISERROR(SEARCH("VALOR MINIMO NO ACEPTABLE",H292)))</formula>
    </cfRule>
  </conditionalFormatting>
  <conditionalFormatting sqref="H292">
    <cfRule type="containsText" dxfId="4623" priority="809" operator="containsText" text="OFERTA CON PRECIO APARENTEMENTE BAJO">
      <formula>NOT(ISERROR(SEARCH("OFERTA CON PRECIO APARENTEMENTE BAJO",H292)))</formula>
    </cfRule>
  </conditionalFormatting>
  <conditionalFormatting sqref="Q292">
    <cfRule type="cellIs" dxfId="4622" priority="806" operator="greaterThan">
      <formula>0</formula>
    </cfRule>
  </conditionalFormatting>
  <conditionalFormatting sqref="Q292">
    <cfRule type="cellIs" dxfId="4621" priority="807" operator="greaterThan">
      <formula>#REF!-(#REF!-#REF!-#REF!-#REF!)</formula>
    </cfRule>
    <cfRule type="cellIs" dxfId="4620" priority="808" operator="greaterThan">
      <formula>#REF!-#REF!-#REF!-#REF!-#REF!</formula>
    </cfRule>
  </conditionalFormatting>
  <conditionalFormatting sqref="H293">
    <cfRule type="containsText" dxfId="4619" priority="805" operator="containsText" text="VALOR MINIMO NO ACEPTABLE">
      <formula>NOT(ISERROR(SEARCH("VALOR MINIMO NO ACEPTABLE",H293)))</formula>
    </cfRule>
  </conditionalFormatting>
  <conditionalFormatting sqref="H293">
    <cfRule type="containsText" dxfId="4618" priority="804" operator="containsText" text="OFERTA CON PRECIO APARENTEMENTE BAJO">
      <formula>NOT(ISERROR(SEARCH("OFERTA CON PRECIO APARENTEMENTE BAJO",H293)))</formula>
    </cfRule>
  </conditionalFormatting>
  <conditionalFormatting sqref="Q293">
    <cfRule type="cellIs" dxfId="4617" priority="801" operator="greaterThan">
      <formula>0</formula>
    </cfRule>
  </conditionalFormatting>
  <conditionalFormatting sqref="Q293">
    <cfRule type="cellIs" dxfId="4616" priority="802" operator="greaterThan">
      <formula>#REF!-(#REF!-#REF!-#REF!-#REF!)</formula>
    </cfRule>
    <cfRule type="cellIs" dxfId="4615" priority="803" operator="greaterThan">
      <formula>#REF!-#REF!-#REF!-#REF!-#REF!</formula>
    </cfRule>
  </conditionalFormatting>
  <conditionalFormatting sqref="H294">
    <cfRule type="containsText" dxfId="4614" priority="800" operator="containsText" text="VALOR MINIMO NO ACEPTABLE">
      <formula>NOT(ISERROR(SEARCH("VALOR MINIMO NO ACEPTABLE",H294)))</formula>
    </cfRule>
  </conditionalFormatting>
  <conditionalFormatting sqref="H294">
    <cfRule type="containsText" dxfId="4613" priority="799" operator="containsText" text="OFERTA CON PRECIO APARENTEMENTE BAJO">
      <formula>NOT(ISERROR(SEARCH("OFERTA CON PRECIO APARENTEMENTE BAJO",H294)))</formula>
    </cfRule>
  </conditionalFormatting>
  <conditionalFormatting sqref="Q294">
    <cfRule type="cellIs" dxfId="4612" priority="796" operator="greaterThan">
      <formula>0</formula>
    </cfRule>
  </conditionalFormatting>
  <conditionalFormatting sqref="Q294">
    <cfRule type="cellIs" dxfId="4611" priority="797" operator="greaterThan">
      <formula>#REF!-(#REF!-#REF!-#REF!-#REF!)</formula>
    </cfRule>
    <cfRule type="cellIs" dxfId="4610" priority="798" operator="greaterThan">
      <formula>#REF!-#REF!-#REF!-#REF!-#REF!</formula>
    </cfRule>
  </conditionalFormatting>
  <conditionalFormatting sqref="H295">
    <cfRule type="containsText" dxfId="4609" priority="795" operator="containsText" text="VALOR MINIMO NO ACEPTABLE">
      <formula>NOT(ISERROR(SEARCH("VALOR MINIMO NO ACEPTABLE",H295)))</formula>
    </cfRule>
  </conditionalFormatting>
  <conditionalFormatting sqref="H295">
    <cfRule type="containsText" dxfId="4608" priority="794" operator="containsText" text="OFERTA CON PRECIO APARENTEMENTE BAJO">
      <formula>NOT(ISERROR(SEARCH("OFERTA CON PRECIO APARENTEMENTE BAJO",H295)))</formula>
    </cfRule>
  </conditionalFormatting>
  <conditionalFormatting sqref="Q295">
    <cfRule type="cellIs" dxfId="4607" priority="791" operator="greaterThan">
      <formula>0</formula>
    </cfRule>
  </conditionalFormatting>
  <conditionalFormatting sqref="Q295">
    <cfRule type="cellIs" dxfId="4606" priority="792" operator="greaterThan">
      <formula>#REF!-(#REF!-#REF!-#REF!-#REF!)</formula>
    </cfRule>
    <cfRule type="cellIs" dxfId="4605" priority="793" operator="greaterThan">
      <formula>#REF!-#REF!-#REF!-#REF!-#REF!</formula>
    </cfRule>
  </conditionalFormatting>
  <conditionalFormatting sqref="H296">
    <cfRule type="containsText" dxfId="4604" priority="790" operator="containsText" text="VALOR MINIMO NO ACEPTABLE">
      <formula>NOT(ISERROR(SEARCH("VALOR MINIMO NO ACEPTABLE",H296)))</formula>
    </cfRule>
  </conditionalFormatting>
  <conditionalFormatting sqref="H296">
    <cfRule type="containsText" dxfId="4603" priority="789" operator="containsText" text="OFERTA CON PRECIO APARENTEMENTE BAJO">
      <formula>NOT(ISERROR(SEARCH("OFERTA CON PRECIO APARENTEMENTE BAJO",H296)))</formula>
    </cfRule>
  </conditionalFormatting>
  <conditionalFormatting sqref="Q296">
    <cfRule type="cellIs" dxfId="4602" priority="786" operator="greaterThan">
      <formula>0</formula>
    </cfRule>
  </conditionalFormatting>
  <conditionalFormatting sqref="Q296">
    <cfRule type="cellIs" dxfId="4601" priority="787" operator="greaterThan">
      <formula>#REF!-(#REF!-#REF!-#REF!-#REF!)</formula>
    </cfRule>
    <cfRule type="cellIs" dxfId="4600" priority="788" operator="greaterThan">
      <formula>#REF!-#REF!-#REF!-#REF!-#REF!</formula>
    </cfRule>
  </conditionalFormatting>
  <conditionalFormatting sqref="H297">
    <cfRule type="containsText" dxfId="4599" priority="785" operator="containsText" text="VALOR MINIMO NO ACEPTABLE">
      <formula>NOT(ISERROR(SEARCH("VALOR MINIMO NO ACEPTABLE",H297)))</formula>
    </cfRule>
  </conditionalFormatting>
  <conditionalFormatting sqref="H297">
    <cfRule type="containsText" dxfId="4598" priority="784" operator="containsText" text="OFERTA CON PRECIO APARENTEMENTE BAJO">
      <formula>NOT(ISERROR(SEARCH("OFERTA CON PRECIO APARENTEMENTE BAJO",H297)))</formula>
    </cfRule>
  </conditionalFormatting>
  <conditionalFormatting sqref="Q297">
    <cfRule type="cellIs" dxfId="4597" priority="781" operator="greaterThan">
      <formula>0</formula>
    </cfRule>
  </conditionalFormatting>
  <conditionalFormatting sqref="Q297">
    <cfRule type="cellIs" dxfId="4596" priority="782" operator="greaterThan">
      <formula>#REF!-(#REF!-#REF!-#REF!-#REF!)</formula>
    </cfRule>
    <cfRule type="cellIs" dxfId="4595" priority="783" operator="greaterThan">
      <formula>#REF!-#REF!-#REF!-#REF!-#REF!</formula>
    </cfRule>
  </conditionalFormatting>
  <conditionalFormatting sqref="H298">
    <cfRule type="containsText" dxfId="4594" priority="780" operator="containsText" text="VALOR MINIMO NO ACEPTABLE">
      <formula>NOT(ISERROR(SEARCH("VALOR MINIMO NO ACEPTABLE",H298)))</formula>
    </cfRule>
  </conditionalFormatting>
  <conditionalFormatting sqref="H298">
    <cfRule type="containsText" dxfId="4593" priority="779" operator="containsText" text="OFERTA CON PRECIO APARENTEMENTE BAJO">
      <formula>NOT(ISERROR(SEARCH("OFERTA CON PRECIO APARENTEMENTE BAJO",H298)))</formula>
    </cfRule>
  </conditionalFormatting>
  <conditionalFormatting sqref="Q298">
    <cfRule type="cellIs" dxfId="4592" priority="776" operator="greaterThan">
      <formula>0</formula>
    </cfRule>
  </conditionalFormatting>
  <conditionalFormatting sqref="Q298">
    <cfRule type="cellIs" dxfId="4591" priority="777" operator="greaterThan">
      <formula>#REF!-(#REF!-#REF!-#REF!-#REF!)</formula>
    </cfRule>
    <cfRule type="cellIs" dxfId="4590" priority="778" operator="greaterThan">
      <formula>#REF!-#REF!-#REF!-#REF!-#REF!</formula>
    </cfRule>
  </conditionalFormatting>
  <conditionalFormatting sqref="H299">
    <cfRule type="containsText" dxfId="4589" priority="775" operator="containsText" text="VALOR MINIMO NO ACEPTABLE">
      <formula>NOT(ISERROR(SEARCH("VALOR MINIMO NO ACEPTABLE",H299)))</formula>
    </cfRule>
  </conditionalFormatting>
  <conditionalFormatting sqref="H299">
    <cfRule type="containsText" dxfId="4588" priority="774" operator="containsText" text="OFERTA CON PRECIO APARENTEMENTE BAJO">
      <formula>NOT(ISERROR(SEARCH("OFERTA CON PRECIO APARENTEMENTE BAJO",H299)))</formula>
    </cfRule>
  </conditionalFormatting>
  <conditionalFormatting sqref="Q299">
    <cfRule type="cellIs" dxfId="4587" priority="771" operator="greaterThan">
      <formula>0</formula>
    </cfRule>
  </conditionalFormatting>
  <conditionalFormatting sqref="Q299">
    <cfRule type="cellIs" dxfId="4586" priority="772" operator="greaterThan">
      <formula>#REF!-(#REF!-#REF!-#REF!-#REF!)</formula>
    </cfRule>
    <cfRule type="cellIs" dxfId="4585" priority="773" operator="greaterThan">
      <formula>#REF!-#REF!-#REF!-#REF!-#REF!</formula>
    </cfRule>
  </conditionalFormatting>
  <conditionalFormatting sqref="H300">
    <cfRule type="containsText" dxfId="4584" priority="770" operator="containsText" text="VALOR MINIMO NO ACEPTABLE">
      <formula>NOT(ISERROR(SEARCH("VALOR MINIMO NO ACEPTABLE",H300)))</formula>
    </cfRule>
  </conditionalFormatting>
  <conditionalFormatting sqref="H300">
    <cfRule type="containsText" dxfId="4583" priority="769" operator="containsText" text="OFERTA CON PRECIO APARENTEMENTE BAJO">
      <formula>NOT(ISERROR(SEARCH("OFERTA CON PRECIO APARENTEMENTE BAJO",H300)))</formula>
    </cfRule>
  </conditionalFormatting>
  <conditionalFormatting sqref="Q300">
    <cfRule type="cellIs" dxfId="4582" priority="766" operator="greaterThan">
      <formula>0</formula>
    </cfRule>
  </conditionalFormatting>
  <conditionalFormatting sqref="Q300">
    <cfRule type="cellIs" dxfId="4581" priority="767" operator="greaterThan">
      <formula>#REF!-(#REF!-#REF!-#REF!-#REF!)</formula>
    </cfRule>
    <cfRule type="cellIs" dxfId="4580" priority="768" operator="greaterThan">
      <formula>#REF!-#REF!-#REF!-#REF!-#REF!</formula>
    </cfRule>
  </conditionalFormatting>
  <conditionalFormatting sqref="H301">
    <cfRule type="containsText" dxfId="4579" priority="765" operator="containsText" text="VALOR MINIMO NO ACEPTABLE">
      <formula>NOT(ISERROR(SEARCH("VALOR MINIMO NO ACEPTABLE",H301)))</formula>
    </cfRule>
  </conditionalFormatting>
  <conditionalFormatting sqref="H301">
    <cfRule type="containsText" dxfId="4578" priority="764" operator="containsText" text="OFERTA CON PRECIO APARENTEMENTE BAJO">
      <formula>NOT(ISERROR(SEARCH("OFERTA CON PRECIO APARENTEMENTE BAJO",H301)))</formula>
    </cfRule>
  </conditionalFormatting>
  <conditionalFormatting sqref="Q301">
    <cfRule type="cellIs" dxfId="4577" priority="761" operator="greaterThan">
      <formula>0</formula>
    </cfRule>
  </conditionalFormatting>
  <conditionalFormatting sqref="Q301">
    <cfRule type="cellIs" dxfId="4576" priority="762" operator="greaterThan">
      <formula>#REF!-(#REF!-#REF!-#REF!-#REF!)</formula>
    </cfRule>
    <cfRule type="cellIs" dxfId="4575" priority="763" operator="greaterThan">
      <formula>#REF!-#REF!-#REF!-#REF!-#REF!</formula>
    </cfRule>
  </conditionalFormatting>
  <conditionalFormatting sqref="H302">
    <cfRule type="containsText" dxfId="4574" priority="760" operator="containsText" text="VALOR MINIMO NO ACEPTABLE">
      <formula>NOT(ISERROR(SEARCH("VALOR MINIMO NO ACEPTABLE",H302)))</formula>
    </cfRule>
  </conditionalFormatting>
  <conditionalFormatting sqref="H302">
    <cfRule type="containsText" dxfId="4573" priority="759" operator="containsText" text="OFERTA CON PRECIO APARENTEMENTE BAJO">
      <formula>NOT(ISERROR(SEARCH("OFERTA CON PRECIO APARENTEMENTE BAJO",H302)))</formula>
    </cfRule>
  </conditionalFormatting>
  <conditionalFormatting sqref="Q302">
    <cfRule type="cellIs" dxfId="4572" priority="756" operator="greaterThan">
      <formula>0</formula>
    </cfRule>
  </conditionalFormatting>
  <conditionalFormatting sqref="Q302">
    <cfRule type="cellIs" dxfId="4571" priority="757" operator="greaterThan">
      <formula>#REF!-(#REF!-#REF!-#REF!-#REF!)</formula>
    </cfRule>
    <cfRule type="cellIs" dxfId="4570" priority="758" operator="greaterThan">
      <formula>#REF!-#REF!-#REF!-#REF!-#REF!</formula>
    </cfRule>
  </conditionalFormatting>
  <conditionalFormatting sqref="H303">
    <cfRule type="containsText" dxfId="4569" priority="755" operator="containsText" text="VALOR MINIMO NO ACEPTABLE">
      <formula>NOT(ISERROR(SEARCH("VALOR MINIMO NO ACEPTABLE",H303)))</formula>
    </cfRule>
  </conditionalFormatting>
  <conditionalFormatting sqref="H303">
    <cfRule type="containsText" dxfId="4568" priority="754" operator="containsText" text="OFERTA CON PRECIO APARENTEMENTE BAJO">
      <formula>NOT(ISERROR(SEARCH("OFERTA CON PRECIO APARENTEMENTE BAJO",H303)))</formula>
    </cfRule>
  </conditionalFormatting>
  <conditionalFormatting sqref="Q303">
    <cfRule type="cellIs" dxfId="4567" priority="751" operator="greaterThan">
      <formula>0</formula>
    </cfRule>
  </conditionalFormatting>
  <conditionalFormatting sqref="Q303">
    <cfRule type="cellIs" dxfId="4566" priority="752" operator="greaterThan">
      <formula>#REF!-(#REF!-#REF!-#REF!-#REF!)</formula>
    </cfRule>
    <cfRule type="cellIs" dxfId="4565" priority="753" operator="greaterThan">
      <formula>#REF!-#REF!-#REF!-#REF!-#REF!</formula>
    </cfRule>
  </conditionalFormatting>
  <conditionalFormatting sqref="H304">
    <cfRule type="containsText" dxfId="4564" priority="750" operator="containsText" text="VALOR MINIMO NO ACEPTABLE">
      <formula>NOT(ISERROR(SEARCH("VALOR MINIMO NO ACEPTABLE",H304)))</formula>
    </cfRule>
  </conditionalFormatting>
  <conditionalFormatting sqref="H304">
    <cfRule type="containsText" dxfId="4563" priority="749" operator="containsText" text="OFERTA CON PRECIO APARENTEMENTE BAJO">
      <formula>NOT(ISERROR(SEARCH("OFERTA CON PRECIO APARENTEMENTE BAJO",H304)))</formula>
    </cfRule>
  </conditionalFormatting>
  <conditionalFormatting sqref="Q304">
    <cfRule type="cellIs" dxfId="4562" priority="746" operator="greaterThan">
      <formula>0</formula>
    </cfRule>
  </conditionalFormatting>
  <conditionalFormatting sqref="Q304">
    <cfRule type="cellIs" dxfId="4561" priority="747" operator="greaterThan">
      <formula>#REF!-(#REF!-#REF!-#REF!-#REF!)</formula>
    </cfRule>
    <cfRule type="cellIs" dxfId="4560" priority="748" operator="greaterThan">
      <formula>#REF!-#REF!-#REF!-#REF!-#REF!</formula>
    </cfRule>
  </conditionalFormatting>
  <conditionalFormatting sqref="H305">
    <cfRule type="containsText" dxfId="4559" priority="745" operator="containsText" text="VALOR MINIMO NO ACEPTABLE">
      <formula>NOT(ISERROR(SEARCH("VALOR MINIMO NO ACEPTABLE",H305)))</formula>
    </cfRule>
  </conditionalFormatting>
  <conditionalFormatting sqref="H305">
    <cfRule type="containsText" dxfId="4558" priority="744" operator="containsText" text="OFERTA CON PRECIO APARENTEMENTE BAJO">
      <formula>NOT(ISERROR(SEARCH("OFERTA CON PRECIO APARENTEMENTE BAJO",H305)))</formula>
    </cfRule>
  </conditionalFormatting>
  <conditionalFormatting sqref="Q305">
    <cfRule type="cellIs" dxfId="4557" priority="741" operator="greaterThan">
      <formula>0</formula>
    </cfRule>
  </conditionalFormatting>
  <conditionalFormatting sqref="Q305">
    <cfRule type="cellIs" dxfId="4556" priority="742" operator="greaterThan">
      <formula>#REF!-(#REF!-#REF!-#REF!-#REF!)</formula>
    </cfRule>
    <cfRule type="cellIs" dxfId="4555" priority="743" operator="greaterThan">
      <formula>#REF!-#REF!-#REF!-#REF!-#REF!</formula>
    </cfRule>
  </conditionalFormatting>
  <conditionalFormatting sqref="H306">
    <cfRule type="containsText" dxfId="4554" priority="740" operator="containsText" text="VALOR MINIMO NO ACEPTABLE">
      <formula>NOT(ISERROR(SEARCH("VALOR MINIMO NO ACEPTABLE",H306)))</formula>
    </cfRule>
  </conditionalFormatting>
  <conditionalFormatting sqref="H306">
    <cfRule type="containsText" dxfId="4553" priority="739" operator="containsText" text="OFERTA CON PRECIO APARENTEMENTE BAJO">
      <formula>NOT(ISERROR(SEARCH("OFERTA CON PRECIO APARENTEMENTE BAJO",H306)))</formula>
    </cfRule>
  </conditionalFormatting>
  <conditionalFormatting sqref="Q306">
    <cfRule type="cellIs" dxfId="4552" priority="736" operator="greaterThan">
      <formula>0</formula>
    </cfRule>
  </conditionalFormatting>
  <conditionalFormatting sqref="Q306">
    <cfRule type="cellIs" dxfId="4551" priority="737" operator="greaterThan">
      <formula>#REF!-(#REF!-#REF!-#REF!-#REF!)</formula>
    </cfRule>
    <cfRule type="cellIs" dxfId="4550" priority="738" operator="greaterThan">
      <formula>#REF!-#REF!-#REF!-#REF!-#REF!</formula>
    </cfRule>
  </conditionalFormatting>
  <conditionalFormatting sqref="H307">
    <cfRule type="containsText" dxfId="4549" priority="735" operator="containsText" text="VALOR MINIMO NO ACEPTABLE">
      <formula>NOT(ISERROR(SEARCH("VALOR MINIMO NO ACEPTABLE",H307)))</formula>
    </cfRule>
  </conditionalFormatting>
  <conditionalFormatting sqref="H307">
    <cfRule type="containsText" dxfId="4548" priority="734" operator="containsText" text="OFERTA CON PRECIO APARENTEMENTE BAJO">
      <formula>NOT(ISERROR(SEARCH("OFERTA CON PRECIO APARENTEMENTE BAJO",H307)))</formula>
    </cfRule>
  </conditionalFormatting>
  <conditionalFormatting sqref="Q307">
    <cfRule type="cellIs" dxfId="4547" priority="731" operator="greaterThan">
      <formula>0</formula>
    </cfRule>
  </conditionalFormatting>
  <conditionalFormatting sqref="Q307">
    <cfRule type="cellIs" dxfId="4546" priority="732" operator="greaterThan">
      <formula>#REF!-(#REF!-#REF!-#REF!-#REF!)</formula>
    </cfRule>
    <cfRule type="cellIs" dxfId="4545" priority="733" operator="greaterThan">
      <formula>#REF!-#REF!-#REF!-#REF!-#REF!</formula>
    </cfRule>
  </conditionalFormatting>
  <conditionalFormatting sqref="H308">
    <cfRule type="containsText" dxfId="4544" priority="730" operator="containsText" text="VALOR MINIMO NO ACEPTABLE">
      <formula>NOT(ISERROR(SEARCH("VALOR MINIMO NO ACEPTABLE",H308)))</formula>
    </cfRule>
  </conditionalFormatting>
  <conditionalFormatting sqref="H308">
    <cfRule type="containsText" dxfId="4543" priority="729" operator="containsText" text="OFERTA CON PRECIO APARENTEMENTE BAJO">
      <formula>NOT(ISERROR(SEARCH("OFERTA CON PRECIO APARENTEMENTE BAJO",H308)))</formula>
    </cfRule>
  </conditionalFormatting>
  <conditionalFormatting sqref="Q308">
    <cfRule type="cellIs" dxfId="4542" priority="726" operator="greaterThan">
      <formula>0</formula>
    </cfRule>
  </conditionalFormatting>
  <conditionalFormatting sqref="Q308">
    <cfRule type="cellIs" dxfId="4541" priority="727" operator="greaterThan">
      <formula>#REF!-(#REF!-#REF!-#REF!-#REF!)</formula>
    </cfRule>
    <cfRule type="cellIs" dxfId="4540" priority="728" operator="greaterThan">
      <formula>#REF!-#REF!-#REF!-#REF!-#REF!</formula>
    </cfRule>
  </conditionalFormatting>
  <conditionalFormatting sqref="H309">
    <cfRule type="containsText" dxfId="4539" priority="725" operator="containsText" text="VALOR MINIMO NO ACEPTABLE">
      <formula>NOT(ISERROR(SEARCH("VALOR MINIMO NO ACEPTABLE",H309)))</formula>
    </cfRule>
  </conditionalFormatting>
  <conditionalFormatting sqref="H309">
    <cfRule type="containsText" dxfId="4538" priority="724" operator="containsText" text="OFERTA CON PRECIO APARENTEMENTE BAJO">
      <formula>NOT(ISERROR(SEARCH("OFERTA CON PRECIO APARENTEMENTE BAJO",H309)))</formula>
    </cfRule>
  </conditionalFormatting>
  <conditionalFormatting sqref="Q309">
    <cfRule type="cellIs" dxfId="4537" priority="721" operator="greaterThan">
      <formula>0</formula>
    </cfRule>
  </conditionalFormatting>
  <conditionalFormatting sqref="Q309">
    <cfRule type="cellIs" dxfId="4536" priority="722" operator="greaterThan">
      <formula>#REF!-(#REF!-#REF!-#REF!-#REF!)</formula>
    </cfRule>
    <cfRule type="cellIs" dxfId="4535" priority="723" operator="greaterThan">
      <formula>#REF!-#REF!-#REF!-#REF!-#REF!</formula>
    </cfRule>
  </conditionalFormatting>
  <conditionalFormatting sqref="H310">
    <cfRule type="containsText" dxfId="4534" priority="720" operator="containsText" text="VALOR MINIMO NO ACEPTABLE">
      <formula>NOT(ISERROR(SEARCH("VALOR MINIMO NO ACEPTABLE",H310)))</formula>
    </cfRule>
  </conditionalFormatting>
  <conditionalFormatting sqref="H310">
    <cfRule type="containsText" dxfId="4533" priority="719" operator="containsText" text="OFERTA CON PRECIO APARENTEMENTE BAJO">
      <formula>NOT(ISERROR(SEARCH("OFERTA CON PRECIO APARENTEMENTE BAJO",H310)))</formula>
    </cfRule>
  </conditionalFormatting>
  <conditionalFormatting sqref="Q310">
    <cfRule type="cellIs" dxfId="4532" priority="716" operator="greaterThan">
      <formula>0</formula>
    </cfRule>
  </conditionalFormatting>
  <conditionalFormatting sqref="Q310">
    <cfRule type="cellIs" dxfId="4531" priority="717" operator="greaterThan">
      <formula>#REF!-(#REF!-#REF!-#REF!-#REF!)</formula>
    </cfRule>
    <cfRule type="cellIs" dxfId="4530" priority="718" operator="greaterThan">
      <formula>#REF!-#REF!-#REF!-#REF!-#REF!</formula>
    </cfRule>
  </conditionalFormatting>
  <conditionalFormatting sqref="H311">
    <cfRule type="containsText" dxfId="4529" priority="715" operator="containsText" text="VALOR MINIMO NO ACEPTABLE">
      <formula>NOT(ISERROR(SEARCH("VALOR MINIMO NO ACEPTABLE",H311)))</formula>
    </cfRule>
  </conditionalFormatting>
  <conditionalFormatting sqref="H311">
    <cfRule type="containsText" dxfId="4528" priority="714" operator="containsText" text="OFERTA CON PRECIO APARENTEMENTE BAJO">
      <formula>NOT(ISERROR(SEARCH("OFERTA CON PRECIO APARENTEMENTE BAJO",H311)))</formula>
    </cfRule>
  </conditionalFormatting>
  <conditionalFormatting sqref="Q311">
    <cfRule type="cellIs" dxfId="4527" priority="711" operator="greaterThan">
      <formula>0</formula>
    </cfRule>
  </conditionalFormatting>
  <conditionalFormatting sqref="Q311">
    <cfRule type="cellIs" dxfId="4526" priority="712" operator="greaterThan">
      <formula>#REF!-(#REF!-#REF!-#REF!-#REF!)</formula>
    </cfRule>
    <cfRule type="cellIs" dxfId="4525" priority="713" operator="greaterThan">
      <formula>#REF!-#REF!-#REF!-#REF!-#REF!</formula>
    </cfRule>
  </conditionalFormatting>
  <conditionalFormatting sqref="H312">
    <cfRule type="containsText" dxfId="4524" priority="710" operator="containsText" text="VALOR MINIMO NO ACEPTABLE">
      <formula>NOT(ISERROR(SEARCH("VALOR MINIMO NO ACEPTABLE",H312)))</formula>
    </cfRule>
  </conditionalFormatting>
  <conditionalFormatting sqref="H312">
    <cfRule type="containsText" dxfId="4523" priority="709" operator="containsText" text="OFERTA CON PRECIO APARENTEMENTE BAJO">
      <formula>NOT(ISERROR(SEARCH("OFERTA CON PRECIO APARENTEMENTE BAJO",H312)))</formula>
    </cfRule>
  </conditionalFormatting>
  <conditionalFormatting sqref="Q312">
    <cfRule type="cellIs" dxfId="4522" priority="706" operator="greaterThan">
      <formula>0</formula>
    </cfRule>
  </conditionalFormatting>
  <conditionalFormatting sqref="Q312">
    <cfRule type="cellIs" dxfId="4521" priority="707" operator="greaterThan">
      <formula>#REF!-(#REF!-#REF!-#REF!-#REF!)</formula>
    </cfRule>
    <cfRule type="cellIs" dxfId="4520" priority="708" operator="greaterThan">
      <formula>#REF!-#REF!-#REF!-#REF!-#REF!</formula>
    </cfRule>
  </conditionalFormatting>
  <conditionalFormatting sqref="H313">
    <cfRule type="containsText" dxfId="4519" priority="705" operator="containsText" text="VALOR MINIMO NO ACEPTABLE">
      <formula>NOT(ISERROR(SEARCH("VALOR MINIMO NO ACEPTABLE",H313)))</formula>
    </cfRule>
  </conditionalFormatting>
  <conditionalFormatting sqref="H313">
    <cfRule type="containsText" dxfId="4518" priority="704" operator="containsText" text="OFERTA CON PRECIO APARENTEMENTE BAJO">
      <formula>NOT(ISERROR(SEARCH("OFERTA CON PRECIO APARENTEMENTE BAJO",H313)))</formula>
    </cfRule>
  </conditionalFormatting>
  <conditionalFormatting sqref="Q313">
    <cfRule type="cellIs" dxfId="4517" priority="701" operator="greaterThan">
      <formula>0</formula>
    </cfRule>
  </conditionalFormatting>
  <conditionalFormatting sqref="Q313">
    <cfRule type="cellIs" dxfId="4516" priority="702" operator="greaterThan">
      <formula>#REF!-(#REF!-#REF!-#REF!-#REF!)</formula>
    </cfRule>
    <cfRule type="cellIs" dxfId="4515" priority="703" operator="greaterThan">
      <formula>#REF!-#REF!-#REF!-#REF!-#REF!</formula>
    </cfRule>
  </conditionalFormatting>
  <conditionalFormatting sqref="H314">
    <cfRule type="containsText" dxfId="4514" priority="700" operator="containsText" text="VALOR MINIMO NO ACEPTABLE">
      <formula>NOT(ISERROR(SEARCH("VALOR MINIMO NO ACEPTABLE",H314)))</formula>
    </cfRule>
  </conditionalFormatting>
  <conditionalFormatting sqref="H314">
    <cfRule type="containsText" dxfId="4513" priority="699" operator="containsText" text="OFERTA CON PRECIO APARENTEMENTE BAJO">
      <formula>NOT(ISERROR(SEARCH("OFERTA CON PRECIO APARENTEMENTE BAJO",H314)))</formula>
    </cfRule>
  </conditionalFormatting>
  <conditionalFormatting sqref="Q314">
    <cfRule type="cellIs" dxfId="4512" priority="696" operator="greaterThan">
      <formula>0</formula>
    </cfRule>
  </conditionalFormatting>
  <conditionalFormatting sqref="Q314">
    <cfRule type="cellIs" dxfId="4511" priority="697" operator="greaterThan">
      <formula>#REF!-(#REF!-#REF!-#REF!-#REF!)</formula>
    </cfRule>
    <cfRule type="cellIs" dxfId="4510" priority="698" operator="greaterThan">
      <formula>#REF!-#REF!-#REF!-#REF!-#REF!</formula>
    </cfRule>
  </conditionalFormatting>
  <conditionalFormatting sqref="H315">
    <cfRule type="containsText" dxfId="4509" priority="695" operator="containsText" text="VALOR MINIMO NO ACEPTABLE">
      <formula>NOT(ISERROR(SEARCH("VALOR MINIMO NO ACEPTABLE",H315)))</formula>
    </cfRule>
  </conditionalFormatting>
  <conditionalFormatting sqref="H315">
    <cfRule type="containsText" dxfId="4508" priority="694" operator="containsText" text="OFERTA CON PRECIO APARENTEMENTE BAJO">
      <formula>NOT(ISERROR(SEARCH("OFERTA CON PRECIO APARENTEMENTE BAJO",H315)))</formula>
    </cfRule>
  </conditionalFormatting>
  <conditionalFormatting sqref="Q315">
    <cfRule type="cellIs" dxfId="4507" priority="691" operator="greaterThan">
      <formula>0</formula>
    </cfRule>
  </conditionalFormatting>
  <conditionalFormatting sqref="Q315">
    <cfRule type="cellIs" dxfId="4506" priority="692" operator="greaterThan">
      <formula>#REF!-(#REF!-#REF!-#REF!-#REF!)</formula>
    </cfRule>
    <cfRule type="cellIs" dxfId="4505" priority="693" operator="greaterThan">
      <formula>#REF!-#REF!-#REF!-#REF!-#REF!</formula>
    </cfRule>
  </conditionalFormatting>
  <dataValidations disablePrompts="1" count="1">
    <dataValidation type="whole" allowBlank="1" showInputMessage="1" showErrorMessage="1" errorTitle="SUPERA EL PRESUPUESTO OFICIAL" sqref="D24:D315">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Hoja1!$C$4:$C$104</xm:f>
          </x14:formula1>
          <xm:sqref>M24:M315 I24:I315 O24:O315 K24:K315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73"/>
  <sheetViews>
    <sheetView topLeftCell="A405" zoomScale="80" zoomScaleNormal="80" zoomScaleSheetLayoutView="98" workbookViewId="0">
      <selection activeCell="B428" sqref="B428:XFD428"/>
    </sheetView>
  </sheetViews>
  <sheetFormatPr baseColWidth="10" defaultColWidth="0" defaultRowHeight="0" customHeight="1" zeroHeight="1" x14ac:dyDescent="0.25"/>
  <cols>
    <col min="1" max="1" width="1.85546875" style="7" customWidth="1"/>
    <col min="2" max="2" width="9.85546875" style="10" customWidth="1"/>
    <col min="3" max="3" width="83.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2"/>
      <c r="C2" s="57" t="s">
        <v>29</v>
      </c>
      <c r="D2" s="57"/>
      <c r="E2" s="57"/>
      <c r="F2" s="57"/>
      <c r="G2" s="57"/>
      <c r="H2" s="57"/>
      <c r="I2" s="57"/>
      <c r="J2" s="57"/>
      <c r="K2" s="57"/>
      <c r="L2" s="57"/>
      <c r="M2" s="57"/>
      <c r="N2" s="57"/>
      <c r="O2" s="58"/>
      <c r="P2" s="55" t="s">
        <v>25</v>
      </c>
      <c r="Q2" s="56"/>
    </row>
    <row r="3" spans="2:17" s="10" customFormat="1" ht="15.75" customHeight="1" x14ac:dyDescent="0.2">
      <c r="B3" s="52"/>
      <c r="C3" s="57" t="s">
        <v>30</v>
      </c>
      <c r="D3" s="57"/>
      <c r="E3" s="57"/>
      <c r="F3" s="57"/>
      <c r="G3" s="57"/>
      <c r="H3" s="57"/>
      <c r="I3" s="57"/>
      <c r="J3" s="57"/>
      <c r="K3" s="57"/>
      <c r="L3" s="57"/>
      <c r="M3" s="57"/>
      <c r="N3" s="57"/>
      <c r="O3" s="58"/>
      <c r="P3" s="55" t="s">
        <v>26</v>
      </c>
      <c r="Q3" s="56"/>
    </row>
    <row r="4" spans="2:17" s="10" customFormat="1" ht="16.5" customHeight="1" x14ac:dyDescent="0.2">
      <c r="B4" s="52"/>
      <c r="C4" s="59" t="s">
        <v>31</v>
      </c>
      <c r="D4" s="59"/>
      <c r="E4" s="59"/>
      <c r="F4" s="59"/>
      <c r="G4" s="59"/>
      <c r="H4" s="59"/>
      <c r="I4" s="59"/>
      <c r="J4" s="59"/>
      <c r="K4" s="59"/>
      <c r="L4" s="59"/>
      <c r="M4" s="59"/>
      <c r="N4" s="59"/>
      <c r="O4" s="60"/>
      <c r="P4" s="55" t="s">
        <v>27</v>
      </c>
      <c r="Q4" s="56"/>
    </row>
    <row r="5" spans="2:17" s="10" customFormat="1" ht="15" customHeight="1" x14ac:dyDescent="0.2">
      <c r="B5" s="52"/>
      <c r="C5" s="61"/>
      <c r="D5" s="61"/>
      <c r="E5" s="61"/>
      <c r="F5" s="61"/>
      <c r="G5" s="61"/>
      <c r="H5" s="61"/>
      <c r="I5" s="61"/>
      <c r="J5" s="61"/>
      <c r="K5" s="61"/>
      <c r="L5" s="61"/>
      <c r="M5" s="61"/>
      <c r="N5" s="61"/>
      <c r="O5" s="62"/>
      <c r="P5" s="55" t="s">
        <v>28</v>
      </c>
      <c r="Q5" s="5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3" t="s">
        <v>32</v>
      </c>
      <c r="C9" s="53"/>
      <c r="E9" s="14"/>
      <c r="F9" s="15"/>
      <c r="G9" s="16" t="s">
        <v>20</v>
      </c>
      <c r="H9" s="54"/>
      <c r="I9" s="54"/>
      <c r="J9" s="17"/>
      <c r="K9" s="17"/>
      <c r="L9" s="17"/>
      <c r="M9" s="17"/>
      <c r="N9" s="17"/>
      <c r="O9" s="17"/>
      <c r="P9" s="17"/>
      <c r="Q9" s="17"/>
    </row>
    <row r="10" spans="2:17" s="10" customFormat="1" ht="36.6" customHeight="1" x14ac:dyDescent="0.2">
      <c r="B10" s="47"/>
      <c r="C10" s="47"/>
      <c r="E10" s="14"/>
      <c r="F10" s="15"/>
      <c r="G10" s="16" t="s">
        <v>21</v>
      </c>
      <c r="H10" s="38"/>
      <c r="I10" s="39"/>
      <c r="J10" s="17"/>
      <c r="K10" s="17"/>
      <c r="L10" s="17"/>
      <c r="M10" s="17"/>
      <c r="N10" s="17"/>
      <c r="O10" s="17"/>
      <c r="P10" s="17"/>
      <c r="Q10" s="17"/>
    </row>
    <row r="11" spans="2:17" s="10" customFormat="1" ht="15" x14ac:dyDescent="0.25">
      <c r="B11" s="47"/>
      <c r="C11" s="47"/>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5" t="s">
        <v>33</v>
      </c>
      <c r="C14" s="46"/>
      <c r="D14" s="46"/>
      <c r="E14" s="46"/>
      <c r="F14" s="46"/>
      <c r="G14" s="46"/>
      <c r="H14" s="46"/>
      <c r="I14" s="46"/>
      <c r="J14" s="46"/>
      <c r="K14" s="46"/>
      <c r="L14" s="46"/>
      <c r="M14" s="46"/>
    </row>
    <row r="15" spans="2:17" ht="15" x14ac:dyDescent="0.25">
      <c r="B15" s="46"/>
      <c r="C15" s="46"/>
      <c r="D15" s="46"/>
      <c r="E15" s="46"/>
      <c r="F15" s="46"/>
      <c r="G15" s="46"/>
      <c r="H15" s="46"/>
      <c r="I15" s="46"/>
      <c r="J15" s="46"/>
      <c r="K15" s="46"/>
      <c r="L15" s="46"/>
      <c r="M15" s="46"/>
    </row>
    <row r="16" spans="2:17" ht="15" x14ac:dyDescent="0.25">
      <c r="B16" s="46"/>
      <c r="C16" s="46"/>
      <c r="D16" s="46"/>
      <c r="E16" s="46"/>
      <c r="F16" s="46"/>
      <c r="G16" s="46"/>
      <c r="H16" s="46"/>
      <c r="I16" s="46"/>
      <c r="J16" s="46"/>
      <c r="K16" s="46"/>
      <c r="L16" s="46"/>
      <c r="M16" s="46"/>
    </row>
    <row r="17" spans="2:17" ht="15" x14ac:dyDescent="0.25"/>
    <row r="18" spans="2:17" ht="15" x14ac:dyDescent="0.25"/>
    <row r="19" spans="2:17" ht="15" x14ac:dyDescent="0.25"/>
    <row r="20" spans="2:17" ht="15.75" thickBot="1" x14ac:dyDescent="0.3"/>
    <row r="21" spans="2:17" ht="37.9" customHeight="1" thickBot="1" x14ac:dyDescent="0.3">
      <c r="B21" s="48" t="s">
        <v>1</v>
      </c>
      <c r="C21" s="49"/>
      <c r="D21" s="49"/>
      <c r="E21" s="49"/>
      <c r="F21" s="49"/>
      <c r="G21" s="49"/>
      <c r="H21" s="49"/>
      <c r="I21" s="42" t="s">
        <v>23</v>
      </c>
      <c r="J21" s="43"/>
      <c r="K21" s="43"/>
      <c r="L21" s="43"/>
      <c r="M21" s="43"/>
      <c r="N21" s="43"/>
      <c r="O21" s="43"/>
      <c r="P21" s="44"/>
      <c r="Q21" s="40" t="s">
        <v>15</v>
      </c>
    </row>
    <row r="22" spans="2:17" ht="21.75" customHeight="1" x14ac:dyDescent="0.25">
      <c r="B22" s="66" t="s">
        <v>2</v>
      </c>
      <c r="C22" s="50" t="s">
        <v>541</v>
      </c>
      <c r="D22" s="50" t="s">
        <v>5</v>
      </c>
      <c r="E22" s="69" t="s">
        <v>4</v>
      </c>
      <c r="F22" s="71" t="s">
        <v>8</v>
      </c>
      <c r="G22" s="71" t="s">
        <v>6</v>
      </c>
      <c r="H22" s="50" t="s">
        <v>3</v>
      </c>
      <c r="I22" s="41" t="s">
        <v>9</v>
      </c>
      <c r="J22" s="41"/>
      <c r="K22" s="41" t="s">
        <v>10</v>
      </c>
      <c r="L22" s="41"/>
      <c r="M22" s="41" t="s">
        <v>11</v>
      </c>
      <c r="N22" s="41"/>
      <c r="O22" s="41" t="s">
        <v>12</v>
      </c>
      <c r="P22" s="41"/>
      <c r="Q22" s="40"/>
    </row>
    <row r="23" spans="2:17" ht="67.150000000000006" customHeight="1" thickBot="1" x14ac:dyDescent="0.3">
      <c r="B23" s="67"/>
      <c r="C23" s="51"/>
      <c r="D23" s="68"/>
      <c r="E23" s="70"/>
      <c r="F23" s="72"/>
      <c r="G23" s="72"/>
      <c r="H23" s="68"/>
      <c r="I23" s="37" t="s">
        <v>13</v>
      </c>
      <c r="J23" s="36" t="s">
        <v>14</v>
      </c>
      <c r="K23" s="37" t="s">
        <v>13</v>
      </c>
      <c r="L23" s="36" t="s">
        <v>14</v>
      </c>
      <c r="M23" s="37" t="s">
        <v>13</v>
      </c>
      <c r="N23" s="36" t="s">
        <v>14</v>
      </c>
      <c r="O23" s="37" t="s">
        <v>13</v>
      </c>
      <c r="P23" s="36" t="s">
        <v>14</v>
      </c>
      <c r="Q23" s="40"/>
    </row>
    <row r="24" spans="2:17" ht="15" x14ac:dyDescent="0.25">
      <c r="B24" s="19">
        <v>1</v>
      </c>
      <c r="C24" s="93" t="str">
        <f>UPPER("SERVICIO Cambio y suministro de aceite de motor")</f>
        <v>SERVICIO CAMBIO Y SUMINISTRO DE ACEITE DE MOTOR</v>
      </c>
      <c r="D24" s="20">
        <v>1364325.6303999997</v>
      </c>
      <c r="E24" s="1">
        <f>+G24/D24</f>
        <v>0</v>
      </c>
      <c r="F24" s="6">
        <f>+D24*80%</f>
        <v>1091460.5043199998</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2:17" ht="15" x14ac:dyDescent="0.25">
      <c r="B25" s="19">
        <v>2</v>
      </c>
      <c r="C25" s="93" t="str">
        <f>UPPER("SERVICIO de engrase")</f>
        <v>SERVICIO DE ENGRASE</v>
      </c>
      <c r="D25" s="20">
        <v>37017.194799999997</v>
      </c>
      <c r="E25" s="1">
        <f>+G25/D25</f>
        <v>0</v>
      </c>
      <c r="F25" s="6">
        <f>+D25*80%</f>
        <v>29613.755839999998</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2:17" ht="15" x14ac:dyDescent="0.25">
      <c r="B26" s="19">
        <v>3</v>
      </c>
      <c r="C26" s="87" t="s">
        <v>383</v>
      </c>
      <c r="D26" s="20">
        <v>261030.06999999998</v>
      </c>
      <c r="E26" s="1">
        <f>+G26/D26</f>
        <v>0</v>
      </c>
      <c r="F26" s="6">
        <f>+D26*80%</f>
        <v>208824.05599999998</v>
      </c>
      <c r="G26" s="33"/>
      <c r="H26" s="2" t="str">
        <f>IF(G26&lt;F26," OFERTA CON PRECIO APARENTEMENTE BAJO","VALOR MINIMO ACEPTABLE")</f>
        <v xml:space="preserve"> OFERTA CON PRECIO APARENTEMENTE BAJO</v>
      </c>
      <c r="I26" s="29"/>
      <c r="J26" s="30">
        <f>+ROUND(G26*I26,0)</f>
        <v>0</v>
      </c>
      <c r="K26" s="29"/>
      <c r="L26" s="30">
        <f>+ROUND(G26*K26,0)</f>
        <v>0</v>
      </c>
      <c r="M26" s="29"/>
      <c r="N26" s="30">
        <f>+ROUND(G26*M26,0)</f>
        <v>0</v>
      </c>
      <c r="O26" s="29"/>
      <c r="P26" s="30">
        <f>+ROUND(G26*O26,0)</f>
        <v>0</v>
      </c>
      <c r="Q26" s="31">
        <f>ROUND(G26-J26-L26-N26-P26,0)</f>
        <v>0</v>
      </c>
    </row>
    <row r="27" spans="2:17" ht="15" x14ac:dyDescent="0.25">
      <c r="B27" s="19">
        <v>4</v>
      </c>
      <c r="C27" s="94" t="s">
        <v>36</v>
      </c>
      <c r="D27" s="20">
        <v>4541222.5759999994</v>
      </c>
      <c r="E27" s="1">
        <f>+G27/D27</f>
        <v>0</v>
      </c>
      <c r="F27" s="6">
        <f>+D27*80%</f>
        <v>3632978.0607999996</v>
      </c>
      <c r="G27" s="33"/>
      <c r="H27" s="2" t="str">
        <f>IF(G27&lt;F27," OFERTA CON PRECIO APARENTEMENTE BAJO","VALOR MINIMO ACEPTABLE")</f>
        <v xml:space="preserve"> OFERTA CON PRECIO APARENTEMENTE BAJO</v>
      </c>
      <c r="I27" s="29"/>
      <c r="J27" s="30">
        <f>+ROUND(G27*I27,0)</f>
        <v>0</v>
      </c>
      <c r="K27" s="29"/>
      <c r="L27" s="30">
        <f>+ROUND(G27*K27,0)</f>
        <v>0</v>
      </c>
      <c r="M27" s="29"/>
      <c r="N27" s="30">
        <f>+ROUND(G27*M27,0)</f>
        <v>0</v>
      </c>
      <c r="O27" s="29"/>
      <c r="P27" s="30">
        <f>+ROUND(G27*O27,0)</f>
        <v>0</v>
      </c>
      <c r="Q27" s="31">
        <f>ROUND(G27-J27-L27-N27-P27,0)</f>
        <v>0</v>
      </c>
    </row>
    <row r="28" spans="2:17" ht="15" x14ac:dyDescent="0.25">
      <c r="B28" s="19">
        <v>5</v>
      </c>
      <c r="C28" s="94" t="s">
        <v>37</v>
      </c>
      <c r="D28" s="20">
        <v>348774.2916</v>
      </c>
      <c r="E28" s="1">
        <f>+G28/D28</f>
        <v>0</v>
      </c>
      <c r="F28" s="6">
        <f>+D28*80%</f>
        <v>279019.43328</v>
      </c>
      <c r="G28" s="33"/>
      <c r="H28" s="2" t="str">
        <f>IF(G28&lt;F28," OFERTA CON PRECIO APARENTEMENTE BAJO","VALOR MINIMO ACEPTABLE")</f>
        <v xml:space="preserve"> OFERTA CON PRECIO APARENTEMENTE BAJO</v>
      </c>
      <c r="I28" s="29"/>
      <c r="J28" s="30">
        <f>+ROUND(G28*I28,0)</f>
        <v>0</v>
      </c>
      <c r="K28" s="29"/>
      <c r="L28" s="30">
        <f>+ROUND(G28*K28,0)</f>
        <v>0</v>
      </c>
      <c r="M28" s="29"/>
      <c r="N28" s="30">
        <f>+ROUND(G28*M28,0)</f>
        <v>0</v>
      </c>
      <c r="O28" s="29"/>
      <c r="P28" s="30">
        <f>+ROUND(G28*O28,0)</f>
        <v>0</v>
      </c>
      <c r="Q28" s="31">
        <f>ROUND(G28-J28-L28-N28-P28,0)</f>
        <v>0</v>
      </c>
    </row>
    <row r="29" spans="2:17" ht="15" x14ac:dyDescent="0.25">
      <c r="B29" s="19">
        <v>6</v>
      </c>
      <c r="C29" s="94" t="s">
        <v>39</v>
      </c>
      <c r="D29" s="20">
        <v>332209.38879999996</v>
      </c>
      <c r="E29" s="1">
        <f>+G29/D29</f>
        <v>0</v>
      </c>
      <c r="F29" s="6">
        <f>+D29*80%</f>
        <v>265767.51103999995</v>
      </c>
      <c r="G29" s="33"/>
      <c r="H29" s="2" t="str">
        <f>IF(G29&lt;F29," OFERTA CON PRECIO APARENTEMENTE BAJO","VALOR MINIMO ACEPTABLE")</f>
        <v xml:space="preserve"> OFERTA CON PRECIO APARENTEMENTE BAJO</v>
      </c>
      <c r="I29" s="29"/>
      <c r="J29" s="30">
        <f>+ROUND(G29*I29,0)</f>
        <v>0</v>
      </c>
      <c r="K29" s="29"/>
      <c r="L29" s="30">
        <f>+ROUND(G29*K29,0)</f>
        <v>0</v>
      </c>
      <c r="M29" s="29"/>
      <c r="N29" s="30">
        <f>+ROUND(G29*M29,0)</f>
        <v>0</v>
      </c>
      <c r="O29" s="29"/>
      <c r="P29" s="30">
        <f>+ROUND(G29*O29,0)</f>
        <v>0</v>
      </c>
      <c r="Q29" s="31">
        <f>ROUND(G29-J29-L29-N29-P29,0)</f>
        <v>0</v>
      </c>
    </row>
    <row r="30" spans="2:17" ht="15" x14ac:dyDescent="0.25">
      <c r="B30" s="19">
        <v>7</v>
      </c>
      <c r="C30" s="94" t="s">
        <v>40</v>
      </c>
      <c r="D30" s="20">
        <v>139942.57199999999</v>
      </c>
      <c r="E30" s="1">
        <f>+G30/D30</f>
        <v>0</v>
      </c>
      <c r="F30" s="6">
        <f>+D30*80%</f>
        <v>111954.0576</v>
      </c>
      <c r="G30" s="33"/>
      <c r="H30" s="2" t="str">
        <f>IF(G30&lt;F30," OFERTA CON PRECIO APARENTEMENTE BAJO","VALOR MINIMO ACEPTABLE")</f>
        <v xml:space="preserve"> OFERTA CON PRECIO APARENTEMENTE BAJO</v>
      </c>
      <c r="I30" s="29"/>
      <c r="J30" s="30">
        <f>+ROUND(G30*I30,0)</f>
        <v>0</v>
      </c>
      <c r="K30" s="29"/>
      <c r="L30" s="30">
        <f>+ROUND(G30*K30,0)</f>
        <v>0</v>
      </c>
      <c r="M30" s="29"/>
      <c r="N30" s="30">
        <f>+ROUND(G30*M30,0)</f>
        <v>0</v>
      </c>
      <c r="O30" s="29"/>
      <c r="P30" s="30">
        <f>+ROUND(G30*O30,0)</f>
        <v>0</v>
      </c>
      <c r="Q30" s="31">
        <f>ROUND(G30-J30-L30-N30-P30,0)</f>
        <v>0</v>
      </c>
    </row>
    <row r="31" spans="2:17" ht="15" x14ac:dyDescent="0.25">
      <c r="B31" s="19">
        <v>8</v>
      </c>
      <c r="C31" s="94" t="s">
        <v>41</v>
      </c>
      <c r="D31" s="20">
        <v>531789.14399999997</v>
      </c>
      <c r="E31" s="1">
        <f>+G31/D31</f>
        <v>0</v>
      </c>
      <c r="F31" s="6">
        <f>+D31*80%</f>
        <v>425431.31520000001</v>
      </c>
      <c r="G31" s="33"/>
      <c r="H31" s="2" t="str">
        <f>IF(G31&lt;F31," OFERTA CON PRECIO APARENTEMENTE BAJO","VALOR MINIMO ACEPTABLE")</f>
        <v xml:space="preserve"> OFERTA CON PRECIO APARENTEMENTE BAJO</v>
      </c>
      <c r="I31" s="29"/>
      <c r="J31" s="30">
        <f>+ROUND(G31*I31,0)</f>
        <v>0</v>
      </c>
      <c r="K31" s="29"/>
      <c r="L31" s="30">
        <f>+ROUND(G31*K31,0)</f>
        <v>0</v>
      </c>
      <c r="M31" s="29"/>
      <c r="N31" s="30">
        <f>+ROUND(G31*M31,0)</f>
        <v>0</v>
      </c>
      <c r="O31" s="29"/>
      <c r="P31" s="30">
        <f>+ROUND(G31*O31,0)</f>
        <v>0</v>
      </c>
      <c r="Q31" s="31">
        <f>ROUND(G31-J31-L31-N31-P31,0)</f>
        <v>0</v>
      </c>
    </row>
    <row r="32" spans="2:17" ht="15" x14ac:dyDescent="0.25">
      <c r="B32" s="19">
        <v>9</v>
      </c>
      <c r="C32" s="94" t="s">
        <v>42</v>
      </c>
      <c r="D32" s="20">
        <v>332719.27999999997</v>
      </c>
      <c r="E32" s="1">
        <f>+G32/D32</f>
        <v>0</v>
      </c>
      <c r="F32" s="6">
        <f>+D32*80%</f>
        <v>266175.424</v>
      </c>
      <c r="G32" s="33"/>
      <c r="H32" s="2" t="str">
        <f>IF(G32&lt;F32," OFERTA CON PRECIO APARENTEMENTE BAJO","VALOR MINIMO ACEPTABLE")</f>
        <v xml:space="preserve"> OFERTA CON PRECIO APARENTEMENTE BAJO</v>
      </c>
      <c r="I32" s="29"/>
      <c r="J32" s="30">
        <f>+ROUND(G32*I32,0)</f>
        <v>0</v>
      </c>
      <c r="K32" s="29"/>
      <c r="L32" s="30">
        <f>+ROUND(G32*K32,0)</f>
        <v>0</v>
      </c>
      <c r="M32" s="29"/>
      <c r="N32" s="30">
        <f>+ROUND(G32*M32,0)</f>
        <v>0</v>
      </c>
      <c r="O32" s="29"/>
      <c r="P32" s="30">
        <f>+ROUND(G32*O32,0)</f>
        <v>0</v>
      </c>
      <c r="Q32" s="31">
        <f>ROUND(G32-J32-L32-N32-P32,0)</f>
        <v>0</v>
      </c>
    </row>
    <row r="33" spans="2:17" ht="15" x14ac:dyDescent="0.25">
      <c r="B33" s="19">
        <v>10</v>
      </c>
      <c r="C33" s="94" t="s">
        <v>43</v>
      </c>
      <c r="D33" s="20">
        <v>383396.25440000003</v>
      </c>
      <c r="E33" s="1">
        <f>+G33/D33</f>
        <v>0</v>
      </c>
      <c r="F33" s="6">
        <f>+D33*80%</f>
        <v>306717.00352000003</v>
      </c>
      <c r="G33" s="33"/>
      <c r="H33" s="2" t="str">
        <f>IF(G33&lt;F33," OFERTA CON PRECIO APARENTEMENTE BAJO","VALOR MINIMO ACEPTABLE")</f>
        <v xml:space="preserve"> OFERTA CON PRECIO APARENTEMENTE BAJO</v>
      </c>
      <c r="I33" s="29"/>
      <c r="J33" s="30">
        <f>+ROUND(G33*I33,0)</f>
        <v>0</v>
      </c>
      <c r="K33" s="29"/>
      <c r="L33" s="30">
        <f>+ROUND(G33*K33,0)</f>
        <v>0</v>
      </c>
      <c r="M33" s="29"/>
      <c r="N33" s="30">
        <f>+ROUND(G33*M33,0)</f>
        <v>0</v>
      </c>
      <c r="O33" s="29"/>
      <c r="P33" s="30">
        <f>+ROUND(G33*O33,0)</f>
        <v>0</v>
      </c>
      <c r="Q33" s="31">
        <f>ROUND(G33-J33-L33-N33-P33,0)</f>
        <v>0</v>
      </c>
    </row>
    <row r="34" spans="2:17" ht="15" x14ac:dyDescent="0.25">
      <c r="B34" s="19">
        <v>11</v>
      </c>
      <c r="C34" s="94" t="s">
        <v>384</v>
      </c>
      <c r="D34" s="20">
        <v>7677573.9720000001</v>
      </c>
      <c r="E34" s="1">
        <f>+G34/D34</f>
        <v>0</v>
      </c>
      <c r="F34" s="6">
        <f>+D34*80%</f>
        <v>6142059.1776000001</v>
      </c>
      <c r="G34" s="33"/>
      <c r="H34" s="2" t="str">
        <f>IF(G34&lt;F34," OFERTA CON PRECIO APARENTEMENTE BAJO","VALOR MINIMO ACEPTABLE")</f>
        <v xml:space="preserve"> OFERTA CON PRECIO APARENTEMENTE BAJO</v>
      </c>
      <c r="I34" s="29"/>
      <c r="J34" s="30">
        <f>+ROUND(G34*I34,0)</f>
        <v>0</v>
      </c>
      <c r="K34" s="29"/>
      <c r="L34" s="30">
        <f>+ROUND(G34*K34,0)</f>
        <v>0</v>
      </c>
      <c r="M34" s="29"/>
      <c r="N34" s="30">
        <f>+ROUND(G34*M34,0)</f>
        <v>0</v>
      </c>
      <c r="O34" s="29"/>
      <c r="P34" s="30">
        <f>+ROUND(G34*O34,0)</f>
        <v>0</v>
      </c>
      <c r="Q34" s="31">
        <f>ROUND(G34-J34-L34-N34-P34,0)</f>
        <v>0</v>
      </c>
    </row>
    <row r="35" spans="2:17" ht="15" x14ac:dyDescent="0.25">
      <c r="B35" s="19">
        <v>12</v>
      </c>
      <c r="C35" s="94" t="s">
        <v>385</v>
      </c>
      <c r="D35" s="20">
        <v>2237753.6831999999</v>
      </c>
      <c r="E35" s="1">
        <f>+G35/D35</f>
        <v>0</v>
      </c>
      <c r="F35" s="6">
        <f>+D35*80%</f>
        <v>1790202.9465600001</v>
      </c>
      <c r="G35" s="33"/>
      <c r="H35" s="2" t="str">
        <f>IF(G35&lt;F35," OFERTA CON PRECIO APARENTEMENTE BAJO","VALOR MINIMO ACEPTABLE")</f>
        <v xml:space="preserve"> OFERTA CON PRECIO APARENTEMENTE BAJO</v>
      </c>
      <c r="I35" s="29"/>
      <c r="J35" s="30">
        <f>+ROUND(G35*I35,0)</f>
        <v>0</v>
      </c>
      <c r="K35" s="29"/>
      <c r="L35" s="30">
        <f>+ROUND(G35*K35,0)</f>
        <v>0</v>
      </c>
      <c r="M35" s="29"/>
      <c r="N35" s="30">
        <f>+ROUND(G35*M35,0)</f>
        <v>0</v>
      </c>
      <c r="O35" s="29"/>
      <c r="P35" s="30">
        <f>+ROUND(G35*O35,0)</f>
        <v>0</v>
      </c>
      <c r="Q35" s="31">
        <f>ROUND(G35-J35-L35-N35-P35,0)</f>
        <v>0</v>
      </c>
    </row>
    <row r="36" spans="2:17" ht="15" x14ac:dyDescent="0.25">
      <c r="B36" s="19">
        <v>13</v>
      </c>
      <c r="C36" s="94" t="s">
        <v>386</v>
      </c>
      <c r="D36" s="20">
        <v>1430970.676</v>
      </c>
      <c r="E36" s="1">
        <f>+G36/D36</f>
        <v>0</v>
      </c>
      <c r="F36" s="6">
        <f>+D36*80%</f>
        <v>1144776.5408000001</v>
      </c>
      <c r="G36" s="33"/>
      <c r="H36" s="2" t="str">
        <f>IF(G36&lt;F36," OFERTA CON PRECIO APARENTEMENTE BAJO","VALOR MINIMO ACEPTABLE")</f>
        <v xml:space="preserve"> OFERTA CON PRECIO APARENTEMENTE BAJO</v>
      </c>
      <c r="I36" s="29"/>
      <c r="J36" s="30">
        <f>+ROUND(G36*I36,0)</f>
        <v>0</v>
      </c>
      <c r="K36" s="29"/>
      <c r="L36" s="30">
        <f>+ROUND(G36*K36,0)</f>
        <v>0</v>
      </c>
      <c r="M36" s="29"/>
      <c r="N36" s="30">
        <f>+ROUND(G36*M36,0)</f>
        <v>0</v>
      </c>
      <c r="O36" s="29"/>
      <c r="P36" s="30">
        <f>+ROUND(G36*O36,0)</f>
        <v>0</v>
      </c>
      <c r="Q36" s="31">
        <f>ROUND(G36-J36-L36-N36-P36,0)</f>
        <v>0</v>
      </c>
    </row>
    <row r="37" spans="2:17" ht="15" x14ac:dyDescent="0.25">
      <c r="B37" s="19">
        <v>14</v>
      </c>
      <c r="C37" s="94" t="s">
        <v>387</v>
      </c>
      <c r="D37" s="20">
        <v>1652638.1639999999</v>
      </c>
      <c r="E37" s="1">
        <f>+G37/D37</f>
        <v>0</v>
      </c>
      <c r="F37" s="6">
        <f>+D37*80%</f>
        <v>1322110.5312000001</v>
      </c>
      <c r="G37" s="33"/>
      <c r="H37" s="2" t="str">
        <f>IF(G37&lt;F37," OFERTA CON PRECIO APARENTEMENTE BAJO","VALOR MINIMO ACEPTABLE")</f>
        <v xml:space="preserve"> OFERTA CON PRECIO APARENTEMENTE BAJO</v>
      </c>
      <c r="I37" s="29"/>
      <c r="J37" s="30">
        <f>+ROUND(G37*I37,0)</f>
        <v>0</v>
      </c>
      <c r="K37" s="29"/>
      <c r="L37" s="30">
        <f>+ROUND(G37*K37,0)</f>
        <v>0</v>
      </c>
      <c r="M37" s="29"/>
      <c r="N37" s="30">
        <f>+ROUND(G37*M37,0)</f>
        <v>0</v>
      </c>
      <c r="O37" s="29"/>
      <c r="P37" s="30">
        <f>+ROUND(G37*O37,0)</f>
        <v>0</v>
      </c>
      <c r="Q37" s="31">
        <f>ROUND(G37-J37-L37-N37-P37,0)</f>
        <v>0</v>
      </c>
    </row>
    <row r="38" spans="2:17" ht="15" x14ac:dyDescent="0.25">
      <c r="B38" s="19">
        <v>15</v>
      </c>
      <c r="C38" s="94" t="s">
        <v>388</v>
      </c>
      <c r="D38" s="20">
        <v>4536206.2976000002</v>
      </c>
      <c r="E38" s="1">
        <f>+G38/D38</f>
        <v>0</v>
      </c>
      <c r="F38" s="6">
        <f>+D38*80%</f>
        <v>3628965.0380800003</v>
      </c>
      <c r="G38" s="33"/>
      <c r="H38" s="2" t="str">
        <f>IF(G38&lt;F38," OFERTA CON PRECIO APARENTEMENTE BAJO","VALOR MINIMO ACEPTABLE")</f>
        <v xml:space="preserve"> OFERTA CON PRECIO APARENTEMENTE BAJO</v>
      </c>
      <c r="I38" s="29"/>
      <c r="J38" s="30">
        <f>+ROUND(G38*I38,0)</f>
        <v>0</v>
      </c>
      <c r="K38" s="29"/>
      <c r="L38" s="30">
        <f>+ROUND(G38*K38,0)</f>
        <v>0</v>
      </c>
      <c r="M38" s="29"/>
      <c r="N38" s="30">
        <f>+ROUND(G38*M38,0)</f>
        <v>0</v>
      </c>
      <c r="O38" s="29"/>
      <c r="P38" s="30">
        <f>+ROUND(G38*O38,0)</f>
        <v>0</v>
      </c>
      <c r="Q38" s="31">
        <f>ROUND(G38-J38-L38-N38-P38,0)</f>
        <v>0</v>
      </c>
    </row>
    <row r="39" spans="2:17" ht="15" x14ac:dyDescent="0.25">
      <c r="B39" s="19">
        <v>16</v>
      </c>
      <c r="C39" s="94" t="s">
        <v>389</v>
      </c>
      <c r="D39" s="20">
        <v>529189.47</v>
      </c>
      <c r="E39" s="1">
        <f>+G39/D39</f>
        <v>0</v>
      </c>
      <c r="F39" s="6">
        <f>+D39*80%</f>
        <v>423351.576</v>
      </c>
      <c r="G39" s="33"/>
      <c r="H39" s="2" t="str">
        <f>IF(G39&lt;F39," OFERTA CON PRECIO APARENTEMENTE BAJO","VALOR MINIMO ACEPTABLE")</f>
        <v xml:space="preserve"> OFERTA CON PRECIO APARENTEMENTE BAJO</v>
      </c>
      <c r="I39" s="29"/>
      <c r="J39" s="30">
        <f>+ROUND(G39*I39,0)</f>
        <v>0</v>
      </c>
      <c r="K39" s="29"/>
      <c r="L39" s="30">
        <f>+ROUND(G39*K39,0)</f>
        <v>0</v>
      </c>
      <c r="M39" s="29"/>
      <c r="N39" s="30">
        <f>+ROUND(G39*M39,0)</f>
        <v>0</v>
      </c>
      <c r="O39" s="29"/>
      <c r="P39" s="30">
        <f>+ROUND(G39*O39,0)</f>
        <v>0</v>
      </c>
      <c r="Q39" s="31">
        <f>ROUND(G39-J39-L39-N39-P39,0)</f>
        <v>0</v>
      </c>
    </row>
    <row r="40" spans="2:17" ht="15" x14ac:dyDescent="0.25">
      <c r="B40" s="19">
        <v>17</v>
      </c>
      <c r="C40" s="94" t="s">
        <v>390</v>
      </c>
      <c r="D40" s="20">
        <v>1418165.8399999999</v>
      </c>
      <c r="E40" s="1">
        <f>+G40/D40</f>
        <v>0</v>
      </c>
      <c r="F40" s="6">
        <f>+D40*80%</f>
        <v>1134532.672</v>
      </c>
      <c r="G40" s="33"/>
      <c r="H40" s="2" t="str">
        <f>IF(G40&lt;F40," OFERTA CON PRECIO APARENTEMENTE BAJO","VALOR MINIMO ACEPTABLE")</f>
        <v xml:space="preserve"> OFERTA CON PRECIO APARENTEMENTE BAJO</v>
      </c>
      <c r="I40" s="29"/>
      <c r="J40" s="30">
        <f>+ROUND(G40*I40,0)</f>
        <v>0</v>
      </c>
      <c r="K40" s="29"/>
      <c r="L40" s="30">
        <f>+ROUND(G40*K40,0)</f>
        <v>0</v>
      </c>
      <c r="M40" s="29"/>
      <c r="N40" s="30">
        <f>+ROUND(G40*M40,0)</f>
        <v>0</v>
      </c>
      <c r="O40" s="29"/>
      <c r="P40" s="30">
        <f>+ROUND(G40*O40,0)</f>
        <v>0</v>
      </c>
      <c r="Q40" s="31">
        <f>ROUND(G40-J40-L40-N40-P40,0)</f>
        <v>0</v>
      </c>
    </row>
    <row r="41" spans="2:17" ht="15" x14ac:dyDescent="0.25">
      <c r="B41" s="19">
        <v>18</v>
      </c>
      <c r="C41" s="94" t="s">
        <v>391</v>
      </c>
      <c r="D41" s="20">
        <v>644443.0168000001</v>
      </c>
      <c r="E41" s="1">
        <f>+G41/D41</f>
        <v>0</v>
      </c>
      <c r="F41" s="6">
        <f>+D41*80%</f>
        <v>515554.41344000009</v>
      </c>
      <c r="G41" s="33"/>
      <c r="H41" s="2" t="str">
        <f>IF(G41&lt;F41," OFERTA CON PRECIO APARENTEMENTE BAJO","VALOR MINIMO ACEPTABLE")</f>
        <v xml:space="preserve"> OFERTA CON PRECIO APARENTEMENTE BAJO</v>
      </c>
      <c r="I41" s="29"/>
      <c r="J41" s="30">
        <f>+ROUND(G41*I41,0)</f>
        <v>0</v>
      </c>
      <c r="K41" s="29"/>
      <c r="L41" s="30">
        <f>+ROUND(G41*K41,0)</f>
        <v>0</v>
      </c>
      <c r="M41" s="29"/>
      <c r="N41" s="30">
        <f>+ROUND(G41*M41,0)</f>
        <v>0</v>
      </c>
      <c r="O41" s="29"/>
      <c r="P41" s="30">
        <f>+ROUND(G41*O41,0)</f>
        <v>0</v>
      </c>
      <c r="Q41" s="31">
        <f>ROUND(G41-J41-L41-N41-P41,0)</f>
        <v>0</v>
      </c>
    </row>
    <row r="42" spans="2:17" ht="15" x14ac:dyDescent="0.25">
      <c r="B42" s="19">
        <v>19</v>
      </c>
      <c r="C42" s="94" t="s">
        <v>392</v>
      </c>
      <c r="D42" s="20">
        <v>389067.26320000004</v>
      </c>
      <c r="E42" s="1">
        <f>+G42/D42</f>
        <v>0</v>
      </c>
      <c r="F42" s="6">
        <f>+D42*80%</f>
        <v>311253.81056000007</v>
      </c>
      <c r="G42" s="33"/>
      <c r="H42" s="2" t="str">
        <f>IF(G42&lt;F42," OFERTA CON PRECIO APARENTEMENTE BAJO","VALOR MINIMO ACEPTABLE")</f>
        <v xml:space="preserve"> OFERTA CON PRECIO APARENTEMENTE BAJO</v>
      </c>
      <c r="I42" s="29"/>
      <c r="J42" s="30">
        <f>+ROUND(G42*I42,0)</f>
        <v>0</v>
      </c>
      <c r="K42" s="29"/>
      <c r="L42" s="30">
        <f>+ROUND(G42*K42,0)</f>
        <v>0</v>
      </c>
      <c r="M42" s="29"/>
      <c r="N42" s="30">
        <f>+ROUND(G42*M42,0)</f>
        <v>0</v>
      </c>
      <c r="O42" s="29"/>
      <c r="P42" s="30">
        <f>+ROUND(G42*O42,0)</f>
        <v>0</v>
      </c>
      <c r="Q42" s="31">
        <f>ROUND(G42-J42-L42-N42-P42,0)</f>
        <v>0</v>
      </c>
    </row>
    <row r="43" spans="2:17" ht="15" x14ac:dyDescent="0.25">
      <c r="B43" s="19">
        <v>20</v>
      </c>
      <c r="C43" s="94" t="s">
        <v>393</v>
      </c>
      <c r="D43" s="20">
        <v>5237865.8247999996</v>
      </c>
      <c r="E43" s="1">
        <f>+G43/D43</f>
        <v>0</v>
      </c>
      <c r="F43" s="6">
        <f>+D43*80%</f>
        <v>4190292.6598399999</v>
      </c>
      <c r="G43" s="33"/>
      <c r="H43" s="2" t="str">
        <f>IF(G43&lt;F43," OFERTA CON PRECIO APARENTEMENTE BAJO","VALOR MINIMO ACEPTABLE")</f>
        <v xml:space="preserve"> OFERTA CON PRECIO APARENTEMENTE BAJO</v>
      </c>
      <c r="I43" s="29"/>
      <c r="J43" s="30">
        <f>+ROUND(G43*I43,0)</f>
        <v>0</v>
      </c>
      <c r="K43" s="29"/>
      <c r="L43" s="30">
        <f>+ROUND(G43*K43,0)</f>
        <v>0</v>
      </c>
      <c r="M43" s="29"/>
      <c r="N43" s="30">
        <f>+ROUND(G43*M43,0)</f>
        <v>0</v>
      </c>
      <c r="O43" s="29"/>
      <c r="P43" s="30">
        <f>+ROUND(G43*O43,0)</f>
        <v>0</v>
      </c>
      <c r="Q43" s="31">
        <f>ROUND(G43-J43-L43-N43-P43,0)</f>
        <v>0</v>
      </c>
    </row>
    <row r="44" spans="2:17" ht="15" x14ac:dyDescent="0.25">
      <c r="B44" s="19">
        <v>21</v>
      </c>
      <c r="C44" s="94" t="s">
        <v>394</v>
      </c>
      <c r="D44" s="20">
        <v>1509652.7544</v>
      </c>
      <c r="E44" s="1">
        <f>+G44/D44</f>
        <v>0</v>
      </c>
      <c r="F44" s="6">
        <f>+D44*80%</f>
        <v>1207722.20352</v>
      </c>
      <c r="G44" s="33"/>
      <c r="H44" s="2" t="str">
        <f>IF(G44&lt;F44," OFERTA CON PRECIO APARENTEMENTE BAJO","VALOR MINIMO ACEPTABLE")</f>
        <v xml:space="preserve"> OFERTA CON PRECIO APARENTEMENTE BAJO</v>
      </c>
      <c r="I44" s="29"/>
      <c r="J44" s="30">
        <f>+ROUND(G44*I44,0)</f>
        <v>0</v>
      </c>
      <c r="K44" s="29"/>
      <c r="L44" s="30">
        <f>+ROUND(G44*K44,0)</f>
        <v>0</v>
      </c>
      <c r="M44" s="29"/>
      <c r="N44" s="30">
        <f>+ROUND(G44*M44,0)</f>
        <v>0</v>
      </c>
      <c r="O44" s="29"/>
      <c r="P44" s="30">
        <f>+ROUND(G44*O44,0)</f>
        <v>0</v>
      </c>
      <c r="Q44" s="31">
        <f>ROUND(G44-J44-L44-N44-P44,0)</f>
        <v>0</v>
      </c>
    </row>
    <row r="45" spans="2:17" ht="15" x14ac:dyDescent="0.25">
      <c r="B45" s="19">
        <v>22</v>
      </c>
      <c r="C45" s="94" t="s">
        <v>395</v>
      </c>
      <c r="D45" s="20">
        <v>758949.72719999996</v>
      </c>
      <c r="E45" s="1">
        <f>+G45/D45</f>
        <v>0</v>
      </c>
      <c r="F45" s="6">
        <f>+D45*80%</f>
        <v>607159.78176000004</v>
      </c>
      <c r="G45" s="33"/>
      <c r="H45" s="2" t="str">
        <f>IF(G45&lt;F45," OFERTA CON PRECIO APARENTEMENTE BAJO","VALOR MINIMO ACEPTABLE")</f>
        <v xml:space="preserve"> OFERTA CON PRECIO APARENTEMENTE BAJO</v>
      </c>
      <c r="I45" s="29"/>
      <c r="J45" s="30">
        <f>+ROUND(G45*I45,0)</f>
        <v>0</v>
      </c>
      <c r="K45" s="29"/>
      <c r="L45" s="30">
        <f>+ROUND(G45*K45,0)</f>
        <v>0</v>
      </c>
      <c r="M45" s="29"/>
      <c r="N45" s="30">
        <f>+ROUND(G45*M45,0)</f>
        <v>0</v>
      </c>
      <c r="O45" s="29"/>
      <c r="P45" s="30">
        <f>+ROUND(G45*O45,0)</f>
        <v>0</v>
      </c>
      <c r="Q45" s="31">
        <f>ROUND(G45-J45-L45-N45-P45,0)</f>
        <v>0</v>
      </c>
    </row>
    <row r="46" spans="2:17" ht="15" x14ac:dyDescent="0.25">
      <c r="B46" s="19">
        <v>23</v>
      </c>
      <c r="C46" s="94" t="s">
        <v>396</v>
      </c>
      <c r="D46" s="20">
        <v>1301830.9087999999</v>
      </c>
      <c r="E46" s="1">
        <f>+G46/D46</f>
        <v>0</v>
      </c>
      <c r="F46" s="6">
        <f>+D46*80%</f>
        <v>1041464.7270399999</v>
      </c>
      <c r="G46" s="33"/>
      <c r="H46" s="2" t="str">
        <f>IF(G46&lt;F46," OFERTA CON PRECIO APARENTEMENTE BAJO","VALOR MINIMO ACEPTABLE")</f>
        <v xml:space="preserve"> OFERTA CON PRECIO APARENTEMENTE BAJO</v>
      </c>
      <c r="I46" s="29"/>
      <c r="J46" s="30">
        <f>+ROUND(G46*I46,0)</f>
        <v>0</v>
      </c>
      <c r="K46" s="29"/>
      <c r="L46" s="30">
        <f>+ROUND(G46*K46,0)</f>
        <v>0</v>
      </c>
      <c r="M46" s="29"/>
      <c r="N46" s="30">
        <f>+ROUND(G46*M46,0)</f>
        <v>0</v>
      </c>
      <c r="O46" s="29"/>
      <c r="P46" s="30">
        <f>+ROUND(G46*O46,0)</f>
        <v>0</v>
      </c>
      <c r="Q46" s="31">
        <f>ROUND(G46-J46-L46-N46-P46,0)</f>
        <v>0</v>
      </c>
    </row>
    <row r="47" spans="2:17" ht="15" x14ac:dyDescent="0.25">
      <c r="B47" s="19">
        <v>24</v>
      </c>
      <c r="C47" s="94" t="s">
        <v>397</v>
      </c>
      <c r="D47" s="20">
        <v>508784.26959999994</v>
      </c>
      <c r="E47" s="1">
        <f>+G47/D47</f>
        <v>0</v>
      </c>
      <c r="F47" s="6">
        <f>+D47*80%</f>
        <v>407027.41567999998</v>
      </c>
      <c r="G47" s="33"/>
      <c r="H47" s="2" t="str">
        <f>IF(G47&lt;F47," OFERTA CON PRECIO APARENTEMENTE BAJO","VALOR MINIMO ACEPTABLE")</f>
        <v xml:space="preserve"> OFERTA CON PRECIO APARENTEMENTE BAJO</v>
      </c>
      <c r="I47" s="29"/>
      <c r="J47" s="30">
        <f>+ROUND(G47*I47,0)</f>
        <v>0</v>
      </c>
      <c r="K47" s="29"/>
      <c r="L47" s="30">
        <f>+ROUND(G47*K47,0)</f>
        <v>0</v>
      </c>
      <c r="M47" s="29"/>
      <c r="N47" s="30">
        <f>+ROUND(G47*M47,0)</f>
        <v>0</v>
      </c>
      <c r="O47" s="29"/>
      <c r="P47" s="30">
        <f>+ROUND(G47*O47,0)</f>
        <v>0</v>
      </c>
      <c r="Q47" s="31">
        <f>ROUND(G47-J47-L47-N47-P47,0)</f>
        <v>0</v>
      </c>
    </row>
    <row r="48" spans="2:17" ht="15" x14ac:dyDescent="0.25">
      <c r="B48" s="19">
        <v>25</v>
      </c>
      <c r="C48" s="94" t="s">
        <v>398</v>
      </c>
      <c r="D48" s="20">
        <v>53259.449599999993</v>
      </c>
      <c r="E48" s="1">
        <f>+G48/D48</f>
        <v>0</v>
      </c>
      <c r="F48" s="6">
        <f>+D48*80%</f>
        <v>42607.559679999998</v>
      </c>
      <c r="G48" s="33"/>
      <c r="H48" s="2" t="str">
        <f>IF(G48&lt;F48," OFERTA CON PRECIO APARENTEMENTE BAJO","VALOR MINIMO ACEPTABLE")</f>
        <v xml:space="preserve"> OFERTA CON PRECIO APARENTEMENTE BAJO</v>
      </c>
      <c r="I48" s="29"/>
      <c r="J48" s="30">
        <f>+ROUND(G48*I48,0)</f>
        <v>0</v>
      </c>
      <c r="K48" s="29"/>
      <c r="L48" s="30">
        <f>+ROUND(G48*K48,0)</f>
        <v>0</v>
      </c>
      <c r="M48" s="29"/>
      <c r="N48" s="30">
        <f>+ROUND(G48*M48,0)</f>
        <v>0</v>
      </c>
      <c r="O48" s="29"/>
      <c r="P48" s="30">
        <f>+ROUND(G48*O48,0)</f>
        <v>0</v>
      </c>
      <c r="Q48" s="31">
        <f>ROUND(G48-J48-L48-N48-P48,0)</f>
        <v>0</v>
      </c>
    </row>
    <row r="49" spans="2:17" ht="15" x14ac:dyDescent="0.25">
      <c r="B49" s="19">
        <v>26</v>
      </c>
      <c r="C49" s="94" t="s">
        <v>399</v>
      </c>
      <c r="D49" s="20">
        <v>457442.94959999993</v>
      </c>
      <c r="E49" s="1">
        <f>+G49/D49</f>
        <v>0</v>
      </c>
      <c r="F49" s="6">
        <f>+D49*80%</f>
        <v>365954.35967999999</v>
      </c>
      <c r="G49" s="33"/>
      <c r="H49" s="2" t="str">
        <f>IF(G49&lt;F49," OFERTA CON PRECIO APARENTEMENTE BAJO","VALOR MINIMO ACEPTABLE")</f>
        <v xml:space="preserve"> OFERTA CON PRECIO APARENTEMENTE BAJO</v>
      </c>
      <c r="I49" s="29"/>
      <c r="J49" s="30">
        <f>+ROUND(G49*I49,0)</f>
        <v>0</v>
      </c>
      <c r="K49" s="29"/>
      <c r="L49" s="30">
        <f>+ROUND(G49*K49,0)</f>
        <v>0</v>
      </c>
      <c r="M49" s="29"/>
      <c r="N49" s="30">
        <f>+ROUND(G49*M49,0)</f>
        <v>0</v>
      </c>
      <c r="O49" s="29"/>
      <c r="P49" s="30">
        <f>+ROUND(G49*O49,0)</f>
        <v>0</v>
      </c>
      <c r="Q49" s="31">
        <f>ROUND(G49-J49-L49-N49-P49,0)</f>
        <v>0</v>
      </c>
    </row>
    <row r="50" spans="2:17" ht="15" x14ac:dyDescent="0.25">
      <c r="B50" s="19">
        <v>27</v>
      </c>
      <c r="C50" s="94" t="s">
        <v>400</v>
      </c>
      <c r="D50" s="20">
        <v>1168513.7884</v>
      </c>
      <c r="E50" s="1">
        <f>+G50/D50</f>
        <v>0</v>
      </c>
      <c r="F50" s="6">
        <f>+D50*80%</f>
        <v>934811.03072000004</v>
      </c>
      <c r="G50" s="33"/>
      <c r="H50" s="2" t="str">
        <f>IF(G50&lt;F50," OFERTA CON PRECIO APARENTEMENTE BAJO","VALOR MINIMO ACEPTABLE")</f>
        <v xml:space="preserve"> OFERTA CON PRECIO APARENTEMENTE BAJO</v>
      </c>
      <c r="I50" s="29"/>
      <c r="J50" s="30">
        <f>+ROUND(G50*I50,0)</f>
        <v>0</v>
      </c>
      <c r="K50" s="29"/>
      <c r="L50" s="30">
        <f>+ROUND(G50*K50,0)</f>
        <v>0</v>
      </c>
      <c r="M50" s="29"/>
      <c r="N50" s="30">
        <f>+ROUND(G50*M50,0)</f>
        <v>0</v>
      </c>
      <c r="O50" s="29"/>
      <c r="P50" s="30">
        <f>+ROUND(G50*O50,0)</f>
        <v>0</v>
      </c>
      <c r="Q50" s="31">
        <f>ROUND(G50-J50-L50-N50-P50,0)</f>
        <v>0</v>
      </c>
    </row>
    <row r="51" spans="2:17" ht="15" x14ac:dyDescent="0.25">
      <c r="B51" s="19">
        <v>28</v>
      </c>
      <c r="C51" s="94" t="s">
        <v>401</v>
      </c>
      <c r="D51" s="20">
        <v>239149.20679999999</v>
      </c>
      <c r="E51" s="1">
        <f>+G51/D51</f>
        <v>0</v>
      </c>
      <c r="F51" s="6">
        <f>+D51*80%</f>
        <v>191319.36543999999</v>
      </c>
      <c r="G51" s="33"/>
      <c r="H51" s="2" t="str">
        <f>IF(G51&lt;F51," OFERTA CON PRECIO APARENTEMENTE BAJO","VALOR MINIMO ACEPTABLE")</f>
        <v xml:space="preserve"> OFERTA CON PRECIO APARENTEMENTE BAJO</v>
      </c>
      <c r="I51" s="29"/>
      <c r="J51" s="30">
        <f>+ROUND(G51*I51,0)</f>
        <v>0</v>
      </c>
      <c r="K51" s="29"/>
      <c r="L51" s="30">
        <f>+ROUND(G51*K51,0)</f>
        <v>0</v>
      </c>
      <c r="M51" s="29"/>
      <c r="N51" s="30">
        <f>+ROUND(G51*M51,0)</f>
        <v>0</v>
      </c>
      <c r="O51" s="29"/>
      <c r="P51" s="30">
        <f>+ROUND(G51*O51,0)</f>
        <v>0</v>
      </c>
      <c r="Q51" s="31">
        <f>ROUND(G51-J51-L51-N51-P51,0)</f>
        <v>0</v>
      </c>
    </row>
    <row r="52" spans="2:17" ht="15" x14ac:dyDescent="0.25">
      <c r="B52" s="19">
        <v>29</v>
      </c>
      <c r="C52" s="94" t="s">
        <v>402</v>
      </c>
      <c r="D52" s="20">
        <v>17614028.5616</v>
      </c>
      <c r="E52" s="1">
        <f>+G52/D52</f>
        <v>0</v>
      </c>
      <c r="F52" s="6">
        <f>+D52*80%</f>
        <v>14091222.84928</v>
      </c>
      <c r="G52" s="33"/>
      <c r="H52" s="2" t="str">
        <f>IF(G52&lt;F52," OFERTA CON PRECIO APARENTEMENTE BAJO","VALOR MINIMO ACEPTABLE")</f>
        <v xml:space="preserve"> OFERTA CON PRECIO APARENTEMENTE BAJO</v>
      </c>
      <c r="I52" s="29"/>
      <c r="J52" s="30">
        <f>+ROUND(G52*I52,0)</f>
        <v>0</v>
      </c>
      <c r="K52" s="29"/>
      <c r="L52" s="30">
        <f>+ROUND(G52*K52,0)</f>
        <v>0</v>
      </c>
      <c r="M52" s="29"/>
      <c r="N52" s="30">
        <f>+ROUND(G52*M52,0)</f>
        <v>0</v>
      </c>
      <c r="O52" s="29"/>
      <c r="P52" s="30">
        <f>+ROUND(G52*O52,0)</f>
        <v>0</v>
      </c>
      <c r="Q52" s="31">
        <f>ROUND(G52-J52-L52-N52-P52,0)</f>
        <v>0</v>
      </c>
    </row>
    <row r="53" spans="2:17" ht="15" x14ac:dyDescent="0.25">
      <c r="B53" s="19">
        <v>30</v>
      </c>
      <c r="C53" s="94" t="s">
        <v>403</v>
      </c>
      <c r="D53" s="20">
        <v>404203.2464</v>
      </c>
      <c r="E53" s="1">
        <f>+G53/D53</f>
        <v>0</v>
      </c>
      <c r="F53" s="6">
        <f>+D53*80%</f>
        <v>323362.59712000005</v>
      </c>
      <c r="G53" s="33"/>
      <c r="H53" s="2" t="str">
        <f>IF(G53&lt;F53," OFERTA CON PRECIO APARENTEMENTE BAJO","VALOR MINIMO ACEPTABLE")</f>
        <v xml:space="preserve"> OFERTA CON PRECIO APARENTEMENTE BAJO</v>
      </c>
      <c r="I53" s="29"/>
      <c r="J53" s="30">
        <f>+ROUND(G53*I53,0)</f>
        <v>0</v>
      </c>
      <c r="K53" s="29"/>
      <c r="L53" s="30">
        <f>+ROUND(G53*K53,0)</f>
        <v>0</v>
      </c>
      <c r="M53" s="29"/>
      <c r="N53" s="30">
        <f>+ROUND(G53*M53,0)</f>
        <v>0</v>
      </c>
      <c r="O53" s="29"/>
      <c r="P53" s="30">
        <f>+ROUND(G53*O53,0)</f>
        <v>0</v>
      </c>
      <c r="Q53" s="31">
        <f>ROUND(G53-J53-L53-N53-P53,0)</f>
        <v>0</v>
      </c>
    </row>
    <row r="54" spans="2:17" ht="15" x14ac:dyDescent="0.25">
      <c r="B54" s="19">
        <v>31</v>
      </c>
      <c r="C54" s="94" t="s">
        <v>404</v>
      </c>
      <c r="D54" s="20">
        <v>509116.97840000002</v>
      </c>
      <c r="E54" s="1">
        <f>+G54/D54</f>
        <v>0</v>
      </c>
      <c r="F54" s="6">
        <f>+D54*80%</f>
        <v>407293.58272000006</v>
      </c>
      <c r="G54" s="33"/>
      <c r="H54" s="2" t="str">
        <f>IF(G54&lt;F54," OFERTA CON PRECIO APARENTEMENTE BAJO","VALOR MINIMO ACEPTABLE")</f>
        <v xml:space="preserve"> OFERTA CON PRECIO APARENTEMENTE BAJO</v>
      </c>
      <c r="I54" s="29"/>
      <c r="J54" s="30">
        <f>+ROUND(G54*I54,0)</f>
        <v>0</v>
      </c>
      <c r="K54" s="29"/>
      <c r="L54" s="30">
        <f>+ROUND(G54*K54,0)</f>
        <v>0</v>
      </c>
      <c r="M54" s="29"/>
      <c r="N54" s="30">
        <f>+ROUND(G54*M54,0)</f>
        <v>0</v>
      </c>
      <c r="O54" s="29"/>
      <c r="P54" s="30">
        <f>+ROUND(G54*O54,0)</f>
        <v>0</v>
      </c>
      <c r="Q54" s="31">
        <f>ROUND(G54-J54-L54-N54-P54,0)</f>
        <v>0</v>
      </c>
    </row>
    <row r="55" spans="2:17" ht="15" x14ac:dyDescent="0.25">
      <c r="B55" s="19">
        <v>32</v>
      </c>
      <c r="C55" s="94" t="s">
        <v>405</v>
      </c>
      <c r="D55" s="20">
        <v>737200.62080000003</v>
      </c>
      <c r="E55" s="1">
        <f>+G55/D55</f>
        <v>0</v>
      </c>
      <c r="F55" s="6">
        <f>+D55*80%</f>
        <v>589760.49664000003</v>
      </c>
      <c r="G55" s="33"/>
      <c r="H55" s="2" t="str">
        <f>IF(G55&lt;F55," OFERTA CON PRECIO APARENTEMENTE BAJO","VALOR MINIMO ACEPTABLE")</f>
        <v xml:space="preserve"> OFERTA CON PRECIO APARENTEMENTE BAJO</v>
      </c>
      <c r="I55" s="29"/>
      <c r="J55" s="30">
        <f>+ROUND(G55*I55,0)</f>
        <v>0</v>
      </c>
      <c r="K55" s="29"/>
      <c r="L55" s="30">
        <f>+ROUND(G55*K55,0)</f>
        <v>0</v>
      </c>
      <c r="M55" s="29"/>
      <c r="N55" s="30">
        <f>+ROUND(G55*M55,0)</f>
        <v>0</v>
      </c>
      <c r="O55" s="29"/>
      <c r="P55" s="30">
        <f>+ROUND(G55*O55,0)</f>
        <v>0</v>
      </c>
      <c r="Q55" s="31">
        <f>ROUND(G55-J55-L55-N55-P55,0)</f>
        <v>0</v>
      </c>
    </row>
    <row r="56" spans="2:17" ht="15" x14ac:dyDescent="0.25">
      <c r="B56" s="19">
        <v>33</v>
      </c>
      <c r="C56" s="94" t="s">
        <v>406</v>
      </c>
      <c r="D56" s="20">
        <v>1027553.9016</v>
      </c>
      <c r="E56" s="1">
        <f>+G56/D56</f>
        <v>0</v>
      </c>
      <c r="F56" s="6">
        <f>+D56*80%</f>
        <v>822043.12128000008</v>
      </c>
      <c r="G56" s="33"/>
      <c r="H56" s="2" t="str">
        <f>IF(G56&lt;F56," OFERTA CON PRECIO APARENTEMENTE BAJO","VALOR MINIMO ACEPTABLE")</f>
        <v xml:space="preserve"> OFERTA CON PRECIO APARENTEMENTE BAJO</v>
      </c>
      <c r="I56" s="29"/>
      <c r="J56" s="30">
        <f>+ROUND(G56*I56,0)</f>
        <v>0</v>
      </c>
      <c r="K56" s="29"/>
      <c r="L56" s="30">
        <f>+ROUND(G56*K56,0)</f>
        <v>0</v>
      </c>
      <c r="M56" s="29"/>
      <c r="N56" s="30">
        <f>+ROUND(G56*M56,0)</f>
        <v>0</v>
      </c>
      <c r="O56" s="29"/>
      <c r="P56" s="30">
        <f>+ROUND(G56*O56,0)</f>
        <v>0</v>
      </c>
      <c r="Q56" s="31">
        <f>ROUND(G56-J56-L56-N56-P56,0)</f>
        <v>0</v>
      </c>
    </row>
    <row r="57" spans="2:17" ht="15" x14ac:dyDescent="0.25">
      <c r="B57" s="19">
        <v>34</v>
      </c>
      <c r="C57" s="94" t="s">
        <v>407</v>
      </c>
      <c r="D57" s="20">
        <v>847590.73280000011</v>
      </c>
      <c r="E57" s="1">
        <f>+G57/D57</f>
        <v>0</v>
      </c>
      <c r="F57" s="6">
        <f>+D57*80%</f>
        <v>678072.58624000009</v>
      </c>
      <c r="G57" s="33"/>
      <c r="H57" s="2" t="str">
        <f>IF(G57&lt;F57," OFERTA CON PRECIO APARENTEMENTE BAJO","VALOR MINIMO ACEPTABLE")</f>
        <v xml:space="preserve"> OFERTA CON PRECIO APARENTEMENTE BAJO</v>
      </c>
      <c r="I57" s="29"/>
      <c r="J57" s="30">
        <f>+ROUND(G57*I57,0)</f>
        <v>0</v>
      </c>
      <c r="K57" s="29"/>
      <c r="L57" s="30">
        <f>+ROUND(G57*K57,0)</f>
        <v>0</v>
      </c>
      <c r="M57" s="29"/>
      <c r="N57" s="30">
        <f>+ROUND(G57*M57,0)</f>
        <v>0</v>
      </c>
      <c r="O57" s="29"/>
      <c r="P57" s="30">
        <f>+ROUND(G57*O57,0)</f>
        <v>0</v>
      </c>
      <c r="Q57" s="31">
        <f>ROUND(G57-J57-L57-N57-P57,0)</f>
        <v>0</v>
      </c>
    </row>
    <row r="58" spans="2:17" ht="15" x14ac:dyDescent="0.25">
      <c r="B58" s="19">
        <v>35</v>
      </c>
      <c r="C58" s="95" t="s">
        <v>408</v>
      </c>
      <c r="D58" s="20">
        <v>11066294.948799999</v>
      </c>
      <c r="E58" s="1">
        <f>+G58/D58</f>
        <v>0</v>
      </c>
      <c r="F58" s="6">
        <f>+D58*80%</f>
        <v>8853035.9590399992</v>
      </c>
      <c r="G58" s="33"/>
      <c r="H58" s="2" t="str">
        <f>IF(G58&lt;F58," OFERTA CON PRECIO APARENTEMENTE BAJO","VALOR MINIMO ACEPTABLE")</f>
        <v xml:space="preserve"> OFERTA CON PRECIO APARENTEMENTE BAJO</v>
      </c>
      <c r="I58" s="29"/>
      <c r="J58" s="30">
        <f>+ROUND(G58*I58,0)</f>
        <v>0</v>
      </c>
      <c r="K58" s="29"/>
      <c r="L58" s="30">
        <f>+ROUND(G58*K58,0)</f>
        <v>0</v>
      </c>
      <c r="M58" s="29"/>
      <c r="N58" s="30">
        <f>+ROUND(G58*M58,0)</f>
        <v>0</v>
      </c>
      <c r="O58" s="29"/>
      <c r="P58" s="30">
        <f>+ROUND(G58*O58,0)</f>
        <v>0</v>
      </c>
      <c r="Q58" s="31">
        <f>ROUND(G58-J58-L58-N58-P58,0)</f>
        <v>0</v>
      </c>
    </row>
    <row r="59" spans="2:17" ht="15" x14ac:dyDescent="0.25">
      <c r="B59" s="19">
        <v>36</v>
      </c>
      <c r="C59" s="95" t="s">
        <v>409</v>
      </c>
      <c r="D59" s="20">
        <v>85067.047200000001</v>
      </c>
      <c r="E59" s="1">
        <f>+G59/D59</f>
        <v>0</v>
      </c>
      <c r="F59" s="6">
        <f>+D59*80%</f>
        <v>68053.637759999998</v>
      </c>
      <c r="G59" s="33"/>
      <c r="H59" s="2" t="str">
        <f>IF(G59&lt;F59," OFERTA CON PRECIO APARENTEMENTE BAJO","VALOR MINIMO ACEPTABLE")</f>
        <v xml:space="preserve"> OFERTA CON PRECIO APARENTEMENTE BAJO</v>
      </c>
      <c r="I59" s="29"/>
      <c r="J59" s="30">
        <f>+ROUND(G59*I59,0)</f>
        <v>0</v>
      </c>
      <c r="K59" s="29"/>
      <c r="L59" s="30">
        <f>+ROUND(G59*K59,0)</f>
        <v>0</v>
      </c>
      <c r="M59" s="29"/>
      <c r="N59" s="30">
        <f>+ROUND(G59*M59,0)</f>
        <v>0</v>
      </c>
      <c r="O59" s="29"/>
      <c r="P59" s="30">
        <f>+ROUND(G59*O59,0)</f>
        <v>0</v>
      </c>
      <c r="Q59" s="31">
        <f>ROUND(G59-J59-L59-N59-P59,0)</f>
        <v>0</v>
      </c>
    </row>
    <row r="60" spans="2:17" ht="15" x14ac:dyDescent="0.25">
      <c r="B60" s="19">
        <v>37</v>
      </c>
      <c r="C60" s="95" t="s">
        <v>410</v>
      </c>
      <c r="D60" s="20">
        <v>111819.2944</v>
      </c>
      <c r="E60" s="1">
        <f>+G60/D60</f>
        <v>0</v>
      </c>
      <c r="F60" s="6">
        <f>+D60*80%</f>
        <v>89455.435519999999</v>
      </c>
      <c r="G60" s="33"/>
      <c r="H60" s="2" t="str">
        <f>IF(G60&lt;F60," OFERTA CON PRECIO APARENTEMENTE BAJO","VALOR MINIMO ACEPTABLE")</f>
        <v xml:space="preserve"> OFERTA CON PRECIO APARENTEMENTE BAJO</v>
      </c>
      <c r="I60" s="29"/>
      <c r="J60" s="30">
        <f>+ROUND(G60*I60,0)</f>
        <v>0</v>
      </c>
      <c r="K60" s="29"/>
      <c r="L60" s="30">
        <f>+ROUND(G60*K60,0)</f>
        <v>0</v>
      </c>
      <c r="M60" s="29"/>
      <c r="N60" s="30">
        <f>+ROUND(G60*M60,0)</f>
        <v>0</v>
      </c>
      <c r="O60" s="29"/>
      <c r="P60" s="30">
        <f>+ROUND(G60*O60,0)</f>
        <v>0</v>
      </c>
      <c r="Q60" s="31">
        <f>ROUND(G60-J60-L60-N60-P60,0)</f>
        <v>0</v>
      </c>
    </row>
    <row r="61" spans="2:17" ht="15" x14ac:dyDescent="0.25">
      <c r="B61" s="19">
        <v>38</v>
      </c>
      <c r="C61" s="95" t="s">
        <v>411</v>
      </c>
      <c r="D61" s="20">
        <v>1440710.0967999999</v>
      </c>
      <c r="E61" s="1">
        <f>+G61/D61</f>
        <v>0</v>
      </c>
      <c r="F61" s="6">
        <f>+D61*80%</f>
        <v>1152568.0774399999</v>
      </c>
      <c r="G61" s="33"/>
      <c r="H61" s="2" t="str">
        <f>IF(G61&lt;F61," OFERTA CON PRECIO APARENTEMENTE BAJO","VALOR MINIMO ACEPTABLE")</f>
        <v xml:space="preserve"> OFERTA CON PRECIO APARENTEMENTE BAJO</v>
      </c>
      <c r="I61" s="29"/>
      <c r="J61" s="30">
        <f>+ROUND(G61*I61,0)</f>
        <v>0</v>
      </c>
      <c r="K61" s="29"/>
      <c r="L61" s="30">
        <f>+ROUND(G61*K61,0)</f>
        <v>0</v>
      </c>
      <c r="M61" s="29"/>
      <c r="N61" s="30">
        <f>+ROUND(G61*M61,0)</f>
        <v>0</v>
      </c>
      <c r="O61" s="29"/>
      <c r="P61" s="30">
        <f>+ROUND(G61*O61,0)</f>
        <v>0</v>
      </c>
      <c r="Q61" s="31">
        <f>ROUND(G61-J61-L61-N61-P61,0)</f>
        <v>0</v>
      </c>
    </row>
    <row r="62" spans="2:17" ht="15" x14ac:dyDescent="0.25">
      <c r="B62" s="19">
        <v>39</v>
      </c>
      <c r="C62" s="95" t="s">
        <v>412</v>
      </c>
      <c r="D62" s="20">
        <v>930047.58639999991</v>
      </c>
      <c r="E62" s="1">
        <f>+G62/D62</f>
        <v>0</v>
      </c>
      <c r="F62" s="6">
        <f>+D62*80%</f>
        <v>744038.06912</v>
      </c>
      <c r="G62" s="33"/>
      <c r="H62" s="2" t="str">
        <f>IF(G62&lt;F62," OFERTA CON PRECIO APARENTEMENTE BAJO","VALOR MINIMO ACEPTABLE")</f>
        <v xml:space="preserve"> OFERTA CON PRECIO APARENTEMENTE BAJO</v>
      </c>
      <c r="I62" s="29"/>
      <c r="J62" s="30">
        <f>+ROUND(G62*I62,0)</f>
        <v>0</v>
      </c>
      <c r="K62" s="29"/>
      <c r="L62" s="30">
        <f>+ROUND(G62*K62,0)</f>
        <v>0</v>
      </c>
      <c r="M62" s="29"/>
      <c r="N62" s="30">
        <f>+ROUND(G62*M62,0)</f>
        <v>0</v>
      </c>
      <c r="O62" s="29"/>
      <c r="P62" s="30">
        <f>+ROUND(G62*O62,0)</f>
        <v>0</v>
      </c>
      <c r="Q62" s="31">
        <f>ROUND(G62-J62-L62-N62-P62,0)</f>
        <v>0</v>
      </c>
    </row>
    <row r="63" spans="2:17" ht="15" x14ac:dyDescent="0.25">
      <c r="B63" s="19">
        <v>40</v>
      </c>
      <c r="C63" s="95" t="s">
        <v>413</v>
      </c>
      <c r="D63" s="20">
        <v>530505.848</v>
      </c>
      <c r="E63" s="1">
        <f>+G63/D63</f>
        <v>0</v>
      </c>
      <c r="F63" s="6">
        <f>+D63*80%</f>
        <v>424404.67840000003</v>
      </c>
      <c r="G63" s="33"/>
      <c r="H63" s="2" t="str">
        <f>IF(G63&lt;F63," OFERTA CON PRECIO APARENTEMENTE BAJO","VALOR MINIMO ACEPTABLE")</f>
        <v xml:space="preserve"> OFERTA CON PRECIO APARENTEMENTE BAJO</v>
      </c>
      <c r="I63" s="29"/>
      <c r="J63" s="30">
        <f>+ROUND(G63*I63,0)</f>
        <v>0</v>
      </c>
      <c r="K63" s="29"/>
      <c r="L63" s="30">
        <f>+ROUND(G63*K63,0)</f>
        <v>0</v>
      </c>
      <c r="M63" s="29"/>
      <c r="N63" s="30">
        <f>+ROUND(G63*M63,0)</f>
        <v>0</v>
      </c>
      <c r="O63" s="29"/>
      <c r="P63" s="30">
        <f>+ROUND(G63*O63,0)</f>
        <v>0</v>
      </c>
      <c r="Q63" s="31">
        <f>ROUND(G63-J63-L63-N63-P63,0)</f>
        <v>0</v>
      </c>
    </row>
    <row r="64" spans="2:17" ht="15" x14ac:dyDescent="0.25">
      <c r="B64" s="19">
        <v>41</v>
      </c>
      <c r="C64" s="94" t="s">
        <v>46</v>
      </c>
      <c r="D64" s="20">
        <v>3964755.5032000002</v>
      </c>
      <c r="E64" s="1">
        <f>+G64/D64</f>
        <v>0</v>
      </c>
      <c r="F64" s="6">
        <f>+D64*80%</f>
        <v>3171804.4025600003</v>
      </c>
      <c r="G64" s="33"/>
      <c r="H64" s="2" t="str">
        <f>IF(G64&lt;F64," OFERTA CON PRECIO APARENTEMENTE BAJO","VALOR MINIMO ACEPTABLE")</f>
        <v xml:space="preserve"> OFERTA CON PRECIO APARENTEMENTE BAJO</v>
      </c>
      <c r="I64" s="29"/>
      <c r="J64" s="30">
        <f>+ROUND(G64*I64,0)</f>
        <v>0</v>
      </c>
      <c r="K64" s="29"/>
      <c r="L64" s="30">
        <f>+ROUND(G64*K64,0)</f>
        <v>0</v>
      </c>
      <c r="M64" s="29"/>
      <c r="N64" s="30">
        <f>+ROUND(G64*M64,0)</f>
        <v>0</v>
      </c>
      <c r="O64" s="29"/>
      <c r="P64" s="30">
        <f>+ROUND(G64*O64,0)</f>
        <v>0</v>
      </c>
      <c r="Q64" s="31">
        <f>ROUND(G64-J64-L64-N64-P64,0)</f>
        <v>0</v>
      </c>
    </row>
    <row r="65" spans="2:17" ht="15" x14ac:dyDescent="0.25">
      <c r="B65" s="19">
        <v>42</v>
      </c>
      <c r="C65" s="94" t="s">
        <v>47</v>
      </c>
      <c r="D65" s="20">
        <v>251094.51439999996</v>
      </c>
      <c r="E65" s="1">
        <f>+G65/D65</f>
        <v>0</v>
      </c>
      <c r="F65" s="6">
        <f>+D65*80%</f>
        <v>200875.61151999998</v>
      </c>
      <c r="G65" s="33"/>
      <c r="H65" s="2" t="str">
        <f>IF(G65&lt;F65," OFERTA CON PRECIO APARENTEMENTE BAJO","VALOR MINIMO ACEPTABLE")</f>
        <v xml:space="preserve"> OFERTA CON PRECIO APARENTEMENTE BAJO</v>
      </c>
      <c r="I65" s="29"/>
      <c r="J65" s="30">
        <f>+ROUND(G65*I65,0)</f>
        <v>0</v>
      </c>
      <c r="K65" s="29"/>
      <c r="L65" s="30">
        <f>+ROUND(G65*K65,0)</f>
        <v>0</v>
      </c>
      <c r="M65" s="29"/>
      <c r="N65" s="30">
        <f>+ROUND(G65*M65,0)</f>
        <v>0</v>
      </c>
      <c r="O65" s="29"/>
      <c r="P65" s="30">
        <f>+ROUND(G65*O65,0)</f>
        <v>0</v>
      </c>
      <c r="Q65" s="31">
        <f>ROUND(G65-J65-L65-N65-P65,0)</f>
        <v>0</v>
      </c>
    </row>
    <row r="66" spans="2:17" ht="15" x14ac:dyDescent="0.25">
      <c r="B66" s="19">
        <v>43</v>
      </c>
      <c r="C66" s="94" t="s">
        <v>48</v>
      </c>
      <c r="D66" s="20">
        <v>1104211.9079999998</v>
      </c>
      <c r="E66" s="1">
        <f>+G66/D66</f>
        <v>0</v>
      </c>
      <c r="F66" s="6">
        <f>+D66*80%</f>
        <v>883369.52639999986</v>
      </c>
      <c r="G66" s="33"/>
      <c r="H66" s="2" t="str">
        <f>IF(G66&lt;F66," OFERTA CON PRECIO APARENTEMENTE BAJO","VALOR MINIMO ACEPTABLE")</f>
        <v xml:space="preserve"> OFERTA CON PRECIO APARENTEMENTE BAJO</v>
      </c>
      <c r="I66" s="29"/>
      <c r="J66" s="30">
        <f>+ROUND(G66*I66,0)</f>
        <v>0</v>
      </c>
      <c r="K66" s="29"/>
      <c r="L66" s="30">
        <f>+ROUND(G66*K66,0)</f>
        <v>0</v>
      </c>
      <c r="M66" s="29"/>
      <c r="N66" s="30">
        <f>+ROUND(G66*M66,0)</f>
        <v>0</v>
      </c>
      <c r="O66" s="29"/>
      <c r="P66" s="30">
        <f>+ROUND(G66*O66,0)</f>
        <v>0</v>
      </c>
      <c r="Q66" s="31">
        <f>ROUND(G66-J66-L66-N66-P66,0)</f>
        <v>0</v>
      </c>
    </row>
    <row r="67" spans="2:17" ht="15" x14ac:dyDescent="0.25">
      <c r="B67" s="19">
        <v>44</v>
      </c>
      <c r="C67" s="94" t="s">
        <v>49</v>
      </c>
      <c r="D67" s="20">
        <v>897558.88799999992</v>
      </c>
      <c r="E67" s="1">
        <f>+G67/D67</f>
        <v>0</v>
      </c>
      <c r="F67" s="6">
        <f>+D67*80%</f>
        <v>718047.11040000001</v>
      </c>
      <c r="G67" s="33"/>
      <c r="H67" s="2" t="str">
        <f>IF(G67&lt;F67," OFERTA CON PRECIO APARENTEMENTE BAJO","VALOR MINIMO ACEPTABLE")</f>
        <v xml:space="preserve"> OFERTA CON PRECIO APARENTEMENTE BAJO</v>
      </c>
      <c r="I67" s="29"/>
      <c r="J67" s="30">
        <f>+ROUND(G67*I67,0)</f>
        <v>0</v>
      </c>
      <c r="K67" s="29"/>
      <c r="L67" s="30">
        <f>+ROUND(G67*K67,0)</f>
        <v>0</v>
      </c>
      <c r="M67" s="29"/>
      <c r="N67" s="30">
        <f>+ROUND(G67*M67,0)</f>
        <v>0</v>
      </c>
      <c r="O67" s="29"/>
      <c r="P67" s="30">
        <f>+ROUND(G67*O67,0)</f>
        <v>0</v>
      </c>
      <c r="Q67" s="31">
        <f>ROUND(G67-J67-L67-N67-P67,0)</f>
        <v>0</v>
      </c>
    </row>
    <row r="68" spans="2:17" ht="15" x14ac:dyDescent="0.25">
      <c r="B68" s="19">
        <v>45</v>
      </c>
      <c r="C68" s="95" t="s">
        <v>414</v>
      </c>
      <c r="D68" s="20">
        <v>388134.83440000005</v>
      </c>
      <c r="E68" s="1">
        <f>+G68/D68</f>
        <v>0</v>
      </c>
      <c r="F68" s="6">
        <f>+D68*80%</f>
        <v>310507.86752000003</v>
      </c>
      <c r="G68" s="33"/>
      <c r="H68" s="2" t="str">
        <f>IF(G68&lt;F68," OFERTA CON PRECIO APARENTEMENTE BAJO","VALOR MINIMO ACEPTABLE")</f>
        <v xml:space="preserve"> OFERTA CON PRECIO APARENTEMENTE BAJO</v>
      </c>
      <c r="I68" s="29"/>
      <c r="J68" s="30">
        <f>+ROUND(G68*I68,0)</f>
        <v>0</v>
      </c>
      <c r="K68" s="29"/>
      <c r="L68" s="30">
        <f>+ROUND(G68*K68,0)</f>
        <v>0</v>
      </c>
      <c r="M68" s="29"/>
      <c r="N68" s="30">
        <f>+ROUND(G68*M68,0)</f>
        <v>0</v>
      </c>
      <c r="O68" s="29"/>
      <c r="P68" s="30">
        <f>+ROUND(G68*O68,0)</f>
        <v>0</v>
      </c>
      <c r="Q68" s="31">
        <f>ROUND(G68-J68-L68-N68-P68,0)</f>
        <v>0</v>
      </c>
    </row>
    <row r="69" spans="2:17" ht="15" x14ac:dyDescent="0.25">
      <c r="B69" s="19">
        <v>46</v>
      </c>
      <c r="C69" s="94" t="s">
        <v>50</v>
      </c>
      <c r="D69" s="20">
        <v>415658.86799999996</v>
      </c>
      <c r="E69" s="1">
        <f>+G69/D69</f>
        <v>0</v>
      </c>
      <c r="F69" s="6">
        <f>+D69*80%</f>
        <v>332527.0944</v>
      </c>
      <c r="G69" s="33"/>
      <c r="H69" s="2" t="str">
        <f>IF(G69&lt;F69," OFERTA CON PRECIO APARENTEMENTE BAJO","VALOR MINIMO ACEPTABLE")</f>
        <v xml:space="preserve"> OFERTA CON PRECIO APARENTEMENTE BAJO</v>
      </c>
      <c r="I69" s="29"/>
      <c r="J69" s="30">
        <f>+ROUND(G69*I69,0)</f>
        <v>0</v>
      </c>
      <c r="K69" s="29"/>
      <c r="L69" s="30">
        <f>+ROUND(G69*K69,0)</f>
        <v>0</v>
      </c>
      <c r="M69" s="29"/>
      <c r="N69" s="30">
        <f>+ROUND(G69*M69,0)</f>
        <v>0</v>
      </c>
      <c r="O69" s="29"/>
      <c r="P69" s="30">
        <f>+ROUND(G69*O69,0)</f>
        <v>0</v>
      </c>
      <c r="Q69" s="31">
        <f>ROUND(G69-J69-L69-N69-P69,0)</f>
        <v>0</v>
      </c>
    </row>
    <row r="70" spans="2:17" ht="15" x14ac:dyDescent="0.25">
      <c r="B70" s="19">
        <v>47</v>
      </c>
      <c r="C70" s="94" t="s">
        <v>51</v>
      </c>
      <c r="D70" s="20">
        <v>165443.55040000001</v>
      </c>
      <c r="E70" s="1">
        <f>+G70/D70</f>
        <v>0</v>
      </c>
      <c r="F70" s="6">
        <f>+D70*80%</f>
        <v>132354.84032000002</v>
      </c>
      <c r="G70" s="33"/>
      <c r="H70" s="2" t="str">
        <f>IF(G70&lt;F70," OFERTA CON PRECIO APARENTEMENTE BAJO","VALOR MINIMO ACEPTABLE")</f>
        <v xml:space="preserve"> OFERTA CON PRECIO APARENTEMENTE BAJO</v>
      </c>
      <c r="I70" s="29"/>
      <c r="J70" s="30">
        <f>+ROUND(G70*I70,0)</f>
        <v>0</v>
      </c>
      <c r="K70" s="29"/>
      <c r="L70" s="30">
        <f>+ROUND(G70*K70,0)</f>
        <v>0</v>
      </c>
      <c r="M70" s="29"/>
      <c r="N70" s="30">
        <f>+ROUND(G70*M70,0)</f>
        <v>0</v>
      </c>
      <c r="O70" s="29"/>
      <c r="P70" s="30">
        <f>+ROUND(G70*O70,0)</f>
        <v>0</v>
      </c>
      <c r="Q70" s="31">
        <f>ROUND(G70-J70-L70-N70-P70,0)</f>
        <v>0</v>
      </c>
    </row>
    <row r="71" spans="2:17" ht="15" x14ac:dyDescent="0.25">
      <c r="B71" s="19">
        <v>48</v>
      </c>
      <c r="C71" s="94" t="s">
        <v>52</v>
      </c>
      <c r="D71" s="20">
        <v>667645.82719999994</v>
      </c>
      <c r="E71" s="1">
        <f>+G71/D71</f>
        <v>0</v>
      </c>
      <c r="F71" s="6">
        <f>+D71*80%</f>
        <v>534116.66175999993</v>
      </c>
      <c r="G71" s="33"/>
      <c r="H71" s="2" t="str">
        <f>IF(G71&lt;F71," OFERTA CON PRECIO APARENTEMENTE BAJO","VALOR MINIMO ACEPTABLE")</f>
        <v xml:space="preserve"> OFERTA CON PRECIO APARENTEMENTE BAJO</v>
      </c>
      <c r="I71" s="29"/>
      <c r="J71" s="30">
        <f>+ROUND(G71*I71,0)</f>
        <v>0</v>
      </c>
      <c r="K71" s="29"/>
      <c r="L71" s="30">
        <f>+ROUND(G71*K71,0)</f>
        <v>0</v>
      </c>
      <c r="M71" s="29"/>
      <c r="N71" s="30">
        <f>+ROUND(G71*M71,0)</f>
        <v>0</v>
      </c>
      <c r="O71" s="29"/>
      <c r="P71" s="30">
        <f>+ROUND(G71*O71,0)</f>
        <v>0</v>
      </c>
      <c r="Q71" s="31">
        <f>ROUND(G71-J71-L71-N71-P71,0)</f>
        <v>0</v>
      </c>
    </row>
    <row r="72" spans="2:17" ht="15" x14ac:dyDescent="0.25">
      <c r="B72" s="19">
        <v>49</v>
      </c>
      <c r="C72" s="94" t="s">
        <v>53</v>
      </c>
      <c r="D72" s="20">
        <v>601040.63799999992</v>
      </c>
      <c r="E72" s="1">
        <f>+G72/D72</f>
        <v>0</v>
      </c>
      <c r="F72" s="6">
        <f>+D72*80%</f>
        <v>480832.51039999997</v>
      </c>
      <c r="G72" s="33"/>
      <c r="H72" s="2" t="str">
        <f>IF(G72&lt;F72," OFERTA CON PRECIO APARENTEMENTE BAJO","VALOR MINIMO ACEPTABLE")</f>
        <v xml:space="preserve"> OFERTA CON PRECIO APARENTEMENTE BAJO</v>
      </c>
      <c r="I72" s="29"/>
      <c r="J72" s="30">
        <f>+ROUND(G72*I72,0)</f>
        <v>0</v>
      </c>
      <c r="K72" s="29"/>
      <c r="L72" s="30">
        <f>+ROUND(G72*K72,0)</f>
        <v>0</v>
      </c>
      <c r="M72" s="29"/>
      <c r="N72" s="30">
        <f>+ROUND(G72*M72,0)</f>
        <v>0</v>
      </c>
      <c r="O72" s="29"/>
      <c r="P72" s="30">
        <f>+ROUND(G72*O72,0)</f>
        <v>0</v>
      </c>
      <c r="Q72" s="31">
        <f>ROUND(G72-J72-L72-N72-P72,0)</f>
        <v>0</v>
      </c>
    </row>
    <row r="73" spans="2:17" ht="15" x14ac:dyDescent="0.25">
      <c r="B73" s="19">
        <v>50</v>
      </c>
      <c r="C73" s="94" t="s">
        <v>54</v>
      </c>
      <c r="D73" s="20">
        <v>964503.32240000006</v>
      </c>
      <c r="E73" s="1">
        <f>+G73/D73</f>
        <v>0</v>
      </c>
      <c r="F73" s="6">
        <f>+D73*80%</f>
        <v>771602.65792000014</v>
      </c>
      <c r="G73" s="33"/>
      <c r="H73" s="2" t="str">
        <f>IF(G73&lt;F73," OFERTA CON PRECIO APARENTEMENTE BAJO","VALOR MINIMO ACEPTABLE")</f>
        <v xml:space="preserve"> OFERTA CON PRECIO APARENTEMENTE BAJO</v>
      </c>
      <c r="I73" s="29"/>
      <c r="J73" s="30">
        <f>+ROUND(G73*I73,0)</f>
        <v>0</v>
      </c>
      <c r="K73" s="29"/>
      <c r="L73" s="30">
        <f>+ROUND(G73*K73,0)</f>
        <v>0</v>
      </c>
      <c r="M73" s="29"/>
      <c r="N73" s="30">
        <f>+ROUND(G73*M73,0)</f>
        <v>0</v>
      </c>
      <c r="O73" s="29"/>
      <c r="P73" s="30">
        <f>+ROUND(G73*O73,0)</f>
        <v>0</v>
      </c>
      <c r="Q73" s="31">
        <f>ROUND(G73-J73-L73-N73-P73,0)</f>
        <v>0</v>
      </c>
    </row>
    <row r="74" spans="2:17" ht="15" x14ac:dyDescent="0.25">
      <c r="B74" s="19">
        <v>51</v>
      </c>
      <c r="C74" s="94" t="s">
        <v>55</v>
      </c>
      <c r="D74" s="20">
        <v>437403.15919999999</v>
      </c>
      <c r="E74" s="1">
        <f>+G74/D74</f>
        <v>0</v>
      </c>
      <c r="F74" s="6">
        <f>+D74*80%</f>
        <v>349922.52736000001</v>
      </c>
      <c r="G74" s="33"/>
      <c r="H74" s="2" t="str">
        <f>IF(G74&lt;F74," OFERTA CON PRECIO APARENTEMENTE BAJO","VALOR MINIMO ACEPTABLE")</f>
        <v xml:space="preserve"> OFERTA CON PRECIO APARENTEMENTE BAJO</v>
      </c>
      <c r="I74" s="29"/>
      <c r="J74" s="30">
        <f>+ROUND(G74*I74,0)</f>
        <v>0</v>
      </c>
      <c r="K74" s="29"/>
      <c r="L74" s="30">
        <f>+ROUND(G74*K74,0)</f>
        <v>0</v>
      </c>
      <c r="M74" s="29"/>
      <c r="N74" s="30">
        <f>+ROUND(G74*M74,0)</f>
        <v>0</v>
      </c>
      <c r="O74" s="29"/>
      <c r="P74" s="30">
        <f>+ROUND(G74*O74,0)</f>
        <v>0</v>
      </c>
      <c r="Q74" s="31">
        <f>ROUND(G74-J74-L74-N74-P74,0)</f>
        <v>0</v>
      </c>
    </row>
    <row r="75" spans="2:17" ht="15" x14ac:dyDescent="0.25">
      <c r="B75" s="19">
        <v>52</v>
      </c>
      <c r="C75" s="94" t="s">
        <v>56</v>
      </c>
      <c r="D75" s="20">
        <v>138913.69039999999</v>
      </c>
      <c r="E75" s="1">
        <f>+G75/D75</f>
        <v>0</v>
      </c>
      <c r="F75" s="6">
        <f>+D75*80%</f>
        <v>111130.95232</v>
      </c>
      <c r="G75" s="33"/>
      <c r="H75" s="2" t="str">
        <f>IF(G75&lt;F75," OFERTA CON PRECIO APARENTEMENTE BAJO","VALOR MINIMO ACEPTABLE")</f>
        <v xml:space="preserve"> OFERTA CON PRECIO APARENTEMENTE BAJO</v>
      </c>
      <c r="I75" s="29"/>
      <c r="J75" s="30">
        <f>+ROUND(G75*I75,0)</f>
        <v>0</v>
      </c>
      <c r="K75" s="29"/>
      <c r="L75" s="30">
        <f>+ROUND(G75*K75,0)</f>
        <v>0</v>
      </c>
      <c r="M75" s="29"/>
      <c r="N75" s="30">
        <f>+ROUND(G75*M75,0)</f>
        <v>0</v>
      </c>
      <c r="O75" s="29"/>
      <c r="P75" s="30">
        <f>+ROUND(G75*O75,0)</f>
        <v>0</v>
      </c>
      <c r="Q75" s="31">
        <f>ROUND(G75-J75-L75-N75-P75,0)</f>
        <v>0</v>
      </c>
    </row>
    <row r="76" spans="2:17" ht="15" x14ac:dyDescent="0.25">
      <c r="B76" s="19">
        <v>53</v>
      </c>
      <c r="C76" s="95" t="s">
        <v>415</v>
      </c>
      <c r="D76" s="20">
        <v>203173.07919999998</v>
      </c>
      <c r="E76" s="1">
        <f>+G76/D76</f>
        <v>0</v>
      </c>
      <c r="F76" s="6">
        <f>+D76*80%</f>
        <v>162538.46335999999</v>
      </c>
      <c r="G76" s="33"/>
      <c r="H76" s="2" t="str">
        <f>IF(G76&lt;F76," OFERTA CON PRECIO APARENTEMENTE BAJO","VALOR MINIMO ACEPTABLE")</f>
        <v xml:space="preserve"> OFERTA CON PRECIO APARENTEMENTE BAJO</v>
      </c>
      <c r="I76" s="29"/>
      <c r="J76" s="30">
        <f>+ROUND(G76*I76,0)</f>
        <v>0</v>
      </c>
      <c r="K76" s="29"/>
      <c r="L76" s="30">
        <f>+ROUND(G76*K76,0)</f>
        <v>0</v>
      </c>
      <c r="M76" s="29"/>
      <c r="N76" s="30">
        <f>+ROUND(G76*M76,0)</f>
        <v>0</v>
      </c>
      <c r="O76" s="29"/>
      <c r="P76" s="30">
        <f>+ROUND(G76*O76,0)</f>
        <v>0</v>
      </c>
      <c r="Q76" s="31">
        <f>ROUND(G76-J76-L76-N76-P76,0)</f>
        <v>0</v>
      </c>
    </row>
    <row r="77" spans="2:17" ht="15" x14ac:dyDescent="0.25">
      <c r="B77" s="19">
        <v>54</v>
      </c>
      <c r="C77" s="95" t="s">
        <v>416</v>
      </c>
      <c r="D77" s="20">
        <v>459113.71720000001</v>
      </c>
      <c r="E77" s="1">
        <f>+G77/D77</f>
        <v>0</v>
      </c>
      <c r="F77" s="6">
        <f>+D77*80%</f>
        <v>367290.97376000002</v>
      </c>
      <c r="G77" s="33"/>
      <c r="H77" s="2" t="str">
        <f>IF(G77&lt;F77," OFERTA CON PRECIO APARENTEMENTE BAJO","VALOR MINIMO ACEPTABLE")</f>
        <v xml:space="preserve"> OFERTA CON PRECIO APARENTEMENTE BAJO</v>
      </c>
      <c r="I77" s="29"/>
      <c r="J77" s="30">
        <f>+ROUND(G77*I77,0)</f>
        <v>0</v>
      </c>
      <c r="K77" s="29"/>
      <c r="L77" s="30">
        <f>+ROUND(G77*K77,0)</f>
        <v>0</v>
      </c>
      <c r="M77" s="29"/>
      <c r="N77" s="30">
        <f>+ROUND(G77*M77,0)</f>
        <v>0</v>
      </c>
      <c r="O77" s="29"/>
      <c r="P77" s="30">
        <f>+ROUND(G77*O77,0)</f>
        <v>0</v>
      </c>
      <c r="Q77" s="31">
        <f>ROUND(G77-J77-L77-N77-P77,0)</f>
        <v>0</v>
      </c>
    </row>
    <row r="78" spans="2:17" ht="15" x14ac:dyDescent="0.25">
      <c r="B78" s="19">
        <v>55</v>
      </c>
      <c r="C78" s="95" t="s">
        <v>417</v>
      </c>
      <c r="D78" s="20">
        <v>481693.62639999995</v>
      </c>
      <c r="E78" s="1">
        <f>+G78/D78</f>
        <v>0</v>
      </c>
      <c r="F78" s="6">
        <f>+D78*80%</f>
        <v>385354.90111999999</v>
      </c>
      <c r="G78" s="33"/>
      <c r="H78" s="2" t="str">
        <f>IF(G78&lt;F78," OFERTA CON PRECIO APARENTEMENTE BAJO","VALOR MINIMO ACEPTABLE")</f>
        <v xml:space="preserve"> OFERTA CON PRECIO APARENTEMENTE BAJO</v>
      </c>
      <c r="I78" s="29"/>
      <c r="J78" s="30">
        <f>+ROUND(G78*I78,0)</f>
        <v>0</v>
      </c>
      <c r="K78" s="29"/>
      <c r="L78" s="30">
        <f>+ROUND(G78*K78,0)</f>
        <v>0</v>
      </c>
      <c r="M78" s="29"/>
      <c r="N78" s="30">
        <f>+ROUND(G78*M78,0)</f>
        <v>0</v>
      </c>
      <c r="O78" s="29"/>
      <c r="P78" s="30">
        <f>+ROUND(G78*O78,0)</f>
        <v>0</v>
      </c>
      <c r="Q78" s="31">
        <f>ROUND(G78-J78-L78-N78-P78,0)</f>
        <v>0</v>
      </c>
    </row>
    <row r="79" spans="2:17" ht="15" x14ac:dyDescent="0.25">
      <c r="B79" s="19">
        <v>56</v>
      </c>
      <c r="C79" s="94" t="s">
        <v>57</v>
      </c>
      <c r="D79" s="20">
        <v>1030485.4503999999</v>
      </c>
      <c r="E79" s="1">
        <f>+G79/D79</f>
        <v>0</v>
      </c>
      <c r="F79" s="6">
        <f>+D79*80%</f>
        <v>824388.36031999998</v>
      </c>
      <c r="G79" s="33"/>
      <c r="H79" s="2" t="str">
        <f>IF(G79&lt;F79," OFERTA CON PRECIO APARENTEMENTE BAJO","VALOR MINIMO ACEPTABLE")</f>
        <v xml:space="preserve"> OFERTA CON PRECIO APARENTEMENTE BAJO</v>
      </c>
      <c r="I79" s="29"/>
      <c r="J79" s="30">
        <f>+ROUND(G79*I79,0)</f>
        <v>0</v>
      </c>
      <c r="K79" s="29"/>
      <c r="L79" s="30">
        <f>+ROUND(G79*K79,0)</f>
        <v>0</v>
      </c>
      <c r="M79" s="29"/>
      <c r="N79" s="30">
        <f>+ROUND(G79*M79,0)</f>
        <v>0</v>
      </c>
      <c r="O79" s="29"/>
      <c r="P79" s="30">
        <f>+ROUND(G79*O79,0)</f>
        <v>0</v>
      </c>
      <c r="Q79" s="31">
        <f>ROUND(G79-J79-L79-N79-P79,0)</f>
        <v>0</v>
      </c>
    </row>
    <row r="80" spans="2:17" ht="15" x14ac:dyDescent="0.25">
      <c r="B80" s="19">
        <v>57</v>
      </c>
      <c r="C80" s="94" t="s">
        <v>58</v>
      </c>
      <c r="D80" s="20">
        <v>1586967.5247999998</v>
      </c>
      <c r="E80" s="1">
        <f>+G80/D80</f>
        <v>0</v>
      </c>
      <c r="F80" s="6">
        <f>+D80*80%</f>
        <v>1269574.01984</v>
      </c>
      <c r="G80" s="33"/>
      <c r="H80" s="2" t="str">
        <f>IF(G80&lt;F80," OFERTA CON PRECIO APARENTEMENTE BAJO","VALOR MINIMO ACEPTABLE")</f>
        <v xml:space="preserve"> OFERTA CON PRECIO APARENTEMENTE BAJO</v>
      </c>
      <c r="I80" s="29"/>
      <c r="J80" s="30">
        <f>+ROUND(G80*I80,0)</f>
        <v>0</v>
      </c>
      <c r="K80" s="29"/>
      <c r="L80" s="30">
        <f>+ROUND(G80*K80,0)</f>
        <v>0</v>
      </c>
      <c r="M80" s="29"/>
      <c r="N80" s="30">
        <f>+ROUND(G80*M80,0)</f>
        <v>0</v>
      </c>
      <c r="O80" s="29"/>
      <c r="P80" s="30">
        <f>+ROUND(G80*O80,0)</f>
        <v>0</v>
      </c>
      <c r="Q80" s="31">
        <f>ROUND(G80-J80-L80-N80-P80,0)</f>
        <v>0</v>
      </c>
    </row>
    <row r="81" spans="2:17" ht="15" x14ac:dyDescent="0.25">
      <c r="B81" s="19">
        <v>58</v>
      </c>
      <c r="C81" s="94" t="s">
        <v>418</v>
      </c>
      <c r="D81" s="20">
        <v>44752.615600000005</v>
      </c>
      <c r="E81" s="1">
        <f>+G81/D81</f>
        <v>0</v>
      </c>
      <c r="F81" s="6">
        <f>+D81*80%</f>
        <v>35802.092480000007</v>
      </c>
      <c r="G81" s="33"/>
      <c r="H81" s="2" t="str">
        <f>IF(G81&lt;F81," OFERTA CON PRECIO APARENTEMENTE BAJO","VALOR MINIMO ACEPTABLE")</f>
        <v xml:space="preserve"> OFERTA CON PRECIO APARENTEMENTE BAJO</v>
      </c>
      <c r="I81" s="29"/>
      <c r="J81" s="30">
        <f>+ROUND(G81*I81,0)</f>
        <v>0</v>
      </c>
      <c r="K81" s="29"/>
      <c r="L81" s="30">
        <f>+ROUND(G81*K81,0)</f>
        <v>0</v>
      </c>
      <c r="M81" s="29"/>
      <c r="N81" s="30">
        <f>+ROUND(G81*M81,0)</f>
        <v>0</v>
      </c>
      <c r="O81" s="29"/>
      <c r="P81" s="30">
        <f>+ROUND(G81*O81,0)</f>
        <v>0</v>
      </c>
      <c r="Q81" s="31">
        <f>ROUND(G81-J81-L81-N81-P81,0)</f>
        <v>0</v>
      </c>
    </row>
    <row r="82" spans="2:17" ht="15" x14ac:dyDescent="0.25">
      <c r="B82" s="19">
        <v>59</v>
      </c>
      <c r="C82" s="94" t="s">
        <v>419</v>
      </c>
      <c r="D82" s="20">
        <v>5947611.1864</v>
      </c>
      <c r="E82" s="1">
        <f>+G82/D82</f>
        <v>0</v>
      </c>
      <c r="F82" s="6">
        <f>+D82*80%</f>
        <v>4758088.94912</v>
      </c>
      <c r="G82" s="33"/>
      <c r="H82" s="2" t="str">
        <f>IF(G82&lt;F82," OFERTA CON PRECIO APARENTEMENTE BAJO","VALOR MINIMO ACEPTABLE")</f>
        <v xml:space="preserve"> OFERTA CON PRECIO APARENTEMENTE BAJO</v>
      </c>
      <c r="I82" s="29"/>
      <c r="J82" s="30">
        <f>+ROUND(G82*I82,0)</f>
        <v>0</v>
      </c>
      <c r="K82" s="29"/>
      <c r="L82" s="30">
        <f>+ROUND(G82*K82,0)</f>
        <v>0</v>
      </c>
      <c r="M82" s="29"/>
      <c r="N82" s="30">
        <f>+ROUND(G82*M82,0)</f>
        <v>0</v>
      </c>
      <c r="O82" s="29"/>
      <c r="P82" s="30">
        <f>+ROUND(G82*O82,0)</f>
        <v>0</v>
      </c>
      <c r="Q82" s="31">
        <f>ROUND(G82-J82-L82-N82-P82,0)</f>
        <v>0</v>
      </c>
    </row>
    <row r="83" spans="2:17" ht="15" x14ac:dyDescent="0.25">
      <c r="B83" s="19">
        <v>60</v>
      </c>
      <c r="C83" s="94" t="s">
        <v>420</v>
      </c>
      <c r="D83" s="20">
        <v>2073484.1792000001</v>
      </c>
      <c r="E83" s="1">
        <f>+G83/D83</f>
        <v>0</v>
      </c>
      <c r="F83" s="6">
        <f>+D83*80%</f>
        <v>1658787.3433600003</v>
      </c>
      <c r="G83" s="33"/>
      <c r="H83" s="2" t="str">
        <f>IF(G83&lt;F83," OFERTA CON PRECIO APARENTEMENTE BAJO","VALOR MINIMO ACEPTABLE")</f>
        <v xml:space="preserve"> OFERTA CON PRECIO APARENTEMENTE BAJO</v>
      </c>
      <c r="I83" s="29"/>
      <c r="J83" s="30">
        <f>+ROUND(G83*I83,0)</f>
        <v>0</v>
      </c>
      <c r="K83" s="29"/>
      <c r="L83" s="30">
        <f>+ROUND(G83*K83,0)</f>
        <v>0</v>
      </c>
      <c r="M83" s="29"/>
      <c r="N83" s="30">
        <f>+ROUND(G83*M83,0)</f>
        <v>0</v>
      </c>
      <c r="O83" s="29"/>
      <c r="P83" s="30">
        <f>+ROUND(G83*O83,0)</f>
        <v>0</v>
      </c>
      <c r="Q83" s="31">
        <f>ROUND(G83-J83-L83-N83-P83,0)</f>
        <v>0</v>
      </c>
    </row>
    <row r="84" spans="2:17" ht="15" x14ac:dyDescent="0.25">
      <c r="B84" s="19">
        <v>61</v>
      </c>
      <c r="C84" s="94" t="s">
        <v>59</v>
      </c>
      <c r="D84" s="20">
        <v>154017.21799999999</v>
      </c>
      <c r="E84" s="1">
        <f>+G84/D84</f>
        <v>0</v>
      </c>
      <c r="F84" s="6">
        <f>+D84*80%</f>
        <v>123213.77439999999</v>
      </c>
      <c r="G84" s="33"/>
      <c r="H84" s="2" t="str">
        <f>IF(G84&lt;F84," OFERTA CON PRECIO APARENTEMENTE BAJO","VALOR MINIMO ACEPTABLE")</f>
        <v xml:space="preserve"> OFERTA CON PRECIO APARENTEMENTE BAJO</v>
      </c>
      <c r="I84" s="29"/>
      <c r="J84" s="30">
        <f>+ROUND(G84*I84,0)</f>
        <v>0</v>
      </c>
      <c r="K84" s="29"/>
      <c r="L84" s="30">
        <f>+ROUND(G84*K84,0)</f>
        <v>0</v>
      </c>
      <c r="M84" s="29"/>
      <c r="N84" s="30">
        <f>+ROUND(G84*M84,0)</f>
        <v>0</v>
      </c>
      <c r="O84" s="29"/>
      <c r="P84" s="30">
        <f>+ROUND(G84*O84,0)</f>
        <v>0</v>
      </c>
      <c r="Q84" s="31">
        <f>ROUND(G84-J84-L84-N84-P84,0)</f>
        <v>0</v>
      </c>
    </row>
    <row r="85" spans="2:17" ht="15" x14ac:dyDescent="0.25">
      <c r="B85" s="19">
        <v>62</v>
      </c>
      <c r="C85" s="94" t="s">
        <v>60</v>
      </c>
      <c r="D85" s="20">
        <v>46938.217200000006</v>
      </c>
      <c r="E85" s="1">
        <f>+G85/D85</f>
        <v>0</v>
      </c>
      <c r="F85" s="6">
        <f>+D85*80%</f>
        <v>37550.573760000007</v>
      </c>
      <c r="G85" s="33"/>
      <c r="H85" s="2" t="str">
        <f>IF(G85&lt;F85," OFERTA CON PRECIO APARENTEMENTE BAJO","VALOR MINIMO ACEPTABLE")</f>
        <v xml:space="preserve"> OFERTA CON PRECIO APARENTEMENTE BAJO</v>
      </c>
      <c r="I85" s="29"/>
      <c r="J85" s="30">
        <f>+ROUND(G85*I85,0)</f>
        <v>0</v>
      </c>
      <c r="K85" s="29"/>
      <c r="L85" s="30">
        <f>+ROUND(G85*K85,0)</f>
        <v>0</v>
      </c>
      <c r="M85" s="29"/>
      <c r="N85" s="30">
        <f>+ROUND(G85*M85,0)</f>
        <v>0</v>
      </c>
      <c r="O85" s="29"/>
      <c r="P85" s="30">
        <f>+ROUND(G85*O85,0)</f>
        <v>0</v>
      </c>
      <c r="Q85" s="31">
        <f>ROUND(G85-J85-L85-N85-P85,0)</f>
        <v>0</v>
      </c>
    </row>
    <row r="86" spans="2:17" ht="15" x14ac:dyDescent="0.25">
      <c r="B86" s="19">
        <v>63</v>
      </c>
      <c r="C86" s="94" t="s">
        <v>421</v>
      </c>
      <c r="D86" s="20">
        <v>854480.11120000004</v>
      </c>
      <c r="E86" s="1">
        <f>+G86/D86</f>
        <v>0</v>
      </c>
      <c r="F86" s="6">
        <f>+D86*80%</f>
        <v>683584.08896000008</v>
      </c>
      <c r="G86" s="33"/>
      <c r="H86" s="2" t="str">
        <f>IF(G86&lt;F86," OFERTA CON PRECIO APARENTEMENTE BAJO","VALOR MINIMO ACEPTABLE")</f>
        <v xml:space="preserve"> OFERTA CON PRECIO APARENTEMENTE BAJO</v>
      </c>
      <c r="I86" s="29"/>
      <c r="J86" s="30">
        <f>+ROUND(G86*I86,0)</f>
        <v>0</v>
      </c>
      <c r="K86" s="29"/>
      <c r="L86" s="30">
        <f>+ROUND(G86*K86,0)</f>
        <v>0</v>
      </c>
      <c r="M86" s="29"/>
      <c r="N86" s="30">
        <f>+ROUND(G86*M86,0)</f>
        <v>0</v>
      </c>
      <c r="O86" s="29"/>
      <c r="P86" s="30">
        <f>+ROUND(G86*O86,0)</f>
        <v>0</v>
      </c>
      <c r="Q86" s="31">
        <f>ROUND(G86-J86-L86-N86-P86,0)</f>
        <v>0</v>
      </c>
    </row>
    <row r="87" spans="2:17" ht="15" x14ac:dyDescent="0.25">
      <c r="B87" s="19">
        <v>64</v>
      </c>
      <c r="C87" s="94" t="s">
        <v>422</v>
      </c>
      <c r="D87" s="20">
        <v>914701.3064</v>
      </c>
      <c r="E87" s="1">
        <f>+G87/D87</f>
        <v>0</v>
      </c>
      <c r="F87" s="6">
        <f>+D87*80%</f>
        <v>731761.04512000002</v>
      </c>
      <c r="G87" s="33"/>
      <c r="H87" s="2" t="str">
        <f>IF(G87&lt;F87," OFERTA CON PRECIO APARENTEMENTE BAJO","VALOR MINIMO ACEPTABLE")</f>
        <v xml:space="preserve"> OFERTA CON PRECIO APARENTEMENTE BAJO</v>
      </c>
      <c r="I87" s="29"/>
      <c r="J87" s="30">
        <f>+ROUND(G87*I87,0)</f>
        <v>0</v>
      </c>
      <c r="K87" s="29"/>
      <c r="L87" s="30">
        <f>+ROUND(G87*K87,0)</f>
        <v>0</v>
      </c>
      <c r="M87" s="29"/>
      <c r="N87" s="30">
        <f>+ROUND(G87*M87,0)</f>
        <v>0</v>
      </c>
      <c r="O87" s="29"/>
      <c r="P87" s="30">
        <f>+ROUND(G87*O87,0)</f>
        <v>0</v>
      </c>
      <c r="Q87" s="31">
        <f>ROUND(G87-J87-L87-N87-P87,0)</f>
        <v>0</v>
      </c>
    </row>
    <row r="88" spans="2:17" ht="15" x14ac:dyDescent="0.25">
      <c r="B88" s="19">
        <v>65</v>
      </c>
      <c r="C88" s="94" t="s">
        <v>423</v>
      </c>
      <c r="D88" s="20">
        <v>1343827.5367999999</v>
      </c>
      <c r="E88" s="1">
        <f>+G88/D88</f>
        <v>0</v>
      </c>
      <c r="F88" s="6">
        <f>+D88*80%</f>
        <v>1075062.02944</v>
      </c>
      <c r="G88" s="33"/>
      <c r="H88" s="2" t="str">
        <f>IF(G88&lt;F88," OFERTA CON PRECIO APARENTEMENTE BAJO","VALOR MINIMO ACEPTABLE")</f>
        <v xml:space="preserve"> OFERTA CON PRECIO APARENTEMENTE BAJO</v>
      </c>
      <c r="I88" s="29"/>
      <c r="J88" s="30">
        <f>+ROUND(G88*I88,0)</f>
        <v>0</v>
      </c>
      <c r="K88" s="29"/>
      <c r="L88" s="30">
        <f>+ROUND(G88*K88,0)</f>
        <v>0</v>
      </c>
      <c r="M88" s="29"/>
      <c r="N88" s="30">
        <f>+ROUND(G88*M88,0)</f>
        <v>0</v>
      </c>
      <c r="O88" s="29"/>
      <c r="P88" s="30">
        <f>+ROUND(G88*O88,0)</f>
        <v>0</v>
      </c>
      <c r="Q88" s="31">
        <f>ROUND(G88-J88-L88-N88-P88,0)</f>
        <v>0</v>
      </c>
    </row>
    <row r="89" spans="2:17" ht="15" x14ac:dyDescent="0.25">
      <c r="B89" s="19">
        <v>66</v>
      </c>
      <c r="C89" s="94" t="s">
        <v>61</v>
      </c>
      <c r="D89" s="20">
        <v>2540981.4199999995</v>
      </c>
      <c r="E89" s="1">
        <f>+G89/D89</f>
        <v>0</v>
      </c>
      <c r="F89" s="6">
        <f>+D89*80%</f>
        <v>2032785.1359999997</v>
      </c>
      <c r="G89" s="33"/>
      <c r="H89" s="2" t="str">
        <f>IF(G89&lt;F89," OFERTA CON PRECIO APARENTEMENTE BAJO","VALOR MINIMO ACEPTABLE")</f>
        <v xml:space="preserve"> OFERTA CON PRECIO APARENTEMENTE BAJO</v>
      </c>
      <c r="I89" s="29"/>
      <c r="J89" s="30">
        <f>+ROUND(G89*I89,0)</f>
        <v>0</v>
      </c>
      <c r="K89" s="29"/>
      <c r="L89" s="30">
        <f>+ROUND(G89*K89,0)</f>
        <v>0</v>
      </c>
      <c r="M89" s="29"/>
      <c r="N89" s="30">
        <f>+ROUND(G89*M89,0)</f>
        <v>0</v>
      </c>
      <c r="O89" s="29"/>
      <c r="P89" s="30">
        <f>+ROUND(G89*O89,0)</f>
        <v>0</v>
      </c>
      <c r="Q89" s="31">
        <f>ROUND(G89-J89-L89-N89-P89,0)</f>
        <v>0</v>
      </c>
    </row>
    <row r="90" spans="2:17" ht="15" x14ac:dyDescent="0.25">
      <c r="B90" s="19">
        <v>67</v>
      </c>
      <c r="C90" s="93" t="str">
        <f xml:space="preserve"> UPPER("SERVICIO Alineacion de luces")</f>
        <v>SERVICIO ALINEACION DE LUCES</v>
      </c>
      <c r="D90" s="20">
        <v>157440.13959999999</v>
      </c>
      <c r="E90" s="1">
        <f>+G90/D90</f>
        <v>0</v>
      </c>
      <c r="F90" s="6">
        <f>+D90*80%</f>
        <v>125952.11168</v>
      </c>
      <c r="G90" s="33"/>
      <c r="H90" s="2" t="str">
        <f>IF(G90&lt;F90," OFERTA CON PRECIO APARENTEMENTE BAJO","VALOR MINIMO ACEPTABLE")</f>
        <v xml:space="preserve"> OFERTA CON PRECIO APARENTEMENTE BAJO</v>
      </c>
      <c r="I90" s="29"/>
      <c r="J90" s="30">
        <f>+ROUND(G90*I90,0)</f>
        <v>0</v>
      </c>
      <c r="K90" s="29"/>
      <c r="L90" s="30">
        <f>+ROUND(G90*K90,0)</f>
        <v>0</v>
      </c>
      <c r="M90" s="29"/>
      <c r="N90" s="30">
        <f>+ROUND(G90*M90,0)</f>
        <v>0</v>
      </c>
      <c r="O90" s="29"/>
      <c r="P90" s="30">
        <f>+ROUND(G90*O90,0)</f>
        <v>0</v>
      </c>
      <c r="Q90" s="31">
        <f>ROUND(G90-J90-L90-N90-P90,0)</f>
        <v>0</v>
      </c>
    </row>
    <row r="91" spans="2:17" ht="15" x14ac:dyDescent="0.25">
      <c r="B91" s="19">
        <v>68</v>
      </c>
      <c r="C91" s="93" t="str">
        <f>UPPER("SERVICIO Cambio de bombillo farolas")</f>
        <v>SERVICIO CAMBIO DE BOMBILLO FAROLAS</v>
      </c>
      <c r="D91" s="20">
        <v>75924.677599999995</v>
      </c>
      <c r="E91" s="1">
        <f>+G91/D91</f>
        <v>0</v>
      </c>
      <c r="F91" s="6">
        <f>+D91*80%</f>
        <v>60739.742079999996</v>
      </c>
      <c r="G91" s="33"/>
      <c r="H91" s="2" t="str">
        <f>IF(G91&lt;F91," OFERTA CON PRECIO APARENTEMENTE BAJO","VALOR MINIMO ACEPTABLE")</f>
        <v xml:space="preserve"> OFERTA CON PRECIO APARENTEMENTE BAJO</v>
      </c>
      <c r="I91" s="29"/>
      <c r="J91" s="30">
        <f>+ROUND(G91*I91,0)</f>
        <v>0</v>
      </c>
      <c r="K91" s="29"/>
      <c r="L91" s="30">
        <f>+ROUND(G91*K91,0)</f>
        <v>0</v>
      </c>
      <c r="M91" s="29"/>
      <c r="N91" s="30">
        <f>+ROUND(G91*M91,0)</f>
        <v>0</v>
      </c>
      <c r="O91" s="29"/>
      <c r="P91" s="30">
        <f>+ROUND(G91*O91,0)</f>
        <v>0</v>
      </c>
      <c r="Q91" s="31">
        <f>ROUND(G91-J91-L91-N91-P91,0)</f>
        <v>0</v>
      </c>
    </row>
    <row r="92" spans="2:17" ht="15" x14ac:dyDescent="0.25">
      <c r="B92" s="19">
        <v>69</v>
      </c>
      <c r="C92" s="93" t="str">
        <f>UPPER("SERVICIO Cambio de bombillos stops")</f>
        <v>SERVICIO CAMBIO DE BOMBILLOS STOPS</v>
      </c>
      <c r="D92" s="20">
        <v>26258.7192</v>
      </c>
      <c r="E92" s="1">
        <f>+G92/D92</f>
        <v>0</v>
      </c>
      <c r="F92" s="6">
        <f>+D92*80%</f>
        <v>21006.97536</v>
      </c>
      <c r="G92" s="33"/>
      <c r="H92" s="2" t="str">
        <f>IF(G92&lt;F92," OFERTA CON PRECIO APARENTEMENTE BAJO","VALOR MINIMO ACEPTABLE")</f>
        <v xml:space="preserve"> OFERTA CON PRECIO APARENTEMENTE BAJO</v>
      </c>
      <c r="I92" s="29"/>
      <c r="J92" s="30">
        <f>+ROUND(G92*I92,0)</f>
        <v>0</v>
      </c>
      <c r="K92" s="29"/>
      <c r="L92" s="30">
        <f>+ROUND(G92*K92,0)</f>
        <v>0</v>
      </c>
      <c r="M92" s="29"/>
      <c r="N92" s="30">
        <f>+ROUND(G92*M92,0)</f>
        <v>0</v>
      </c>
      <c r="O92" s="29"/>
      <c r="P92" s="30">
        <f>+ROUND(G92*O92,0)</f>
        <v>0</v>
      </c>
      <c r="Q92" s="31">
        <f>ROUND(G92-J92-L92-N92-P92,0)</f>
        <v>0</v>
      </c>
    </row>
    <row r="93" spans="2:17" ht="15" x14ac:dyDescent="0.25">
      <c r="B93" s="19">
        <v>70</v>
      </c>
      <c r="C93" s="93" t="str">
        <f>UPPER("SERVICIO mantenimiento y reparacion alarma de reversa")</f>
        <v>SERVICIO MANTENIMIENTO Y REPARACION ALARMA DE REVERSA</v>
      </c>
      <c r="D93" s="20">
        <v>411314.4988</v>
      </c>
      <c r="E93" s="1">
        <f>+G93/D93</f>
        <v>0</v>
      </c>
      <c r="F93" s="6">
        <f>+D93*80%</f>
        <v>329051.59904</v>
      </c>
      <c r="G93" s="33"/>
      <c r="H93" s="2" t="str">
        <f>IF(G93&lt;F93," OFERTA CON PRECIO APARENTEMENTE BAJO","VALOR MINIMO ACEPTABLE")</f>
        <v xml:space="preserve"> OFERTA CON PRECIO APARENTEMENTE BAJO</v>
      </c>
      <c r="I93" s="29"/>
      <c r="J93" s="30">
        <f>+ROUND(G93*I93,0)</f>
        <v>0</v>
      </c>
      <c r="K93" s="29"/>
      <c r="L93" s="30">
        <f>+ROUND(G93*K93,0)</f>
        <v>0</v>
      </c>
      <c r="M93" s="29"/>
      <c r="N93" s="30">
        <f>+ROUND(G93*M93,0)</f>
        <v>0</v>
      </c>
      <c r="O93" s="29"/>
      <c r="P93" s="30">
        <f>+ROUND(G93*O93,0)</f>
        <v>0</v>
      </c>
      <c r="Q93" s="31">
        <f>ROUND(G93-J93-L93-N93-P93,0)</f>
        <v>0</v>
      </c>
    </row>
    <row r="94" spans="2:17" ht="15" x14ac:dyDescent="0.25">
      <c r="B94" s="19">
        <v>71</v>
      </c>
      <c r="C94" s="93" t="str">
        <f>UPPER("SERVICIO cambio y suministro de la perilla de aviso de reversa")</f>
        <v>SERVICIO CAMBIO Y SUMINISTRO DE LA PERILLA DE AVISO DE REVERSA</v>
      </c>
      <c r="D94" s="20">
        <v>592853.72599999991</v>
      </c>
      <c r="E94" s="1">
        <f>+G94/D94</f>
        <v>0</v>
      </c>
      <c r="F94" s="6">
        <f>+D94*80%</f>
        <v>474282.98079999996</v>
      </c>
      <c r="G94" s="33"/>
      <c r="H94" s="2" t="str">
        <f>IF(G94&lt;F94," OFERTA CON PRECIO APARENTEMENTE BAJO","VALOR MINIMO ACEPTABLE")</f>
        <v xml:space="preserve"> OFERTA CON PRECIO APARENTEMENTE BAJO</v>
      </c>
      <c r="I94" s="29"/>
      <c r="J94" s="30">
        <f>+ROUND(G94*I94,0)</f>
        <v>0</v>
      </c>
      <c r="K94" s="29"/>
      <c r="L94" s="30">
        <f>+ROUND(G94*K94,0)</f>
        <v>0</v>
      </c>
      <c r="M94" s="29"/>
      <c r="N94" s="30">
        <f>+ROUND(G94*M94,0)</f>
        <v>0</v>
      </c>
      <c r="O94" s="29"/>
      <c r="P94" s="30">
        <f>+ROUND(G94*O94,0)</f>
        <v>0</v>
      </c>
      <c r="Q94" s="31">
        <f>ROUND(G94-J94-L94-N94-P94,0)</f>
        <v>0</v>
      </c>
    </row>
    <row r="95" spans="2:17" ht="15" x14ac:dyDescent="0.25">
      <c r="B95" s="19">
        <v>72</v>
      </c>
      <c r="C95" s="93" t="s">
        <v>62</v>
      </c>
      <c r="D95" s="20">
        <v>34661.383200000004</v>
      </c>
      <c r="E95" s="1">
        <f>+G95/D95</f>
        <v>0</v>
      </c>
      <c r="F95" s="6">
        <f>+D95*80%</f>
        <v>27729.106560000004</v>
      </c>
      <c r="G95" s="33"/>
      <c r="H95" s="2" t="str">
        <f>IF(G95&lt;F95," OFERTA CON PRECIO APARENTEMENTE BAJO","VALOR MINIMO ACEPTABLE")</f>
        <v xml:space="preserve"> OFERTA CON PRECIO APARENTEMENTE BAJO</v>
      </c>
      <c r="I95" s="29"/>
      <c r="J95" s="30">
        <f>+ROUND(G95*I95,0)</f>
        <v>0</v>
      </c>
      <c r="K95" s="29"/>
      <c r="L95" s="30">
        <f>+ROUND(G95*K95,0)</f>
        <v>0</v>
      </c>
      <c r="M95" s="29"/>
      <c r="N95" s="30">
        <f>+ROUND(G95*M95,0)</f>
        <v>0</v>
      </c>
      <c r="O95" s="29"/>
      <c r="P95" s="30">
        <f>+ROUND(G95*O95,0)</f>
        <v>0</v>
      </c>
      <c r="Q95" s="31">
        <f>ROUND(G95-J95-L95-N95-P95,0)</f>
        <v>0</v>
      </c>
    </row>
    <row r="96" spans="2:17" ht="15" x14ac:dyDescent="0.25">
      <c r="B96" s="19">
        <v>73</v>
      </c>
      <c r="C96" s="93" t="str">
        <f>UPPER("SERVICIO Arreglos electricos")</f>
        <v>SERVICIO ARREGLOS ELECTRICOS</v>
      </c>
      <c r="D96" s="20">
        <v>307728.72639999999</v>
      </c>
      <c r="E96" s="1">
        <f>+G96/D96</f>
        <v>0</v>
      </c>
      <c r="F96" s="6">
        <f>+D96*80%</f>
        <v>246182.98112000001</v>
      </c>
      <c r="G96" s="33"/>
      <c r="H96" s="2" t="str">
        <f>IF(G96&lt;F96," OFERTA CON PRECIO APARENTEMENTE BAJO","VALOR MINIMO ACEPTABLE")</f>
        <v xml:space="preserve"> OFERTA CON PRECIO APARENTEMENTE BAJO</v>
      </c>
      <c r="I96" s="29"/>
      <c r="J96" s="30">
        <f>+ROUND(G96*I96,0)</f>
        <v>0</v>
      </c>
      <c r="K96" s="29"/>
      <c r="L96" s="30">
        <f>+ROUND(G96*K96,0)</f>
        <v>0</v>
      </c>
      <c r="M96" s="29"/>
      <c r="N96" s="30">
        <f>+ROUND(G96*M96,0)</f>
        <v>0</v>
      </c>
      <c r="O96" s="29"/>
      <c r="P96" s="30">
        <f>+ROUND(G96*O96,0)</f>
        <v>0</v>
      </c>
      <c r="Q96" s="31">
        <f>ROUND(G96-J96-L96-N96-P96,0)</f>
        <v>0</v>
      </c>
    </row>
    <row r="97" spans="2:17" ht="15" x14ac:dyDescent="0.25">
      <c r="B97" s="19">
        <v>74</v>
      </c>
      <c r="C97" s="93" t="str">
        <f>UPPER("SERVICO Cambio de bateria")</f>
        <v>SERVICO CAMBIO DE BATERIA</v>
      </c>
      <c r="D97" s="20">
        <v>1649837.6967999998</v>
      </c>
      <c r="E97" s="1">
        <f>+G97/D97</f>
        <v>0</v>
      </c>
      <c r="F97" s="6">
        <f>+D97*80%</f>
        <v>1319870.15744</v>
      </c>
      <c r="G97" s="33"/>
      <c r="H97" s="2" t="str">
        <f>IF(G97&lt;F97," OFERTA CON PRECIO APARENTEMENTE BAJO","VALOR MINIMO ACEPTABLE")</f>
        <v xml:space="preserve"> OFERTA CON PRECIO APARENTEMENTE BAJO</v>
      </c>
      <c r="I97" s="29"/>
      <c r="J97" s="30">
        <f>+ROUND(G97*I97,0)</f>
        <v>0</v>
      </c>
      <c r="K97" s="29"/>
      <c r="L97" s="30">
        <f>+ROUND(G97*K97,0)</f>
        <v>0</v>
      </c>
      <c r="M97" s="29"/>
      <c r="N97" s="30">
        <f>+ROUND(G97*M97,0)</f>
        <v>0</v>
      </c>
      <c r="O97" s="29"/>
      <c r="P97" s="30">
        <f>+ROUND(G97*O97,0)</f>
        <v>0</v>
      </c>
      <c r="Q97" s="31">
        <f>ROUND(G97-J97-L97-N97-P97,0)</f>
        <v>0</v>
      </c>
    </row>
    <row r="98" spans="2:17" ht="15" x14ac:dyDescent="0.25">
      <c r="B98" s="19">
        <v>75</v>
      </c>
      <c r="C98" s="93" t="str">
        <f>UPPER("SERVICIO Cambio de terminales bateria")</f>
        <v>SERVICIO CAMBIO DE TERMINALES BATERIA</v>
      </c>
      <c r="D98" s="20">
        <v>47189.339600000007</v>
      </c>
      <c r="E98" s="1">
        <f>+G98/D98</f>
        <v>0</v>
      </c>
      <c r="F98" s="6">
        <f>+D98*80%</f>
        <v>37751.47168000001</v>
      </c>
      <c r="G98" s="33"/>
      <c r="H98" s="2" t="str">
        <f>IF(G98&lt;F98," OFERTA CON PRECIO APARENTEMENTE BAJO","VALOR MINIMO ACEPTABLE")</f>
        <v xml:space="preserve"> OFERTA CON PRECIO APARENTEMENTE BAJO</v>
      </c>
      <c r="I98" s="29"/>
      <c r="J98" s="30">
        <f>+ROUND(G98*I98,0)</f>
        <v>0</v>
      </c>
      <c r="K98" s="29"/>
      <c r="L98" s="30">
        <f>+ROUND(G98*K98,0)</f>
        <v>0</v>
      </c>
      <c r="M98" s="29"/>
      <c r="N98" s="30">
        <f>+ROUND(G98*M98,0)</f>
        <v>0</v>
      </c>
      <c r="O98" s="29"/>
      <c r="P98" s="30">
        <f>+ROUND(G98*O98,0)</f>
        <v>0</v>
      </c>
      <c r="Q98" s="31">
        <f>ROUND(G98-J98-L98-N98-P98,0)</f>
        <v>0</v>
      </c>
    </row>
    <row r="99" spans="2:17" ht="15" x14ac:dyDescent="0.25">
      <c r="B99" s="19">
        <v>76</v>
      </c>
      <c r="C99" s="93" t="str">
        <f>UPPER("SERVICIO Arreglo arranque")</f>
        <v>SERVICIO ARREGLO ARRANQUE</v>
      </c>
      <c r="D99" s="20">
        <v>710194.56160000002</v>
      </c>
      <c r="E99" s="1">
        <f>+G99/D99</f>
        <v>0</v>
      </c>
      <c r="F99" s="6">
        <f>+D99*80%</f>
        <v>568155.64928000001</v>
      </c>
      <c r="G99" s="33"/>
      <c r="H99" s="2" t="str">
        <f>IF(G99&lt;F99," OFERTA CON PRECIO APARENTEMENTE BAJO","VALOR MINIMO ACEPTABLE")</f>
        <v xml:space="preserve"> OFERTA CON PRECIO APARENTEMENTE BAJO</v>
      </c>
      <c r="I99" s="29"/>
      <c r="J99" s="30">
        <f>+ROUND(G99*I99,0)</f>
        <v>0</v>
      </c>
      <c r="K99" s="29"/>
      <c r="L99" s="30">
        <f>+ROUND(G99*K99,0)</f>
        <v>0</v>
      </c>
      <c r="M99" s="29"/>
      <c r="N99" s="30">
        <f>+ROUND(G99*M99,0)</f>
        <v>0</v>
      </c>
      <c r="O99" s="29"/>
      <c r="P99" s="30">
        <f>+ROUND(G99*O99,0)</f>
        <v>0</v>
      </c>
      <c r="Q99" s="31">
        <f>ROUND(G99-J99-L99-N99-P99,0)</f>
        <v>0</v>
      </c>
    </row>
    <row r="100" spans="2:17" ht="15" x14ac:dyDescent="0.25">
      <c r="B100" s="19">
        <v>77</v>
      </c>
      <c r="C100" s="94" t="s">
        <v>63</v>
      </c>
      <c r="D100" s="20">
        <v>78250.520799999998</v>
      </c>
      <c r="E100" s="1">
        <f>+G100/D100</f>
        <v>0</v>
      </c>
      <c r="F100" s="6">
        <f>+D100*80%</f>
        <v>62600.416640000003</v>
      </c>
      <c r="G100" s="33"/>
      <c r="H100" s="2" t="str">
        <f>IF(G100&lt;F100," OFERTA CON PRECIO APARENTEMENTE BAJO","VALOR MINIMO ACEPTABLE")</f>
        <v xml:space="preserve"> OFERTA CON PRECIO APARENTEMENTE BAJO</v>
      </c>
      <c r="I100" s="29"/>
      <c r="J100" s="30">
        <f>+ROUND(G100*I100,0)</f>
        <v>0</v>
      </c>
      <c r="K100" s="29"/>
      <c r="L100" s="30">
        <f>+ROUND(G100*K100,0)</f>
        <v>0</v>
      </c>
      <c r="M100" s="29"/>
      <c r="N100" s="30">
        <f>+ROUND(G100*M100,0)</f>
        <v>0</v>
      </c>
      <c r="O100" s="29"/>
      <c r="P100" s="30">
        <f>+ROUND(G100*O100,0)</f>
        <v>0</v>
      </c>
      <c r="Q100" s="31">
        <f>ROUND(G100-J100-L100-N100-P100,0)</f>
        <v>0</v>
      </c>
    </row>
    <row r="101" spans="2:17" ht="15" x14ac:dyDescent="0.25">
      <c r="B101" s="19">
        <v>78</v>
      </c>
      <c r="C101" s="94" t="s">
        <v>64</v>
      </c>
      <c r="D101" s="20">
        <v>2339771.8056000001</v>
      </c>
      <c r="E101" s="1">
        <f>+G101/D101</f>
        <v>0</v>
      </c>
      <c r="F101" s="6">
        <f>+D101*80%</f>
        <v>1871817.4444800001</v>
      </c>
      <c r="G101" s="33"/>
      <c r="H101" s="2" t="str">
        <f>IF(G101&lt;F101," OFERTA CON PRECIO APARENTEMENTE BAJO","VALOR MINIMO ACEPTABLE")</f>
        <v xml:space="preserve"> OFERTA CON PRECIO APARENTEMENTE BAJO</v>
      </c>
      <c r="I101" s="29"/>
      <c r="J101" s="30">
        <f>+ROUND(G101*I101,0)</f>
        <v>0</v>
      </c>
      <c r="K101" s="29"/>
      <c r="L101" s="30">
        <f>+ROUND(G101*K101,0)</f>
        <v>0</v>
      </c>
      <c r="M101" s="29"/>
      <c r="N101" s="30">
        <f>+ROUND(G101*M101,0)</f>
        <v>0</v>
      </c>
      <c r="O101" s="29"/>
      <c r="P101" s="30">
        <f>+ROUND(G101*O101,0)</f>
        <v>0</v>
      </c>
      <c r="Q101" s="31">
        <f>ROUND(G101-J101-L101-N101-P101,0)</f>
        <v>0</v>
      </c>
    </row>
    <row r="102" spans="2:17" ht="15" x14ac:dyDescent="0.25">
      <c r="B102" s="19">
        <v>79</v>
      </c>
      <c r="C102" s="94" t="s">
        <v>65</v>
      </c>
      <c r="D102" s="20">
        <v>3926870.6751999999</v>
      </c>
      <c r="E102" s="1">
        <f>+G102/D102</f>
        <v>0</v>
      </c>
      <c r="F102" s="6">
        <f>+D102*80%</f>
        <v>3141496.5401600003</v>
      </c>
      <c r="G102" s="33"/>
      <c r="H102" s="2" t="str">
        <f>IF(G102&lt;F102," OFERTA CON PRECIO APARENTEMENTE BAJO","VALOR MINIMO ACEPTABLE")</f>
        <v xml:space="preserve"> OFERTA CON PRECIO APARENTEMENTE BAJO</v>
      </c>
      <c r="I102" s="29"/>
      <c r="J102" s="30">
        <f>+ROUND(G102*I102,0)</f>
        <v>0</v>
      </c>
      <c r="K102" s="29"/>
      <c r="L102" s="30">
        <f>+ROUND(G102*K102,0)</f>
        <v>0</v>
      </c>
      <c r="M102" s="29"/>
      <c r="N102" s="30">
        <f>+ROUND(G102*M102,0)</f>
        <v>0</v>
      </c>
      <c r="O102" s="29"/>
      <c r="P102" s="30">
        <f>+ROUND(G102*O102,0)</f>
        <v>0</v>
      </c>
      <c r="Q102" s="31">
        <f>ROUND(G102-J102-L102-N102-P102,0)</f>
        <v>0</v>
      </c>
    </row>
    <row r="103" spans="2:17" ht="15" x14ac:dyDescent="0.25">
      <c r="B103" s="19">
        <v>80</v>
      </c>
      <c r="C103" s="95" t="s">
        <v>66</v>
      </c>
      <c r="D103" s="20">
        <v>564853.2496000001</v>
      </c>
      <c r="E103" s="1">
        <f>+G103/D103</f>
        <v>0</v>
      </c>
      <c r="F103" s="6">
        <f>+D103*80%</f>
        <v>451882.5996800001</v>
      </c>
      <c r="G103" s="33"/>
      <c r="H103" s="2" t="str">
        <f>IF(G103&lt;F103," OFERTA CON PRECIO APARENTEMENTE BAJO","VALOR MINIMO ACEPTABLE")</f>
        <v xml:space="preserve"> OFERTA CON PRECIO APARENTEMENTE BAJO</v>
      </c>
      <c r="I103" s="29"/>
      <c r="J103" s="30">
        <f>+ROUND(G103*I103,0)</f>
        <v>0</v>
      </c>
      <c r="K103" s="29"/>
      <c r="L103" s="30">
        <f>+ROUND(G103*K103,0)</f>
        <v>0</v>
      </c>
      <c r="M103" s="29"/>
      <c r="N103" s="30">
        <f>+ROUND(G103*M103,0)</f>
        <v>0</v>
      </c>
      <c r="O103" s="29"/>
      <c r="P103" s="30">
        <f>+ROUND(G103*O103,0)</f>
        <v>0</v>
      </c>
      <c r="Q103" s="31">
        <f>ROUND(G103-J103-L103-N103-P103,0)</f>
        <v>0</v>
      </c>
    </row>
    <row r="104" spans="2:17" ht="15" x14ac:dyDescent="0.25">
      <c r="B104" s="19">
        <v>81</v>
      </c>
      <c r="C104" s="95" t="s">
        <v>67</v>
      </c>
      <c r="D104" s="20">
        <v>924533.59679999994</v>
      </c>
      <c r="E104" s="1">
        <f>+G104/D104</f>
        <v>0</v>
      </c>
      <c r="F104" s="6">
        <f>+D104*80%</f>
        <v>739626.87743999995</v>
      </c>
      <c r="G104" s="33"/>
      <c r="H104" s="2" t="str">
        <f>IF(G104&lt;F104," OFERTA CON PRECIO APARENTEMENTE BAJO","VALOR MINIMO ACEPTABLE")</f>
        <v xml:space="preserve"> OFERTA CON PRECIO APARENTEMENTE BAJO</v>
      </c>
      <c r="I104" s="29"/>
      <c r="J104" s="30">
        <f>+ROUND(G104*I104,0)</f>
        <v>0</v>
      </c>
      <c r="K104" s="29"/>
      <c r="L104" s="30">
        <f>+ROUND(G104*K104,0)</f>
        <v>0</v>
      </c>
      <c r="M104" s="29"/>
      <c r="N104" s="30">
        <f>+ROUND(G104*M104,0)</f>
        <v>0</v>
      </c>
      <c r="O104" s="29"/>
      <c r="P104" s="30">
        <f>+ROUND(G104*O104,0)</f>
        <v>0</v>
      </c>
      <c r="Q104" s="31">
        <f>ROUND(G104-J104-L104-N104-P104,0)</f>
        <v>0</v>
      </c>
    </row>
    <row r="105" spans="2:17" ht="15" x14ac:dyDescent="0.25">
      <c r="B105" s="19">
        <v>82</v>
      </c>
      <c r="C105" s="95" t="s">
        <v>68</v>
      </c>
      <c r="D105" s="20">
        <v>192219.35440000001</v>
      </c>
      <c r="E105" s="1">
        <f>+G105/D105</f>
        <v>0</v>
      </c>
      <c r="F105" s="6">
        <f>+D105*80%</f>
        <v>153775.48352000001</v>
      </c>
      <c r="G105" s="33"/>
      <c r="H105" s="2" t="str">
        <f>IF(G105&lt;F105," OFERTA CON PRECIO APARENTEMENTE BAJO","VALOR MINIMO ACEPTABLE")</f>
        <v xml:space="preserve"> OFERTA CON PRECIO APARENTEMENTE BAJO</v>
      </c>
      <c r="I105" s="29"/>
      <c r="J105" s="30">
        <f>+ROUND(G105*I105,0)</f>
        <v>0</v>
      </c>
      <c r="K105" s="29"/>
      <c r="L105" s="30">
        <f>+ROUND(G105*K105,0)</f>
        <v>0</v>
      </c>
      <c r="M105" s="29"/>
      <c r="N105" s="30">
        <f>+ROUND(G105*M105,0)</f>
        <v>0</v>
      </c>
      <c r="O105" s="29"/>
      <c r="P105" s="30">
        <f>+ROUND(G105*O105,0)</f>
        <v>0</v>
      </c>
      <c r="Q105" s="31">
        <f>ROUND(G105-J105-L105-N105-P105,0)</f>
        <v>0</v>
      </c>
    </row>
    <row r="106" spans="2:17" ht="15" x14ac:dyDescent="0.25">
      <c r="B106" s="19">
        <v>83</v>
      </c>
      <c r="C106" s="95" t="s">
        <v>69</v>
      </c>
      <c r="D106" s="20">
        <v>222236.7752</v>
      </c>
      <c r="E106" s="1">
        <f>+G106/D106</f>
        <v>0</v>
      </c>
      <c r="F106" s="6">
        <f>+D106*80%</f>
        <v>177789.42016000001</v>
      </c>
      <c r="G106" s="33"/>
      <c r="H106" s="2" t="str">
        <f>IF(G106&lt;F106," OFERTA CON PRECIO APARENTEMENTE BAJO","VALOR MINIMO ACEPTABLE")</f>
        <v xml:space="preserve"> OFERTA CON PRECIO APARENTEMENTE BAJO</v>
      </c>
      <c r="I106" s="29"/>
      <c r="J106" s="30">
        <f>+ROUND(G106*I106,0)</f>
        <v>0</v>
      </c>
      <c r="K106" s="29"/>
      <c r="L106" s="30">
        <f>+ROUND(G106*K106,0)</f>
        <v>0</v>
      </c>
      <c r="M106" s="29"/>
      <c r="N106" s="30">
        <f>+ROUND(G106*M106,0)</f>
        <v>0</v>
      </c>
      <c r="O106" s="29"/>
      <c r="P106" s="30">
        <f>+ROUND(G106*O106,0)</f>
        <v>0</v>
      </c>
      <c r="Q106" s="31">
        <f>ROUND(G106-J106-L106-N106-P106,0)</f>
        <v>0</v>
      </c>
    </row>
    <row r="107" spans="2:17" ht="15" x14ac:dyDescent="0.25">
      <c r="B107" s="19">
        <v>84</v>
      </c>
      <c r="C107" s="95" t="s">
        <v>70</v>
      </c>
      <c r="D107" s="20">
        <v>112351.1416</v>
      </c>
      <c r="E107" s="1">
        <f>+G107/D107</f>
        <v>0</v>
      </c>
      <c r="F107" s="6">
        <f>+D107*80%</f>
        <v>89880.913280000008</v>
      </c>
      <c r="G107" s="33"/>
      <c r="H107" s="2" t="str">
        <f>IF(G107&lt;F107," OFERTA CON PRECIO APARENTEMENTE BAJO","VALOR MINIMO ACEPTABLE")</f>
        <v xml:space="preserve"> OFERTA CON PRECIO APARENTEMENTE BAJO</v>
      </c>
      <c r="I107" s="29"/>
      <c r="J107" s="30">
        <f>+ROUND(G107*I107,0)</f>
        <v>0</v>
      </c>
      <c r="K107" s="29"/>
      <c r="L107" s="30">
        <f>+ROUND(G107*K107,0)</f>
        <v>0</v>
      </c>
      <c r="M107" s="29"/>
      <c r="N107" s="30">
        <f>+ROUND(G107*M107,0)</f>
        <v>0</v>
      </c>
      <c r="O107" s="29"/>
      <c r="P107" s="30">
        <f>+ROUND(G107*O107,0)</f>
        <v>0</v>
      </c>
      <c r="Q107" s="31">
        <f>ROUND(G107-J107-L107-N107-P107,0)</f>
        <v>0</v>
      </c>
    </row>
    <row r="108" spans="2:17" ht="15" x14ac:dyDescent="0.25">
      <c r="B108" s="19">
        <v>85</v>
      </c>
      <c r="C108" s="94" t="s">
        <v>71</v>
      </c>
      <c r="D108" s="20">
        <v>180363.45919999998</v>
      </c>
      <c r="E108" s="1">
        <f>+G108/D108</f>
        <v>0</v>
      </c>
      <c r="F108" s="6">
        <f>+D108*80%</f>
        <v>144290.76736</v>
      </c>
      <c r="G108" s="33"/>
      <c r="H108" s="2" t="str">
        <f>IF(G108&lt;F108," OFERTA CON PRECIO APARENTEMENTE BAJO","VALOR MINIMO ACEPTABLE")</f>
        <v xml:space="preserve"> OFERTA CON PRECIO APARENTEMENTE BAJO</v>
      </c>
      <c r="I108" s="29"/>
      <c r="J108" s="30">
        <f>+ROUND(G108*I108,0)</f>
        <v>0</v>
      </c>
      <c r="K108" s="29"/>
      <c r="L108" s="30">
        <f>+ROUND(G108*K108,0)</f>
        <v>0</v>
      </c>
      <c r="M108" s="29"/>
      <c r="N108" s="30">
        <f>+ROUND(G108*M108,0)</f>
        <v>0</v>
      </c>
      <c r="O108" s="29"/>
      <c r="P108" s="30">
        <f>+ROUND(G108*O108,0)</f>
        <v>0</v>
      </c>
      <c r="Q108" s="31">
        <f>ROUND(G108-J108-L108-N108-P108,0)</f>
        <v>0</v>
      </c>
    </row>
    <row r="109" spans="2:17" ht="15" x14ac:dyDescent="0.25">
      <c r="B109" s="19">
        <v>86</v>
      </c>
      <c r="C109" s="94" t="s">
        <v>72</v>
      </c>
      <c r="D109" s="20">
        <v>195262.76239999998</v>
      </c>
      <c r="E109" s="1">
        <f>+G109/D109</f>
        <v>0</v>
      </c>
      <c r="F109" s="6">
        <f>+D109*80%</f>
        <v>156210.20991999999</v>
      </c>
      <c r="G109" s="33"/>
      <c r="H109" s="2" t="str">
        <f>IF(G109&lt;F109," OFERTA CON PRECIO APARENTEMENTE BAJO","VALOR MINIMO ACEPTABLE")</f>
        <v xml:space="preserve"> OFERTA CON PRECIO APARENTEMENTE BAJO</v>
      </c>
      <c r="I109" s="29"/>
      <c r="J109" s="30">
        <f>+ROUND(G109*I109,0)</f>
        <v>0</v>
      </c>
      <c r="K109" s="29"/>
      <c r="L109" s="30">
        <f>+ROUND(G109*K109,0)</f>
        <v>0</v>
      </c>
      <c r="M109" s="29"/>
      <c r="N109" s="30">
        <f>+ROUND(G109*M109,0)</f>
        <v>0</v>
      </c>
      <c r="O109" s="29"/>
      <c r="P109" s="30">
        <f>+ROUND(G109*O109,0)</f>
        <v>0</v>
      </c>
      <c r="Q109" s="31">
        <f>ROUND(G109-J109-L109-N109-P109,0)</f>
        <v>0</v>
      </c>
    </row>
    <row r="110" spans="2:17" ht="15" x14ac:dyDescent="0.25">
      <c r="B110" s="19">
        <v>87</v>
      </c>
      <c r="C110" s="94" t="s">
        <v>73</v>
      </c>
      <c r="D110" s="20">
        <v>1929461.2127999999</v>
      </c>
      <c r="E110" s="1">
        <f>+G110/D110</f>
        <v>0</v>
      </c>
      <c r="F110" s="6">
        <f>+D110*80%</f>
        <v>1543568.9702399999</v>
      </c>
      <c r="G110" s="33"/>
      <c r="H110" s="2" t="str">
        <f>IF(G110&lt;F110," OFERTA CON PRECIO APARENTEMENTE BAJO","VALOR MINIMO ACEPTABLE")</f>
        <v xml:space="preserve"> OFERTA CON PRECIO APARENTEMENTE BAJO</v>
      </c>
      <c r="I110" s="29"/>
      <c r="J110" s="30">
        <f>+ROUND(G110*I110,0)</f>
        <v>0</v>
      </c>
      <c r="K110" s="29"/>
      <c r="L110" s="30">
        <f>+ROUND(G110*K110,0)</f>
        <v>0</v>
      </c>
      <c r="M110" s="29"/>
      <c r="N110" s="30">
        <f>+ROUND(G110*M110,0)</f>
        <v>0</v>
      </c>
      <c r="O110" s="29"/>
      <c r="P110" s="30">
        <f>+ROUND(G110*O110,0)</f>
        <v>0</v>
      </c>
      <c r="Q110" s="31">
        <f>ROUND(G110-J110-L110-N110-P110,0)</f>
        <v>0</v>
      </c>
    </row>
    <row r="111" spans="2:17" ht="15" x14ac:dyDescent="0.25">
      <c r="B111" s="19">
        <v>88</v>
      </c>
      <c r="C111" s="94" t="s">
        <v>74</v>
      </c>
      <c r="D111" s="20">
        <v>743570.47799999989</v>
      </c>
      <c r="E111" s="1">
        <f>+G111/D111</f>
        <v>0</v>
      </c>
      <c r="F111" s="6">
        <f>+D111*80%</f>
        <v>594856.38239999989</v>
      </c>
      <c r="G111" s="33"/>
      <c r="H111" s="2" t="str">
        <f>IF(G111&lt;F111," OFERTA CON PRECIO APARENTEMENTE BAJO","VALOR MINIMO ACEPTABLE")</f>
        <v xml:space="preserve"> OFERTA CON PRECIO APARENTEMENTE BAJO</v>
      </c>
      <c r="I111" s="29"/>
      <c r="J111" s="30">
        <f>+ROUND(G111*I111,0)</f>
        <v>0</v>
      </c>
      <c r="K111" s="29"/>
      <c r="L111" s="30">
        <f>+ROUND(G111*K111,0)</f>
        <v>0</v>
      </c>
      <c r="M111" s="29"/>
      <c r="N111" s="30">
        <f>+ROUND(G111*M111,0)</f>
        <v>0</v>
      </c>
      <c r="O111" s="29"/>
      <c r="P111" s="30">
        <f>+ROUND(G111*O111,0)</f>
        <v>0</v>
      </c>
      <c r="Q111" s="31">
        <f>ROUND(G111-J111-L111-N111-P111,0)</f>
        <v>0</v>
      </c>
    </row>
    <row r="112" spans="2:17" ht="15" x14ac:dyDescent="0.25">
      <c r="B112" s="19">
        <v>89</v>
      </c>
      <c r="C112" s="94" t="s">
        <v>75</v>
      </c>
      <c r="D112" s="20">
        <v>1126292.08</v>
      </c>
      <c r="E112" s="1">
        <f>+G112/D112</f>
        <v>0</v>
      </c>
      <c r="F112" s="6">
        <f>+D112*80%</f>
        <v>901033.66400000011</v>
      </c>
      <c r="G112" s="33"/>
      <c r="H112" s="2" t="str">
        <f>IF(G112&lt;F112," OFERTA CON PRECIO APARENTEMENTE BAJO","VALOR MINIMO ACEPTABLE")</f>
        <v xml:space="preserve"> OFERTA CON PRECIO APARENTEMENTE BAJO</v>
      </c>
      <c r="I112" s="29"/>
      <c r="J112" s="30">
        <f>+ROUND(G112*I112,0)</f>
        <v>0</v>
      </c>
      <c r="K112" s="29"/>
      <c r="L112" s="30">
        <f>+ROUND(G112*K112,0)</f>
        <v>0</v>
      </c>
      <c r="M112" s="29"/>
      <c r="N112" s="30">
        <f>+ROUND(G112*M112,0)</f>
        <v>0</v>
      </c>
      <c r="O112" s="29"/>
      <c r="P112" s="30">
        <f>+ROUND(G112*O112,0)</f>
        <v>0</v>
      </c>
      <c r="Q112" s="31">
        <f>ROUND(G112-J112-L112-N112-P112,0)</f>
        <v>0</v>
      </c>
    </row>
    <row r="113" spans="2:17" ht="15" x14ac:dyDescent="0.25">
      <c r="B113" s="19">
        <v>90</v>
      </c>
      <c r="C113" s="94" t="s">
        <v>424</v>
      </c>
      <c r="D113" s="20">
        <v>1258212.9016</v>
      </c>
      <c r="E113" s="1">
        <f>+G113/D113</f>
        <v>0</v>
      </c>
      <c r="F113" s="6">
        <f>+D113*80%</f>
        <v>1006570.32128</v>
      </c>
      <c r="G113" s="33"/>
      <c r="H113" s="2" t="str">
        <f>IF(G113&lt;F113," OFERTA CON PRECIO APARENTEMENTE BAJO","VALOR MINIMO ACEPTABLE")</f>
        <v xml:space="preserve"> OFERTA CON PRECIO APARENTEMENTE BAJO</v>
      </c>
      <c r="I113" s="29"/>
      <c r="J113" s="30">
        <f>+ROUND(G113*I113,0)</f>
        <v>0</v>
      </c>
      <c r="K113" s="29"/>
      <c r="L113" s="30">
        <f>+ROUND(G113*K113,0)</f>
        <v>0</v>
      </c>
      <c r="M113" s="29"/>
      <c r="N113" s="30">
        <f>+ROUND(G113*M113,0)</f>
        <v>0</v>
      </c>
      <c r="O113" s="29"/>
      <c r="P113" s="30">
        <f>+ROUND(G113*O113,0)</f>
        <v>0</v>
      </c>
      <c r="Q113" s="31">
        <f>ROUND(G113-J113-L113-N113-P113,0)</f>
        <v>0</v>
      </c>
    </row>
    <row r="114" spans="2:17" ht="15" x14ac:dyDescent="0.25">
      <c r="B114" s="19">
        <v>91</v>
      </c>
      <c r="C114" s="94" t="s">
        <v>76</v>
      </c>
      <c r="D114" s="20">
        <v>35585.147599999997</v>
      </c>
      <c r="E114" s="1">
        <f>+G114/D114</f>
        <v>0</v>
      </c>
      <c r="F114" s="6">
        <f>+D114*80%</f>
        <v>28468.11808</v>
      </c>
      <c r="G114" s="33"/>
      <c r="H114" s="2" t="str">
        <f>IF(G114&lt;F114," OFERTA CON PRECIO APARENTEMENTE BAJO","VALOR MINIMO ACEPTABLE")</f>
        <v xml:space="preserve"> OFERTA CON PRECIO APARENTEMENTE BAJO</v>
      </c>
      <c r="I114" s="29"/>
      <c r="J114" s="30">
        <f>+ROUND(G114*I114,0)</f>
        <v>0</v>
      </c>
      <c r="K114" s="29"/>
      <c r="L114" s="30">
        <f>+ROUND(G114*K114,0)</f>
        <v>0</v>
      </c>
      <c r="M114" s="29"/>
      <c r="N114" s="30">
        <f>+ROUND(G114*M114,0)</f>
        <v>0</v>
      </c>
      <c r="O114" s="29"/>
      <c r="P114" s="30">
        <f>+ROUND(G114*O114,0)</f>
        <v>0</v>
      </c>
      <c r="Q114" s="31">
        <f>ROUND(G114-J114-L114-N114-P114,0)</f>
        <v>0</v>
      </c>
    </row>
    <row r="115" spans="2:17" ht="15" x14ac:dyDescent="0.25">
      <c r="B115" s="19">
        <v>92</v>
      </c>
      <c r="C115" s="94" t="s">
        <v>77</v>
      </c>
      <c r="D115" s="20">
        <v>36761.534</v>
      </c>
      <c r="E115" s="1">
        <f>+G115/D115</f>
        <v>0</v>
      </c>
      <c r="F115" s="6">
        <f>+D115*80%</f>
        <v>29409.227200000001</v>
      </c>
      <c r="G115" s="33"/>
      <c r="H115" s="2" t="str">
        <f>IF(G115&lt;F115," OFERTA CON PRECIO APARENTEMENTE BAJO","VALOR MINIMO ACEPTABLE")</f>
        <v xml:space="preserve"> OFERTA CON PRECIO APARENTEMENTE BAJO</v>
      </c>
      <c r="I115" s="29"/>
      <c r="J115" s="30">
        <f>+ROUND(G115*I115,0)</f>
        <v>0</v>
      </c>
      <c r="K115" s="29"/>
      <c r="L115" s="30">
        <f>+ROUND(G115*K115,0)</f>
        <v>0</v>
      </c>
      <c r="M115" s="29"/>
      <c r="N115" s="30">
        <f>+ROUND(G115*M115,0)</f>
        <v>0</v>
      </c>
      <c r="O115" s="29"/>
      <c r="P115" s="30">
        <f>+ROUND(G115*O115,0)</f>
        <v>0</v>
      </c>
      <c r="Q115" s="31">
        <f>ROUND(G115-J115-L115-N115-P115,0)</f>
        <v>0</v>
      </c>
    </row>
    <row r="116" spans="2:17" ht="15" x14ac:dyDescent="0.25">
      <c r="B116" s="19">
        <v>93</v>
      </c>
      <c r="C116" s="94" t="s">
        <v>78</v>
      </c>
      <c r="D116" s="20">
        <v>12119.059600000001</v>
      </c>
      <c r="E116" s="1">
        <f>+G116/D116</f>
        <v>0</v>
      </c>
      <c r="F116" s="6">
        <f>+D116*80%</f>
        <v>9695.2476800000004</v>
      </c>
      <c r="G116" s="33"/>
      <c r="H116" s="2" t="str">
        <f>IF(G116&lt;F116," OFERTA CON PRECIO APARENTEMENTE BAJO","VALOR MINIMO ACEPTABLE")</f>
        <v xml:space="preserve"> OFERTA CON PRECIO APARENTEMENTE BAJO</v>
      </c>
      <c r="I116" s="29"/>
      <c r="J116" s="30">
        <f>+ROUND(G116*I116,0)</f>
        <v>0</v>
      </c>
      <c r="K116" s="29"/>
      <c r="L116" s="30">
        <f>+ROUND(G116*K116,0)</f>
        <v>0</v>
      </c>
      <c r="M116" s="29"/>
      <c r="N116" s="30">
        <f>+ROUND(G116*M116,0)</f>
        <v>0</v>
      </c>
      <c r="O116" s="29"/>
      <c r="P116" s="30">
        <f>+ROUND(G116*O116,0)</f>
        <v>0</v>
      </c>
      <c r="Q116" s="31">
        <f>ROUND(G116-J116-L116-N116-P116,0)</f>
        <v>0</v>
      </c>
    </row>
    <row r="117" spans="2:17" ht="15" x14ac:dyDescent="0.25">
      <c r="B117" s="19">
        <v>94</v>
      </c>
      <c r="C117" s="94" t="s">
        <v>425</v>
      </c>
      <c r="D117" s="20">
        <v>53497.826800000003</v>
      </c>
      <c r="E117" s="1">
        <f>+G117/D117</f>
        <v>0</v>
      </c>
      <c r="F117" s="6">
        <f>+D117*80%</f>
        <v>42798.261440000002</v>
      </c>
      <c r="G117" s="33"/>
      <c r="H117" s="2" t="str">
        <f>IF(G117&lt;F117," OFERTA CON PRECIO APARENTEMENTE BAJO","VALOR MINIMO ACEPTABLE")</f>
        <v xml:space="preserve"> OFERTA CON PRECIO APARENTEMENTE BAJO</v>
      </c>
      <c r="I117" s="29"/>
      <c r="J117" s="30">
        <f>+ROUND(G117*I117,0)</f>
        <v>0</v>
      </c>
      <c r="K117" s="29"/>
      <c r="L117" s="30">
        <f>+ROUND(G117*K117,0)</f>
        <v>0</v>
      </c>
      <c r="M117" s="29"/>
      <c r="N117" s="30">
        <f>+ROUND(G117*M117,0)</f>
        <v>0</v>
      </c>
      <c r="O117" s="29"/>
      <c r="P117" s="30">
        <f>+ROUND(G117*O117,0)</f>
        <v>0</v>
      </c>
      <c r="Q117" s="31">
        <f>ROUND(G117-J117-L117-N117-P117,0)</f>
        <v>0</v>
      </c>
    </row>
    <row r="118" spans="2:17" ht="15" x14ac:dyDescent="0.25">
      <c r="B118" s="19">
        <v>95</v>
      </c>
      <c r="C118" s="94" t="s">
        <v>79</v>
      </c>
      <c r="D118" s="20">
        <v>215358.76880000002</v>
      </c>
      <c r="E118" s="1">
        <f>+G118/D118</f>
        <v>0</v>
      </c>
      <c r="F118" s="6">
        <f>+D118*80%</f>
        <v>172287.01504000003</v>
      </c>
      <c r="G118" s="33"/>
      <c r="H118" s="2" t="str">
        <f>IF(G118&lt;F118," OFERTA CON PRECIO APARENTEMENTE BAJO","VALOR MINIMO ACEPTABLE")</f>
        <v xml:space="preserve"> OFERTA CON PRECIO APARENTEMENTE BAJO</v>
      </c>
      <c r="I118" s="29"/>
      <c r="J118" s="30">
        <f>+ROUND(G118*I118,0)</f>
        <v>0</v>
      </c>
      <c r="K118" s="29"/>
      <c r="L118" s="30">
        <f>+ROUND(G118*K118,0)</f>
        <v>0</v>
      </c>
      <c r="M118" s="29"/>
      <c r="N118" s="30">
        <f>+ROUND(G118*M118,0)</f>
        <v>0</v>
      </c>
      <c r="O118" s="29"/>
      <c r="P118" s="30">
        <f>+ROUND(G118*O118,0)</f>
        <v>0</v>
      </c>
      <c r="Q118" s="31">
        <f>ROUND(G118-J118-L118-N118-P118,0)</f>
        <v>0</v>
      </c>
    </row>
    <row r="119" spans="2:17" ht="15" x14ac:dyDescent="0.25">
      <c r="B119" s="19">
        <v>96</v>
      </c>
      <c r="C119" s="94" t="s">
        <v>426</v>
      </c>
      <c r="D119" s="20">
        <v>98212.510399999999</v>
      </c>
      <c r="E119" s="1">
        <f>+G119/D119</f>
        <v>0</v>
      </c>
      <c r="F119" s="6">
        <f>+D119*80%</f>
        <v>78570.008320000008</v>
      </c>
      <c r="G119" s="33"/>
      <c r="H119" s="2" t="str">
        <f>IF(G119&lt;F119," OFERTA CON PRECIO APARENTEMENTE BAJO","VALOR MINIMO ACEPTABLE")</f>
        <v xml:space="preserve"> OFERTA CON PRECIO APARENTEMENTE BAJO</v>
      </c>
      <c r="I119" s="29"/>
      <c r="J119" s="30">
        <f>+ROUND(G119*I119,0)</f>
        <v>0</v>
      </c>
      <c r="K119" s="29"/>
      <c r="L119" s="30">
        <f>+ROUND(G119*K119,0)</f>
        <v>0</v>
      </c>
      <c r="M119" s="29"/>
      <c r="N119" s="30">
        <f>+ROUND(G119*M119,0)</f>
        <v>0</v>
      </c>
      <c r="O119" s="29"/>
      <c r="P119" s="30">
        <f>+ROUND(G119*O119,0)</f>
        <v>0</v>
      </c>
      <c r="Q119" s="31">
        <f>ROUND(G119-J119-L119-N119-P119,0)</f>
        <v>0</v>
      </c>
    </row>
    <row r="120" spans="2:17" ht="15" x14ac:dyDescent="0.25">
      <c r="B120" s="19">
        <v>97</v>
      </c>
      <c r="C120" s="94" t="s">
        <v>80</v>
      </c>
      <c r="D120" s="20">
        <v>313056.86599999992</v>
      </c>
      <c r="E120" s="1">
        <f>+G120/D120</f>
        <v>0</v>
      </c>
      <c r="F120" s="6">
        <f>+D120*80%</f>
        <v>250445.49279999995</v>
      </c>
      <c r="G120" s="33"/>
      <c r="H120" s="2" t="str">
        <f>IF(G120&lt;F120," OFERTA CON PRECIO APARENTEMENTE BAJO","VALOR MINIMO ACEPTABLE")</f>
        <v xml:space="preserve"> OFERTA CON PRECIO APARENTEMENTE BAJO</v>
      </c>
      <c r="I120" s="29"/>
      <c r="J120" s="30">
        <f>+ROUND(G120*I120,0)</f>
        <v>0</v>
      </c>
      <c r="K120" s="29"/>
      <c r="L120" s="30">
        <f>+ROUND(G120*K120,0)</f>
        <v>0</v>
      </c>
      <c r="M120" s="29"/>
      <c r="N120" s="30">
        <f>+ROUND(G120*M120,0)</f>
        <v>0</v>
      </c>
      <c r="O120" s="29"/>
      <c r="P120" s="30">
        <f>+ROUND(G120*O120,0)</f>
        <v>0</v>
      </c>
      <c r="Q120" s="31">
        <f>ROUND(G120-J120-L120-N120-P120,0)</f>
        <v>0</v>
      </c>
    </row>
    <row r="121" spans="2:17" ht="15" x14ac:dyDescent="0.25">
      <c r="B121" s="19">
        <v>98</v>
      </c>
      <c r="C121" s="94" t="s">
        <v>427</v>
      </c>
      <c r="D121" s="20">
        <v>971100.93759999995</v>
      </c>
      <c r="E121" s="1">
        <f>+G121/D121</f>
        <v>0</v>
      </c>
      <c r="F121" s="6">
        <f>+D121*80%</f>
        <v>776880.75008000003</v>
      </c>
      <c r="G121" s="33"/>
      <c r="H121" s="2" t="str">
        <f>IF(G121&lt;F121," OFERTA CON PRECIO APARENTEMENTE BAJO","VALOR MINIMO ACEPTABLE")</f>
        <v xml:space="preserve"> OFERTA CON PRECIO APARENTEMENTE BAJO</v>
      </c>
      <c r="I121" s="29"/>
      <c r="J121" s="30">
        <f>+ROUND(G121*I121,0)</f>
        <v>0</v>
      </c>
      <c r="K121" s="29"/>
      <c r="L121" s="30">
        <f>+ROUND(G121*K121,0)</f>
        <v>0</v>
      </c>
      <c r="M121" s="29"/>
      <c r="N121" s="30">
        <f>+ROUND(G121*M121,0)</f>
        <v>0</v>
      </c>
      <c r="O121" s="29"/>
      <c r="P121" s="30">
        <f>+ROUND(G121*O121,0)</f>
        <v>0</v>
      </c>
      <c r="Q121" s="31">
        <f>ROUND(G121-J121-L121-N121-P121,0)</f>
        <v>0</v>
      </c>
    </row>
    <row r="122" spans="2:17" ht="15" x14ac:dyDescent="0.25">
      <c r="B122" s="19">
        <v>99</v>
      </c>
      <c r="C122" s="94" t="s">
        <v>81</v>
      </c>
      <c r="D122" s="20">
        <v>666936.7352</v>
      </c>
      <c r="E122" s="1">
        <f>+G122/D122</f>
        <v>0</v>
      </c>
      <c r="F122" s="6">
        <f>+D122*80%</f>
        <v>533549.38815999997</v>
      </c>
      <c r="G122" s="33"/>
      <c r="H122" s="2" t="str">
        <f>IF(G122&lt;F122," OFERTA CON PRECIO APARENTEMENTE BAJO","VALOR MINIMO ACEPTABLE")</f>
        <v xml:space="preserve"> OFERTA CON PRECIO APARENTEMENTE BAJO</v>
      </c>
      <c r="I122" s="29"/>
      <c r="J122" s="30">
        <f>+ROUND(G122*I122,0)</f>
        <v>0</v>
      </c>
      <c r="K122" s="29"/>
      <c r="L122" s="30">
        <f>+ROUND(G122*K122,0)</f>
        <v>0</v>
      </c>
      <c r="M122" s="29"/>
      <c r="N122" s="30">
        <f>+ROUND(G122*M122,0)</f>
        <v>0</v>
      </c>
      <c r="O122" s="29"/>
      <c r="P122" s="30">
        <f>+ROUND(G122*O122,0)</f>
        <v>0</v>
      </c>
      <c r="Q122" s="31">
        <f>ROUND(G122-J122-L122-N122-P122,0)</f>
        <v>0</v>
      </c>
    </row>
    <row r="123" spans="2:17" ht="15" x14ac:dyDescent="0.25">
      <c r="B123" s="19">
        <v>100</v>
      </c>
      <c r="C123" s="94" t="s">
        <v>82</v>
      </c>
      <c r="D123" s="20">
        <v>927782.0736</v>
      </c>
      <c r="E123" s="1">
        <f>+G123/D123</f>
        <v>0</v>
      </c>
      <c r="F123" s="6">
        <f>+D123*80%</f>
        <v>742225.65888</v>
      </c>
      <c r="G123" s="33"/>
      <c r="H123" s="2" t="str">
        <f>IF(G123&lt;F123," OFERTA CON PRECIO APARENTEMENTE BAJO","VALOR MINIMO ACEPTABLE")</f>
        <v xml:space="preserve"> OFERTA CON PRECIO APARENTEMENTE BAJO</v>
      </c>
      <c r="I123" s="29"/>
      <c r="J123" s="30">
        <f>+ROUND(G123*I123,0)</f>
        <v>0</v>
      </c>
      <c r="K123" s="29"/>
      <c r="L123" s="30">
        <f>+ROUND(G123*K123,0)</f>
        <v>0</v>
      </c>
      <c r="M123" s="29"/>
      <c r="N123" s="30">
        <f>+ROUND(G123*M123,0)</f>
        <v>0</v>
      </c>
      <c r="O123" s="29"/>
      <c r="P123" s="30">
        <f>+ROUND(G123*O123,0)</f>
        <v>0</v>
      </c>
      <c r="Q123" s="31">
        <f>ROUND(G123-J123-L123-N123-P123,0)</f>
        <v>0</v>
      </c>
    </row>
    <row r="124" spans="2:17" ht="15" x14ac:dyDescent="0.25">
      <c r="B124" s="19">
        <v>101</v>
      </c>
      <c r="C124" s="94" t="s">
        <v>83</v>
      </c>
      <c r="D124" s="20">
        <v>754587.99280000001</v>
      </c>
      <c r="E124" s="1">
        <f>+G124/D124</f>
        <v>0</v>
      </c>
      <c r="F124" s="6">
        <f>+D124*80%</f>
        <v>603670.39424000005</v>
      </c>
      <c r="G124" s="33"/>
      <c r="H124" s="2" t="str">
        <f>IF(G124&lt;F124," OFERTA CON PRECIO APARENTEMENTE BAJO","VALOR MINIMO ACEPTABLE")</f>
        <v xml:space="preserve"> OFERTA CON PRECIO APARENTEMENTE BAJO</v>
      </c>
      <c r="I124" s="29"/>
      <c r="J124" s="30">
        <f>+ROUND(G124*I124,0)</f>
        <v>0</v>
      </c>
      <c r="K124" s="29"/>
      <c r="L124" s="30">
        <f>+ROUND(G124*K124,0)</f>
        <v>0</v>
      </c>
      <c r="M124" s="29"/>
      <c r="N124" s="30">
        <f>+ROUND(G124*M124,0)</f>
        <v>0</v>
      </c>
      <c r="O124" s="29"/>
      <c r="P124" s="30">
        <f>+ROUND(G124*O124,0)</f>
        <v>0</v>
      </c>
      <c r="Q124" s="31">
        <f>ROUND(G124-J124-L124-N124-P124,0)</f>
        <v>0</v>
      </c>
    </row>
    <row r="125" spans="2:17" ht="15" x14ac:dyDescent="0.25">
      <c r="B125" s="19">
        <v>102</v>
      </c>
      <c r="C125" s="94" t="s">
        <v>84</v>
      </c>
      <c r="D125" s="20">
        <v>751053.69279999996</v>
      </c>
      <c r="E125" s="1">
        <f>+G125/D125</f>
        <v>0</v>
      </c>
      <c r="F125" s="6">
        <f>+D125*80%</f>
        <v>600842.95423999999</v>
      </c>
      <c r="G125" s="33"/>
      <c r="H125" s="2" t="str">
        <f>IF(G125&lt;F125," OFERTA CON PRECIO APARENTEMENTE BAJO","VALOR MINIMO ACEPTABLE")</f>
        <v xml:space="preserve"> OFERTA CON PRECIO APARENTEMENTE BAJO</v>
      </c>
      <c r="I125" s="29"/>
      <c r="J125" s="30">
        <f>+ROUND(G125*I125,0)</f>
        <v>0</v>
      </c>
      <c r="K125" s="29"/>
      <c r="L125" s="30">
        <f>+ROUND(G125*K125,0)</f>
        <v>0</v>
      </c>
      <c r="M125" s="29"/>
      <c r="N125" s="30">
        <f>+ROUND(G125*M125,0)</f>
        <v>0</v>
      </c>
      <c r="O125" s="29"/>
      <c r="P125" s="30">
        <f>+ROUND(G125*O125,0)</f>
        <v>0</v>
      </c>
      <c r="Q125" s="31">
        <f>ROUND(G125-J125-L125-N125-P125,0)</f>
        <v>0</v>
      </c>
    </row>
    <row r="126" spans="2:17" ht="15" x14ac:dyDescent="0.25">
      <c r="B126" s="19">
        <v>103</v>
      </c>
      <c r="C126" s="94" t="s">
        <v>428</v>
      </c>
      <c r="D126" s="20">
        <v>745352.95239999995</v>
      </c>
      <c r="E126" s="1">
        <f>+G126/D126</f>
        <v>0</v>
      </c>
      <c r="F126" s="6">
        <f>+D126*80%</f>
        <v>596282.36191999994</v>
      </c>
      <c r="G126" s="33"/>
      <c r="H126" s="2" t="str">
        <f>IF(G126&lt;F126," OFERTA CON PRECIO APARENTEMENTE BAJO","VALOR MINIMO ACEPTABLE")</f>
        <v xml:space="preserve"> OFERTA CON PRECIO APARENTEMENTE BAJO</v>
      </c>
      <c r="I126" s="29"/>
      <c r="J126" s="30">
        <f>+ROUND(G126*I126,0)</f>
        <v>0</v>
      </c>
      <c r="K126" s="29"/>
      <c r="L126" s="30">
        <f>+ROUND(G126*K126,0)</f>
        <v>0</v>
      </c>
      <c r="M126" s="29"/>
      <c r="N126" s="30">
        <f>+ROUND(G126*M126,0)</f>
        <v>0</v>
      </c>
      <c r="O126" s="29"/>
      <c r="P126" s="30">
        <f>+ROUND(G126*O126,0)</f>
        <v>0</v>
      </c>
      <c r="Q126" s="31">
        <f>ROUND(G126-J126-L126-N126-P126,0)</f>
        <v>0</v>
      </c>
    </row>
    <row r="127" spans="2:17" ht="15" x14ac:dyDescent="0.25">
      <c r="B127" s="19">
        <v>104</v>
      </c>
      <c r="C127" s="95" t="s">
        <v>429</v>
      </c>
      <c r="D127" s="20">
        <v>60238.755999999994</v>
      </c>
      <c r="E127" s="1">
        <f>+G127/D127</f>
        <v>0</v>
      </c>
      <c r="F127" s="6">
        <f>+D127*80%</f>
        <v>48191.004799999995</v>
      </c>
      <c r="G127" s="33"/>
      <c r="H127" s="2" t="str">
        <f>IF(G127&lt;F127," OFERTA CON PRECIO APARENTEMENTE BAJO","VALOR MINIMO ACEPTABLE")</f>
        <v xml:space="preserve"> OFERTA CON PRECIO APARENTEMENTE BAJO</v>
      </c>
      <c r="I127" s="29"/>
      <c r="J127" s="30">
        <f>+ROUND(G127*I127,0)</f>
        <v>0</v>
      </c>
      <c r="K127" s="29"/>
      <c r="L127" s="30">
        <f>+ROUND(G127*K127,0)</f>
        <v>0</v>
      </c>
      <c r="M127" s="29"/>
      <c r="N127" s="30">
        <f>+ROUND(G127*M127,0)</f>
        <v>0</v>
      </c>
      <c r="O127" s="29"/>
      <c r="P127" s="30">
        <f>+ROUND(G127*O127,0)</f>
        <v>0</v>
      </c>
      <c r="Q127" s="31">
        <f>ROUND(G127-J127-L127-N127-P127,0)</f>
        <v>0</v>
      </c>
    </row>
    <row r="128" spans="2:17" ht="15" x14ac:dyDescent="0.25">
      <c r="B128" s="19">
        <v>105</v>
      </c>
      <c r="C128" s="94" t="s">
        <v>430</v>
      </c>
      <c r="D128" s="20">
        <v>678772.13959999988</v>
      </c>
      <c r="E128" s="1">
        <f>+G128/D128</f>
        <v>0</v>
      </c>
      <c r="F128" s="6">
        <f>+D128*80%</f>
        <v>543017.71167999995</v>
      </c>
      <c r="G128" s="33"/>
      <c r="H128" s="2" t="str">
        <f>IF(G128&lt;F128," OFERTA CON PRECIO APARENTEMENTE BAJO","VALOR MINIMO ACEPTABLE")</f>
        <v xml:space="preserve"> OFERTA CON PRECIO APARENTEMENTE BAJO</v>
      </c>
      <c r="I128" s="29"/>
      <c r="J128" s="30">
        <f>+ROUND(G128*I128,0)</f>
        <v>0</v>
      </c>
      <c r="K128" s="29"/>
      <c r="L128" s="30">
        <f>+ROUND(G128*K128,0)</f>
        <v>0</v>
      </c>
      <c r="M128" s="29"/>
      <c r="N128" s="30">
        <f>+ROUND(G128*M128,0)</f>
        <v>0</v>
      </c>
      <c r="O128" s="29"/>
      <c r="P128" s="30">
        <f>+ROUND(G128*O128,0)</f>
        <v>0</v>
      </c>
      <c r="Q128" s="31">
        <f>ROUND(G128-J128-L128-N128-P128,0)</f>
        <v>0</v>
      </c>
    </row>
    <row r="129" spans="2:17" ht="15" x14ac:dyDescent="0.25">
      <c r="B129" s="19">
        <v>106</v>
      </c>
      <c r="C129" s="94" t="s">
        <v>85</v>
      </c>
      <c r="D129" s="20">
        <v>2051234.0163999998</v>
      </c>
      <c r="E129" s="1">
        <f>+G129/D129</f>
        <v>0</v>
      </c>
      <c r="F129" s="6">
        <f>+D129*80%</f>
        <v>1640987.21312</v>
      </c>
      <c r="G129" s="33"/>
      <c r="H129" s="2" t="str">
        <f>IF(G129&lt;F129," OFERTA CON PRECIO APARENTEMENTE BAJO","VALOR MINIMO ACEPTABLE")</f>
        <v xml:space="preserve"> OFERTA CON PRECIO APARENTEMENTE BAJO</v>
      </c>
      <c r="I129" s="29"/>
      <c r="J129" s="30">
        <f>+ROUND(G129*I129,0)</f>
        <v>0</v>
      </c>
      <c r="K129" s="29"/>
      <c r="L129" s="30">
        <f>+ROUND(G129*K129,0)</f>
        <v>0</v>
      </c>
      <c r="M129" s="29"/>
      <c r="N129" s="30">
        <f>+ROUND(G129*M129,0)</f>
        <v>0</v>
      </c>
      <c r="O129" s="29"/>
      <c r="P129" s="30">
        <f>+ROUND(G129*O129,0)</f>
        <v>0</v>
      </c>
      <c r="Q129" s="31">
        <f>ROUND(G129-J129-L129-N129-P129,0)</f>
        <v>0</v>
      </c>
    </row>
    <row r="130" spans="2:17" ht="15" x14ac:dyDescent="0.25">
      <c r="B130" s="19">
        <v>107</v>
      </c>
      <c r="C130" s="94" t="s">
        <v>86</v>
      </c>
      <c r="D130" s="20">
        <v>203104.47879999998</v>
      </c>
      <c r="E130" s="1">
        <f>+G130/D130</f>
        <v>0</v>
      </c>
      <c r="F130" s="6">
        <f>+D130*80%</f>
        <v>162483.58304</v>
      </c>
      <c r="G130" s="33"/>
      <c r="H130" s="2" t="str">
        <f>IF(G130&lt;F130," OFERTA CON PRECIO APARENTEMENTE BAJO","VALOR MINIMO ACEPTABLE")</f>
        <v xml:space="preserve"> OFERTA CON PRECIO APARENTEMENTE BAJO</v>
      </c>
      <c r="I130" s="29"/>
      <c r="J130" s="30">
        <f>+ROUND(G130*I130,0)</f>
        <v>0</v>
      </c>
      <c r="K130" s="29"/>
      <c r="L130" s="30">
        <f>+ROUND(G130*K130,0)</f>
        <v>0</v>
      </c>
      <c r="M130" s="29"/>
      <c r="N130" s="30">
        <f>+ROUND(G130*M130,0)</f>
        <v>0</v>
      </c>
      <c r="O130" s="29"/>
      <c r="P130" s="30">
        <f>+ROUND(G130*O130,0)</f>
        <v>0</v>
      </c>
      <c r="Q130" s="31">
        <f>ROUND(G130-J130-L130-N130-P130,0)</f>
        <v>0</v>
      </c>
    </row>
    <row r="131" spans="2:17" ht="15" x14ac:dyDescent="0.25">
      <c r="B131" s="19">
        <v>108</v>
      </c>
      <c r="C131" s="94" t="s">
        <v>87</v>
      </c>
      <c r="D131" s="20">
        <v>772149.54079999996</v>
      </c>
      <c r="E131" s="1">
        <f>+G131/D131</f>
        <v>0</v>
      </c>
      <c r="F131" s="6">
        <f>+D131*80%</f>
        <v>617719.63263999997</v>
      </c>
      <c r="G131" s="33"/>
      <c r="H131" s="2" t="str">
        <f>IF(G131&lt;F131," OFERTA CON PRECIO APARENTEMENTE BAJO","VALOR MINIMO ACEPTABLE")</f>
        <v xml:space="preserve"> OFERTA CON PRECIO APARENTEMENTE BAJO</v>
      </c>
      <c r="I131" s="29"/>
      <c r="J131" s="30">
        <f>+ROUND(G131*I131,0)</f>
        <v>0</v>
      </c>
      <c r="K131" s="29"/>
      <c r="L131" s="30">
        <f>+ROUND(G131*K131,0)</f>
        <v>0</v>
      </c>
      <c r="M131" s="29"/>
      <c r="N131" s="30">
        <f>+ROUND(G131*M131,0)</f>
        <v>0</v>
      </c>
      <c r="O131" s="29"/>
      <c r="P131" s="30">
        <f>+ROUND(G131*O131,0)</f>
        <v>0</v>
      </c>
      <c r="Q131" s="31">
        <f>ROUND(G131-J131-L131-N131-P131,0)</f>
        <v>0</v>
      </c>
    </row>
    <row r="132" spans="2:17" ht="15" x14ac:dyDescent="0.25">
      <c r="B132" s="19">
        <v>109</v>
      </c>
      <c r="C132" s="94" t="s">
        <v>88</v>
      </c>
      <c r="D132" s="20">
        <v>662887.58520000009</v>
      </c>
      <c r="E132" s="1">
        <f>+G132/D132</f>
        <v>0</v>
      </c>
      <c r="F132" s="6">
        <f>+D132*80%</f>
        <v>530310.06816000014</v>
      </c>
      <c r="G132" s="33"/>
      <c r="H132" s="2" t="str">
        <f>IF(G132&lt;F132," OFERTA CON PRECIO APARENTEMENTE BAJO","VALOR MINIMO ACEPTABLE")</f>
        <v xml:space="preserve"> OFERTA CON PRECIO APARENTEMENTE BAJO</v>
      </c>
      <c r="I132" s="29"/>
      <c r="J132" s="30">
        <f>+ROUND(G132*I132,0)</f>
        <v>0</v>
      </c>
      <c r="K132" s="29"/>
      <c r="L132" s="30">
        <f>+ROUND(G132*K132,0)</f>
        <v>0</v>
      </c>
      <c r="M132" s="29"/>
      <c r="N132" s="30">
        <f>+ROUND(G132*M132,0)</f>
        <v>0</v>
      </c>
      <c r="O132" s="29"/>
      <c r="P132" s="30">
        <f>+ROUND(G132*O132,0)</f>
        <v>0</v>
      </c>
      <c r="Q132" s="31">
        <f>ROUND(G132-J132-L132-N132-P132,0)</f>
        <v>0</v>
      </c>
    </row>
    <row r="133" spans="2:17" ht="15" x14ac:dyDescent="0.25">
      <c r="B133" s="19">
        <v>110</v>
      </c>
      <c r="C133" s="94" t="s">
        <v>89</v>
      </c>
      <c r="D133" s="20">
        <v>2002412.4215999998</v>
      </c>
      <c r="E133" s="1">
        <f>+G133/D133</f>
        <v>0</v>
      </c>
      <c r="F133" s="6">
        <f>+D133*80%</f>
        <v>1601929.93728</v>
      </c>
      <c r="G133" s="33"/>
      <c r="H133" s="2" t="str">
        <f>IF(G133&lt;F133," OFERTA CON PRECIO APARENTEMENTE BAJO","VALOR MINIMO ACEPTABLE")</f>
        <v xml:space="preserve"> OFERTA CON PRECIO APARENTEMENTE BAJO</v>
      </c>
      <c r="I133" s="29"/>
      <c r="J133" s="30">
        <f>+ROUND(G133*I133,0)</f>
        <v>0</v>
      </c>
      <c r="K133" s="29"/>
      <c r="L133" s="30">
        <f>+ROUND(G133*K133,0)</f>
        <v>0</v>
      </c>
      <c r="M133" s="29"/>
      <c r="N133" s="30">
        <f>+ROUND(G133*M133,0)</f>
        <v>0</v>
      </c>
      <c r="O133" s="29"/>
      <c r="P133" s="30">
        <f>+ROUND(G133*O133,0)</f>
        <v>0</v>
      </c>
      <c r="Q133" s="31">
        <f>ROUND(G133-J133-L133-N133-P133,0)</f>
        <v>0</v>
      </c>
    </row>
    <row r="134" spans="2:17" ht="15" x14ac:dyDescent="0.25">
      <c r="B134" s="19">
        <v>111</v>
      </c>
      <c r="C134" s="94" t="s">
        <v>90</v>
      </c>
      <c r="D134" s="20">
        <v>1725434.5392</v>
      </c>
      <c r="E134" s="1">
        <f>+G134/D134</f>
        <v>0</v>
      </c>
      <c r="F134" s="6">
        <f>+D134*80%</f>
        <v>1380347.63136</v>
      </c>
      <c r="G134" s="33"/>
      <c r="H134" s="2" t="str">
        <f>IF(G134&lt;F134," OFERTA CON PRECIO APARENTEMENTE BAJO","VALOR MINIMO ACEPTABLE")</f>
        <v xml:space="preserve"> OFERTA CON PRECIO APARENTEMENTE BAJO</v>
      </c>
      <c r="I134" s="29"/>
      <c r="J134" s="30">
        <f>+ROUND(G134*I134,0)</f>
        <v>0</v>
      </c>
      <c r="K134" s="29"/>
      <c r="L134" s="30">
        <f>+ROUND(G134*K134,0)</f>
        <v>0</v>
      </c>
      <c r="M134" s="29"/>
      <c r="N134" s="30">
        <f>+ROUND(G134*M134,0)</f>
        <v>0</v>
      </c>
      <c r="O134" s="29"/>
      <c r="P134" s="30">
        <f>+ROUND(G134*O134,0)</f>
        <v>0</v>
      </c>
      <c r="Q134" s="31">
        <f>ROUND(G134-J134-L134-N134-P134,0)</f>
        <v>0</v>
      </c>
    </row>
    <row r="135" spans="2:17" ht="15" x14ac:dyDescent="0.25">
      <c r="B135" s="19">
        <v>112</v>
      </c>
      <c r="C135" s="94" t="s">
        <v>91</v>
      </c>
      <c r="D135" s="20">
        <v>3661835.3864000002</v>
      </c>
      <c r="E135" s="1">
        <f>+G135/D135</f>
        <v>0</v>
      </c>
      <c r="F135" s="6">
        <f>+D135*80%</f>
        <v>2929468.3091200003</v>
      </c>
      <c r="G135" s="33"/>
      <c r="H135" s="2" t="str">
        <f>IF(G135&lt;F135," OFERTA CON PRECIO APARENTEMENTE BAJO","VALOR MINIMO ACEPTABLE")</f>
        <v xml:space="preserve"> OFERTA CON PRECIO APARENTEMENTE BAJO</v>
      </c>
      <c r="I135" s="29"/>
      <c r="J135" s="30">
        <f>+ROUND(G135*I135,0)</f>
        <v>0</v>
      </c>
      <c r="K135" s="29"/>
      <c r="L135" s="30">
        <f>+ROUND(G135*K135,0)</f>
        <v>0</v>
      </c>
      <c r="M135" s="29"/>
      <c r="N135" s="30">
        <f>+ROUND(G135*M135,0)</f>
        <v>0</v>
      </c>
      <c r="O135" s="29"/>
      <c r="P135" s="30">
        <f>+ROUND(G135*O135,0)</f>
        <v>0</v>
      </c>
      <c r="Q135" s="31">
        <f>ROUND(G135-J135-L135-N135-P135,0)</f>
        <v>0</v>
      </c>
    </row>
    <row r="136" spans="2:17" ht="15" x14ac:dyDescent="0.25">
      <c r="B136" s="19">
        <v>113</v>
      </c>
      <c r="C136" s="94" t="s">
        <v>92</v>
      </c>
      <c r="D136" s="20">
        <v>801906.49519999989</v>
      </c>
      <c r="E136" s="1">
        <f>+G136/D136</f>
        <v>0</v>
      </c>
      <c r="F136" s="6">
        <f>+D136*80%</f>
        <v>641525.19615999993</v>
      </c>
      <c r="G136" s="33"/>
      <c r="H136" s="2" t="str">
        <f>IF(G136&lt;F136," OFERTA CON PRECIO APARENTEMENTE BAJO","VALOR MINIMO ACEPTABLE")</f>
        <v xml:space="preserve"> OFERTA CON PRECIO APARENTEMENTE BAJO</v>
      </c>
      <c r="I136" s="29"/>
      <c r="J136" s="30">
        <f>+ROUND(G136*I136,0)</f>
        <v>0</v>
      </c>
      <c r="K136" s="29"/>
      <c r="L136" s="30">
        <f>+ROUND(G136*K136,0)</f>
        <v>0</v>
      </c>
      <c r="M136" s="29"/>
      <c r="N136" s="30">
        <f>+ROUND(G136*M136,0)</f>
        <v>0</v>
      </c>
      <c r="O136" s="29"/>
      <c r="P136" s="30">
        <f>+ROUND(G136*O136,0)</f>
        <v>0</v>
      </c>
      <c r="Q136" s="31">
        <f>ROUND(G136-J136-L136-N136-P136,0)</f>
        <v>0</v>
      </c>
    </row>
    <row r="137" spans="2:17" ht="15" x14ac:dyDescent="0.25">
      <c r="B137" s="19">
        <v>114</v>
      </c>
      <c r="C137" s="94" t="s">
        <v>93</v>
      </c>
      <c r="D137" s="20">
        <v>213476.96719999998</v>
      </c>
      <c r="E137" s="1">
        <f>+G137/D137</f>
        <v>0</v>
      </c>
      <c r="F137" s="6">
        <f>+D137*80%</f>
        <v>170781.57376</v>
      </c>
      <c r="G137" s="33"/>
      <c r="H137" s="2" t="str">
        <f>IF(G137&lt;F137," OFERTA CON PRECIO APARENTEMENTE BAJO","VALOR MINIMO ACEPTABLE")</f>
        <v xml:space="preserve"> OFERTA CON PRECIO APARENTEMENTE BAJO</v>
      </c>
      <c r="I137" s="29"/>
      <c r="J137" s="30">
        <f>+ROUND(G137*I137,0)</f>
        <v>0</v>
      </c>
      <c r="K137" s="29"/>
      <c r="L137" s="30">
        <f>+ROUND(G137*K137,0)</f>
        <v>0</v>
      </c>
      <c r="M137" s="29"/>
      <c r="N137" s="30">
        <f>+ROUND(G137*M137,0)</f>
        <v>0</v>
      </c>
      <c r="O137" s="29"/>
      <c r="P137" s="30">
        <f>+ROUND(G137*O137,0)</f>
        <v>0</v>
      </c>
      <c r="Q137" s="31">
        <f>ROUND(G137-J137-L137-N137-P137,0)</f>
        <v>0</v>
      </c>
    </row>
    <row r="138" spans="2:17" ht="15" x14ac:dyDescent="0.25">
      <c r="B138" s="19">
        <v>115</v>
      </c>
      <c r="C138" s="94" t="s">
        <v>94</v>
      </c>
      <c r="D138" s="20">
        <v>20870.262400000003</v>
      </c>
      <c r="E138" s="1">
        <f>+G138/D138</f>
        <v>0</v>
      </c>
      <c r="F138" s="6">
        <f>+D138*80%</f>
        <v>16696.209920000005</v>
      </c>
      <c r="G138" s="33"/>
      <c r="H138" s="2" t="str">
        <f>IF(G138&lt;F138," OFERTA CON PRECIO APARENTEMENTE BAJO","VALOR MINIMO ACEPTABLE")</f>
        <v xml:space="preserve"> OFERTA CON PRECIO APARENTEMENTE BAJO</v>
      </c>
      <c r="I138" s="29"/>
      <c r="J138" s="30">
        <f>+ROUND(G138*I138,0)</f>
        <v>0</v>
      </c>
      <c r="K138" s="29"/>
      <c r="L138" s="30">
        <f>+ROUND(G138*K138,0)</f>
        <v>0</v>
      </c>
      <c r="M138" s="29"/>
      <c r="N138" s="30">
        <f>+ROUND(G138*M138,0)</f>
        <v>0</v>
      </c>
      <c r="O138" s="29"/>
      <c r="P138" s="30">
        <f>+ROUND(G138*O138,0)</f>
        <v>0</v>
      </c>
      <c r="Q138" s="31">
        <f>ROUND(G138-J138-L138-N138-P138,0)</f>
        <v>0</v>
      </c>
    </row>
    <row r="139" spans="2:17" ht="15" x14ac:dyDescent="0.25">
      <c r="B139" s="19">
        <v>116</v>
      </c>
      <c r="C139" s="94" t="s">
        <v>95</v>
      </c>
      <c r="D139" s="20">
        <v>17115.820199999998</v>
      </c>
      <c r="E139" s="1">
        <f>+G139/D139</f>
        <v>0</v>
      </c>
      <c r="F139" s="6">
        <f>+D139*80%</f>
        <v>13692.656159999999</v>
      </c>
      <c r="G139" s="33"/>
      <c r="H139" s="2" t="str">
        <f>IF(G139&lt;F139," OFERTA CON PRECIO APARENTEMENTE BAJO","VALOR MINIMO ACEPTABLE")</f>
        <v xml:space="preserve"> OFERTA CON PRECIO APARENTEMENTE BAJO</v>
      </c>
      <c r="I139" s="29"/>
      <c r="J139" s="30">
        <f>+ROUND(G139*I139,0)</f>
        <v>0</v>
      </c>
      <c r="K139" s="29"/>
      <c r="L139" s="30">
        <f>+ROUND(G139*K139,0)</f>
        <v>0</v>
      </c>
      <c r="M139" s="29"/>
      <c r="N139" s="30">
        <f>+ROUND(G139*M139,0)</f>
        <v>0</v>
      </c>
      <c r="O139" s="29"/>
      <c r="P139" s="30">
        <f>+ROUND(G139*O139,0)</f>
        <v>0</v>
      </c>
      <c r="Q139" s="31">
        <f>ROUND(G139-J139-L139-N139-P139,0)</f>
        <v>0</v>
      </c>
    </row>
    <row r="140" spans="2:17" ht="15" x14ac:dyDescent="0.25">
      <c r="B140" s="19">
        <v>117</v>
      </c>
      <c r="C140" s="94" t="s">
        <v>96</v>
      </c>
      <c r="D140" s="20">
        <v>15203.713400000001</v>
      </c>
      <c r="E140" s="1">
        <f>+G140/D140</f>
        <v>0</v>
      </c>
      <c r="F140" s="6">
        <f>+D140*80%</f>
        <v>12162.970720000001</v>
      </c>
      <c r="G140" s="33"/>
      <c r="H140" s="2" t="str">
        <f>IF(G140&lt;F140," OFERTA CON PRECIO APARENTEMENTE BAJO","VALOR MINIMO ACEPTABLE")</f>
        <v xml:space="preserve"> OFERTA CON PRECIO APARENTEMENTE BAJO</v>
      </c>
      <c r="I140" s="29"/>
      <c r="J140" s="30">
        <f>+ROUND(G140*I140,0)</f>
        <v>0</v>
      </c>
      <c r="K140" s="29"/>
      <c r="L140" s="30">
        <f>+ROUND(G140*K140,0)</f>
        <v>0</v>
      </c>
      <c r="M140" s="29"/>
      <c r="N140" s="30">
        <f>+ROUND(G140*M140,0)</f>
        <v>0</v>
      </c>
      <c r="O140" s="29"/>
      <c r="P140" s="30">
        <f>+ROUND(G140*O140,0)</f>
        <v>0</v>
      </c>
      <c r="Q140" s="31">
        <f>ROUND(G140-J140-L140-N140-P140,0)</f>
        <v>0</v>
      </c>
    </row>
    <row r="141" spans="2:17" ht="15" x14ac:dyDescent="0.25">
      <c r="B141" s="19">
        <v>118</v>
      </c>
      <c r="C141" s="94" t="s">
        <v>97</v>
      </c>
      <c r="D141" s="20">
        <v>14289.8678</v>
      </c>
      <c r="E141" s="1">
        <f>+G141/D141</f>
        <v>0</v>
      </c>
      <c r="F141" s="6">
        <f>+D141*80%</f>
        <v>11431.894240000001</v>
      </c>
      <c r="G141" s="33"/>
      <c r="H141" s="2" t="str">
        <f>IF(G141&lt;F141," OFERTA CON PRECIO APARENTEMENTE BAJO","VALOR MINIMO ACEPTABLE")</f>
        <v xml:space="preserve"> OFERTA CON PRECIO APARENTEMENTE BAJO</v>
      </c>
      <c r="I141" s="29"/>
      <c r="J141" s="30">
        <f>+ROUND(G141*I141,0)</f>
        <v>0</v>
      </c>
      <c r="K141" s="29"/>
      <c r="L141" s="30">
        <f>+ROUND(G141*K141,0)</f>
        <v>0</v>
      </c>
      <c r="M141" s="29"/>
      <c r="N141" s="30">
        <f>+ROUND(G141*M141,0)</f>
        <v>0</v>
      </c>
      <c r="O141" s="29"/>
      <c r="P141" s="30">
        <f>+ROUND(G141*O141,0)</f>
        <v>0</v>
      </c>
      <c r="Q141" s="31">
        <f>ROUND(G141-J141-L141-N141-P141,0)</f>
        <v>0</v>
      </c>
    </row>
    <row r="142" spans="2:17" ht="15" x14ac:dyDescent="0.25">
      <c r="B142" s="19">
        <v>119</v>
      </c>
      <c r="C142" s="94" t="s">
        <v>98</v>
      </c>
      <c r="D142" s="20">
        <v>13720.43</v>
      </c>
      <c r="E142" s="1">
        <f>+G142/D142</f>
        <v>0</v>
      </c>
      <c r="F142" s="6">
        <f>+D142*80%</f>
        <v>10976.344000000001</v>
      </c>
      <c r="G142" s="33"/>
      <c r="H142" s="2" t="str">
        <f>IF(G142&lt;F142," OFERTA CON PRECIO APARENTEMENTE BAJO","VALOR MINIMO ACEPTABLE")</f>
        <v xml:space="preserve"> OFERTA CON PRECIO APARENTEMENTE BAJO</v>
      </c>
      <c r="I142" s="29"/>
      <c r="J142" s="30">
        <f>+ROUND(G142*I142,0)</f>
        <v>0</v>
      </c>
      <c r="K142" s="29"/>
      <c r="L142" s="30">
        <f>+ROUND(G142*K142,0)</f>
        <v>0</v>
      </c>
      <c r="M142" s="29"/>
      <c r="N142" s="30">
        <f>+ROUND(G142*M142,0)</f>
        <v>0</v>
      </c>
      <c r="O142" s="29"/>
      <c r="P142" s="30">
        <f>+ROUND(G142*O142,0)</f>
        <v>0</v>
      </c>
      <c r="Q142" s="31">
        <f>ROUND(G142-J142-L142-N142-P142,0)</f>
        <v>0</v>
      </c>
    </row>
    <row r="143" spans="2:17" ht="15" x14ac:dyDescent="0.25">
      <c r="B143" s="19">
        <v>120</v>
      </c>
      <c r="C143" s="94" t="s">
        <v>99</v>
      </c>
      <c r="D143" s="20">
        <v>38201.160999999993</v>
      </c>
      <c r="E143" s="1">
        <f>+G143/D143</f>
        <v>0</v>
      </c>
      <c r="F143" s="6">
        <f>+D143*80%</f>
        <v>30560.928799999994</v>
      </c>
      <c r="G143" s="33"/>
      <c r="H143" s="2" t="str">
        <f>IF(G143&lt;F143," OFERTA CON PRECIO APARENTEMENTE BAJO","VALOR MINIMO ACEPTABLE")</f>
        <v xml:space="preserve"> OFERTA CON PRECIO APARENTEMENTE BAJO</v>
      </c>
      <c r="I143" s="29"/>
      <c r="J143" s="30">
        <f>+ROUND(G143*I143,0)</f>
        <v>0</v>
      </c>
      <c r="K143" s="29"/>
      <c r="L143" s="30">
        <f>+ROUND(G143*K143,0)</f>
        <v>0</v>
      </c>
      <c r="M143" s="29"/>
      <c r="N143" s="30">
        <f>+ROUND(G143*M143,0)</f>
        <v>0</v>
      </c>
      <c r="O143" s="29"/>
      <c r="P143" s="30">
        <f>+ROUND(G143*O143,0)</f>
        <v>0</v>
      </c>
      <c r="Q143" s="31">
        <f>ROUND(G143-J143-L143-N143-P143,0)</f>
        <v>0</v>
      </c>
    </row>
    <row r="144" spans="2:17" ht="15" x14ac:dyDescent="0.25">
      <c r="B144" s="19">
        <v>121</v>
      </c>
      <c r="C144" s="94" t="s">
        <v>100</v>
      </c>
      <c r="D144" s="20">
        <v>13818.331200000001</v>
      </c>
      <c r="E144" s="1">
        <f>+G144/D144</f>
        <v>0</v>
      </c>
      <c r="F144" s="6">
        <f>+D144*80%</f>
        <v>11054.664960000002</v>
      </c>
      <c r="G144" s="33"/>
      <c r="H144" s="2" t="str">
        <f>IF(G144&lt;F144," OFERTA CON PRECIO APARENTEMENTE BAJO","VALOR MINIMO ACEPTABLE")</f>
        <v xml:space="preserve"> OFERTA CON PRECIO APARENTEMENTE BAJO</v>
      </c>
      <c r="I144" s="29"/>
      <c r="J144" s="30">
        <f>+ROUND(G144*I144,0)</f>
        <v>0</v>
      </c>
      <c r="K144" s="29"/>
      <c r="L144" s="30">
        <f>+ROUND(G144*K144,0)</f>
        <v>0</v>
      </c>
      <c r="M144" s="29"/>
      <c r="N144" s="30">
        <f>+ROUND(G144*M144,0)</f>
        <v>0</v>
      </c>
      <c r="O144" s="29"/>
      <c r="P144" s="30">
        <f>+ROUND(G144*O144,0)</f>
        <v>0</v>
      </c>
      <c r="Q144" s="31">
        <f>ROUND(G144-J144-L144-N144-P144,0)</f>
        <v>0</v>
      </c>
    </row>
    <row r="145" spans="2:17" ht="15" x14ac:dyDescent="0.25">
      <c r="B145" s="19">
        <v>122</v>
      </c>
      <c r="C145" s="94" t="s">
        <v>101</v>
      </c>
      <c r="D145" s="20">
        <v>29428.752</v>
      </c>
      <c r="E145" s="1">
        <f>+G145/D145</f>
        <v>0</v>
      </c>
      <c r="F145" s="6">
        <f>+D145*80%</f>
        <v>23543.001600000003</v>
      </c>
      <c r="G145" s="33"/>
      <c r="H145" s="2" t="str">
        <f>IF(G145&lt;F145," OFERTA CON PRECIO APARENTEMENTE BAJO","VALOR MINIMO ACEPTABLE")</f>
        <v xml:space="preserve"> OFERTA CON PRECIO APARENTEMENTE BAJO</v>
      </c>
      <c r="I145" s="29"/>
      <c r="J145" s="30">
        <f>+ROUND(G145*I145,0)</f>
        <v>0</v>
      </c>
      <c r="K145" s="29"/>
      <c r="L145" s="30">
        <f>+ROUND(G145*K145,0)</f>
        <v>0</v>
      </c>
      <c r="M145" s="29"/>
      <c r="N145" s="30">
        <f>+ROUND(G145*M145,0)</f>
        <v>0</v>
      </c>
      <c r="O145" s="29"/>
      <c r="P145" s="30">
        <f>+ROUND(G145*O145,0)</f>
        <v>0</v>
      </c>
      <c r="Q145" s="31">
        <f>ROUND(G145-J145-L145-N145-P145,0)</f>
        <v>0</v>
      </c>
    </row>
    <row r="146" spans="2:17" ht="15" x14ac:dyDescent="0.25">
      <c r="B146" s="19">
        <v>123</v>
      </c>
      <c r="C146" s="94" t="s">
        <v>431</v>
      </c>
      <c r="D146" s="20">
        <v>3030.9223999999999</v>
      </c>
      <c r="E146" s="1">
        <f>+G146/D146</f>
        <v>0</v>
      </c>
      <c r="F146" s="6">
        <f>+D146*80%</f>
        <v>2424.73792</v>
      </c>
      <c r="G146" s="33"/>
      <c r="H146" s="2" t="str">
        <f>IF(G146&lt;F146," OFERTA CON PRECIO APARENTEMENTE BAJO","VALOR MINIMO ACEPTABLE")</f>
        <v xml:space="preserve"> OFERTA CON PRECIO APARENTEMENTE BAJO</v>
      </c>
      <c r="I146" s="29"/>
      <c r="J146" s="30">
        <f>+ROUND(G146*I146,0)</f>
        <v>0</v>
      </c>
      <c r="K146" s="29"/>
      <c r="L146" s="30">
        <f>+ROUND(G146*K146,0)</f>
        <v>0</v>
      </c>
      <c r="M146" s="29"/>
      <c r="N146" s="30">
        <f>+ROUND(G146*M146,0)</f>
        <v>0</v>
      </c>
      <c r="O146" s="29"/>
      <c r="P146" s="30">
        <f>+ROUND(G146*O146,0)</f>
        <v>0</v>
      </c>
      <c r="Q146" s="31">
        <f>ROUND(G146-J146-L146-N146-P146,0)</f>
        <v>0</v>
      </c>
    </row>
    <row r="147" spans="2:17" ht="15" x14ac:dyDescent="0.25">
      <c r="B147" s="19">
        <v>124</v>
      </c>
      <c r="C147" s="94" t="s">
        <v>432</v>
      </c>
      <c r="D147" s="20">
        <v>3017.8324000000002</v>
      </c>
      <c r="E147" s="1">
        <f>+G147/D147</f>
        <v>0</v>
      </c>
      <c r="F147" s="6">
        <f>+D147*80%</f>
        <v>2414.2659200000003</v>
      </c>
      <c r="G147" s="33"/>
      <c r="H147" s="2" t="str">
        <f>IF(G147&lt;F147," OFERTA CON PRECIO APARENTEMENTE BAJO","VALOR MINIMO ACEPTABLE")</f>
        <v xml:space="preserve"> OFERTA CON PRECIO APARENTEMENTE BAJO</v>
      </c>
      <c r="I147" s="29"/>
      <c r="J147" s="30">
        <f>+ROUND(G147*I147,0)</f>
        <v>0</v>
      </c>
      <c r="K147" s="29"/>
      <c r="L147" s="30">
        <f>+ROUND(G147*K147,0)</f>
        <v>0</v>
      </c>
      <c r="M147" s="29"/>
      <c r="N147" s="30">
        <f>+ROUND(G147*M147,0)</f>
        <v>0</v>
      </c>
      <c r="O147" s="29"/>
      <c r="P147" s="30">
        <f>+ROUND(G147*O147,0)</f>
        <v>0</v>
      </c>
      <c r="Q147" s="31">
        <f>ROUND(G147-J147-L147-N147-P147,0)</f>
        <v>0</v>
      </c>
    </row>
    <row r="148" spans="2:17" ht="15" x14ac:dyDescent="0.25">
      <c r="B148" s="19">
        <v>125</v>
      </c>
      <c r="C148" s="94" t="s">
        <v>102</v>
      </c>
      <c r="D148" s="20">
        <v>2928.4157999999998</v>
      </c>
      <c r="E148" s="1">
        <f>+G148/D148</f>
        <v>0</v>
      </c>
      <c r="F148" s="6">
        <f>+D148*80%</f>
        <v>2342.7326399999997</v>
      </c>
      <c r="G148" s="33"/>
      <c r="H148" s="2" t="str">
        <f>IF(G148&lt;F148," OFERTA CON PRECIO APARENTEMENTE BAJO","VALOR MINIMO ACEPTABLE")</f>
        <v xml:space="preserve"> OFERTA CON PRECIO APARENTEMENTE BAJO</v>
      </c>
      <c r="I148" s="29"/>
      <c r="J148" s="30">
        <f>+ROUND(G148*I148,0)</f>
        <v>0</v>
      </c>
      <c r="K148" s="29"/>
      <c r="L148" s="30">
        <f>+ROUND(G148*K148,0)</f>
        <v>0</v>
      </c>
      <c r="M148" s="29"/>
      <c r="N148" s="30">
        <f>+ROUND(G148*M148,0)</f>
        <v>0</v>
      </c>
      <c r="O148" s="29"/>
      <c r="P148" s="30">
        <f>+ROUND(G148*O148,0)</f>
        <v>0</v>
      </c>
      <c r="Q148" s="31">
        <f>ROUND(G148-J148-L148-N148-P148,0)</f>
        <v>0</v>
      </c>
    </row>
    <row r="149" spans="2:17" ht="15" x14ac:dyDescent="0.25">
      <c r="B149" s="19">
        <v>126</v>
      </c>
      <c r="C149" s="94" t="s">
        <v>103</v>
      </c>
      <c r="D149" s="20">
        <v>2704.5292000000004</v>
      </c>
      <c r="E149" s="1">
        <f>+G149/D149</f>
        <v>0</v>
      </c>
      <c r="F149" s="6">
        <f>+D149*80%</f>
        <v>2163.6233600000005</v>
      </c>
      <c r="G149" s="33"/>
      <c r="H149" s="2" t="str">
        <f>IF(G149&lt;F149," OFERTA CON PRECIO APARENTEMENTE BAJO","VALOR MINIMO ACEPTABLE")</f>
        <v xml:space="preserve"> OFERTA CON PRECIO APARENTEMENTE BAJO</v>
      </c>
      <c r="I149" s="29"/>
      <c r="J149" s="30">
        <f>+ROUND(G149*I149,0)</f>
        <v>0</v>
      </c>
      <c r="K149" s="29"/>
      <c r="L149" s="30">
        <f>+ROUND(G149*K149,0)</f>
        <v>0</v>
      </c>
      <c r="M149" s="29"/>
      <c r="N149" s="30">
        <f>+ROUND(G149*M149,0)</f>
        <v>0</v>
      </c>
      <c r="O149" s="29"/>
      <c r="P149" s="30">
        <f>+ROUND(G149*O149,0)</f>
        <v>0</v>
      </c>
      <c r="Q149" s="31">
        <f>ROUND(G149-J149-L149-N149-P149,0)</f>
        <v>0</v>
      </c>
    </row>
    <row r="150" spans="2:17" ht="15" x14ac:dyDescent="0.25">
      <c r="B150" s="19">
        <v>127</v>
      </c>
      <c r="C150" s="94" t="s">
        <v>104</v>
      </c>
      <c r="D150" s="20">
        <v>2612.1376</v>
      </c>
      <c r="E150" s="1">
        <f>+G150/D150</f>
        <v>0</v>
      </c>
      <c r="F150" s="6">
        <f>+D150*80%</f>
        <v>2089.7100800000003</v>
      </c>
      <c r="G150" s="33"/>
      <c r="H150" s="2" t="str">
        <f>IF(G150&lt;F150," OFERTA CON PRECIO APARENTEMENTE BAJO","VALOR MINIMO ACEPTABLE")</f>
        <v xml:space="preserve"> OFERTA CON PRECIO APARENTEMENTE BAJO</v>
      </c>
      <c r="I150" s="29"/>
      <c r="J150" s="30">
        <f>+ROUND(G150*I150,0)</f>
        <v>0</v>
      </c>
      <c r="K150" s="29"/>
      <c r="L150" s="30">
        <f>+ROUND(G150*K150,0)</f>
        <v>0</v>
      </c>
      <c r="M150" s="29"/>
      <c r="N150" s="30">
        <f>+ROUND(G150*M150,0)</f>
        <v>0</v>
      </c>
      <c r="O150" s="29"/>
      <c r="P150" s="30">
        <f>+ROUND(G150*O150,0)</f>
        <v>0</v>
      </c>
      <c r="Q150" s="31">
        <f>ROUND(G150-J150-L150-N150-P150,0)</f>
        <v>0</v>
      </c>
    </row>
    <row r="151" spans="2:17" ht="15" x14ac:dyDescent="0.25">
      <c r="B151" s="19">
        <v>128</v>
      </c>
      <c r="C151" s="94" t="s">
        <v>105</v>
      </c>
      <c r="D151" s="20">
        <v>2567.5126</v>
      </c>
      <c r="E151" s="1">
        <f>+G151/D151</f>
        <v>0</v>
      </c>
      <c r="F151" s="6">
        <f>+D151*80%</f>
        <v>2054.01008</v>
      </c>
      <c r="G151" s="33"/>
      <c r="H151" s="2" t="str">
        <f>IF(G151&lt;F151," OFERTA CON PRECIO APARENTEMENTE BAJO","VALOR MINIMO ACEPTABLE")</f>
        <v xml:space="preserve"> OFERTA CON PRECIO APARENTEMENTE BAJO</v>
      </c>
      <c r="I151" s="29"/>
      <c r="J151" s="30">
        <f>+ROUND(G151*I151,0)</f>
        <v>0</v>
      </c>
      <c r="K151" s="29"/>
      <c r="L151" s="30">
        <f>+ROUND(G151*K151,0)</f>
        <v>0</v>
      </c>
      <c r="M151" s="29"/>
      <c r="N151" s="30">
        <f>+ROUND(G151*M151,0)</f>
        <v>0</v>
      </c>
      <c r="O151" s="29"/>
      <c r="P151" s="30">
        <f>+ROUND(G151*O151,0)</f>
        <v>0</v>
      </c>
      <c r="Q151" s="31">
        <f>ROUND(G151-J151-L151-N151-P151,0)</f>
        <v>0</v>
      </c>
    </row>
    <row r="152" spans="2:17" ht="15" x14ac:dyDescent="0.25">
      <c r="B152" s="19">
        <v>129</v>
      </c>
      <c r="C152" s="94" t="s">
        <v>106</v>
      </c>
      <c r="D152" s="20">
        <v>2589.5275999999999</v>
      </c>
      <c r="E152" s="1">
        <f>+G152/D152</f>
        <v>0</v>
      </c>
      <c r="F152" s="6">
        <f>+D152*80%</f>
        <v>2071.6220800000001</v>
      </c>
      <c r="G152" s="33"/>
      <c r="H152" s="2" t="str">
        <f>IF(G152&lt;F152," OFERTA CON PRECIO APARENTEMENTE BAJO","VALOR MINIMO ACEPTABLE")</f>
        <v xml:space="preserve"> OFERTA CON PRECIO APARENTEMENTE BAJO</v>
      </c>
      <c r="I152" s="29"/>
      <c r="J152" s="30">
        <f>+ROUND(G152*I152,0)</f>
        <v>0</v>
      </c>
      <c r="K152" s="29"/>
      <c r="L152" s="30">
        <f>+ROUND(G152*K152,0)</f>
        <v>0</v>
      </c>
      <c r="M152" s="29"/>
      <c r="N152" s="30">
        <f>+ROUND(G152*M152,0)</f>
        <v>0</v>
      </c>
      <c r="O152" s="29"/>
      <c r="P152" s="30">
        <f>+ROUND(G152*O152,0)</f>
        <v>0</v>
      </c>
      <c r="Q152" s="31">
        <f>ROUND(G152-J152-L152-N152-P152,0)</f>
        <v>0</v>
      </c>
    </row>
    <row r="153" spans="2:17" ht="15" x14ac:dyDescent="0.25">
      <c r="B153" s="19">
        <v>130</v>
      </c>
      <c r="C153" s="94" t="s">
        <v>107</v>
      </c>
      <c r="D153" s="20">
        <v>977107.46439999994</v>
      </c>
      <c r="E153" s="1">
        <f>+G153/D153</f>
        <v>0</v>
      </c>
      <c r="F153" s="6">
        <f>+D153*80%</f>
        <v>781685.97152000002</v>
      </c>
      <c r="G153" s="33"/>
      <c r="H153" s="2" t="str">
        <f>IF(G153&lt;F153," OFERTA CON PRECIO APARENTEMENTE BAJO","VALOR MINIMO ACEPTABLE")</f>
        <v xml:space="preserve"> OFERTA CON PRECIO APARENTEMENTE BAJO</v>
      </c>
      <c r="I153" s="29"/>
      <c r="J153" s="30">
        <f>+ROUND(G153*I153,0)</f>
        <v>0</v>
      </c>
      <c r="K153" s="29"/>
      <c r="L153" s="30">
        <f>+ROUND(G153*K153,0)</f>
        <v>0</v>
      </c>
      <c r="M153" s="29"/>
      <c r="N153" s="30">
        <f>+ROUND(G153*M153,0)</f>
        <v>0</v>
      </c>
      <c r="O153" s="29"/>
      <c r="P153" s="30">
        <f>+ROUND(G153*O153,0)</f>
        <v>0</v>
      </c>
      <c r="Q153" s="31">
        <f>ROUND(G153-J153-L153-N153-P153,0)</f>
        <v>0</v>
      </c>
    </row>
    <row r="154" spans="2:17" ht="15" x14ac:dyDescent="0.25">
      <c r="B154" s="19">
        <v>131</v>
      </c>
      <c r="C154" s="94" t="s">
        <v>108</v>
      </c>
      <c r="D154" s="20">
        <v>1534351.1015999999</v>
      </c>
      <c r="E154" s="1">
        <f>+G154/D154</f>
        <v>0</v>
      </c>
      <c r="F154" s="6">
        <f>+D154*80%</f>
        <v>1227480.8812800001</v>
      </c>
      <c r="G154" s="33"/>
      <c r="H154" s="2" t="str">
        <f>IF(G154&lt;F154," OFERTA CON PRECIO APARENTEMENTE BAJO","VALOR MINIMO ACEPTABLE")</f>
        <v xml:space="preserve"> OFERTA CON PRECIO APARENTEMENTE BAJO</v>
      </c>
      <c r="I154" s="29"/>
      <c r="J154" s="30">
        <f>+ROUND(G154*I154,0)</f>
        <v>0</v>
      </c>
      <c r="K154" s="29"/>
      <c r="L154" s="30">
        <f>+ROUND(G154*K154,0)</f>
        <v>0</v>
      </c>
      <c r="M154" s="29"/>
      <c r="N154" s="30">
        <f>+ROUND(G154*M154,0)</f>
        <v>0</v>
      </c>
      <c r="O154" s="29"/>
      <c r="P154" s="30">
        <f>+ROUND(G154*O154,0)</f>
        <v>0</v>
      </c>
      <c r="Q154" s="31">
        <f>ROUND(G154-J154-L154-N154-P154,0)</f>
        <v>0</v>
      </c>
    </row>
    <row r="155" spans="2:17" ht="15" x14ac:dyDescent="0.25">
      <c r="B155" s="19">
        <v>132</v>
      </c>
      <c r="C155" s="94" t="s">
        <v>109</v>
      </c>
      <c r="D155" s="20">
        <v>304705.6312</v>
      </c>
      <c r="E155" s="1">
        <f>+G155/D155</f>
        <v>0</v>
      </c>
      <c r="F155" s="6">
        <f>+D155*80%</f>
        <v>243764.50496000002</v>
      </c>
      <c r="G155" s="33"/>
      <c r="H155" s="2" t="str">
        <f>IF(G155&lt;F155," OFERTA CON PRECIO APARENTEMENTE BAJO","VALOR MINIMO ACEPTABLE")</f>
        <v xml:space="preserve"> OFERTA CON PRECIO APARENTEMENTE BAJO</v>
      </c>
      <c r="I155" s="29"/>
      <c r="J155" s="30">
        <f>+ROUND(G155*I155,0)</f>
        <v>0</v>
      </c>
      <c r="K155" s="29"/>
      <c r="L155" s="30">
        <f>+ROUND(G155*K155,0)</f>
        <v>0</v>
      </c>
      <c r="M155" s="29"/>
      <c r="N155" s="30">
        <f>+ROUND(G155*M155,0)</f>
        <v>0</v>
      </c>
      <c r="O155" s="29"/>
      <c r="P155" s="30">
        <f>+ROUND(G155*O155,0)</f>
        <v>0</v>
      </c>
      <c r="Q155" s="31">
        <f>ROUND(G155-J155-L155-N155-P155,0)</f>
        <v>0</v>
      </c>
    </row>
    <row r="156" spans="2:17" ht="15" x14ac:dyDescent="0.25">
      <c r="B156" s="19">
        <v>133</v>
      </c>
      <c r="C156" s="95" t="s">
        <v>433</v>
      </c>
      <c r="D156" s="20">
        <v>400953.52079999994</v>
      </c>
      <c r="E156" s="1">
        <f>+G156/D156</f>
        <v>0</v>
      </c>
      <c r="F156" s="6">
        <f>+D156*80%</f>
        <v>320762.81663999998</v>
      </c>
      <c r="G156" s="33"/>
      <c r="H156" s="2" t="str">
        <f>IF(G156&lt;F156," OFERTA CON PRECIO APARENTEMENTE BAJO","VALOR MINIMO ACEPTABLE")</f>
        <v xml:space="preserve"> OFERTA CON PRECIO APARENTEMENTE BAJO</v>
      </c>
      <c r="I156" s="29"/>
      <c r="J156" s="30">
        <f>+ROUND(G156*I156,0)</f>
        <v>0</v>
      </c>
      <c r="K156" s="29"/>
      <c r="L156" s="30">
        <f>+ROUND(G156*K156,0)</f>
        <v>0</v>
      </c>
      <c r="M156" s="29"/>
      <c r="N156" s="30">
        <f>+ROUND(G156*M156,0)</f>
        <v>0</v>
      </c>
      <c r="O156" s="29"/>
      <c r="P156" s="30">
        <f>+ROUND(G156*O156,0)</f>
        <v>0</v>
      </c>
      <c r="Q156" s="31">
        <f>ROUND(G156-J156-L156-N156-P156,0)</f>
        <v>0</v>
      </c>
    </row>
    <row r="157" spans="2:17" ht="15" x14ac:dyDescent="0.25">
      <c r="B157" s="19">
        <v>134</v>
      </c>
      <c r="C157" s="95" t="s">
        <v>434</v>
      </c>
      <c r="D157" s="20">
        <v>2086392.0616000001</v>
      </c>
      <c r="E157" s="1">
        <f>+G157/D157</f>
        <v>0</v>
      </c>
      <c r="F157" s="6">
        <f>+D157*80%</f>
        <v>1669113.6492800002</v>
      </c>
      <c r="G157" s="33"/>
      <c r="H157" s="2" t="str">
        <f>IF(G157&lt;F157," OFERTA CON PRECIO APARENTEMENTE BAJO","VALOR MINIMO ACEPTABLE")</f>
        <v xml:space="preserve"> OFERTA CON PRECIO APARENTEMENTE BAJO</v>
      </c>
      <c r="I157" s="29"/>
      <c r="J157" s="30">
        <f>+ROUND(G157*I157,0)</f>
        <v>0</v>
      </c>
      <c r="K157" s="29"/>
      <c r="L157" s="30">
        <f>+ROUND(G157*K157,0)</f>
        <v>0</v>
      </c>
      <c r="M157" s="29"/>
      <c r="N157" s="30">
        <f>+ROUND(G157*M157,0)</f>
        <v>0</v>
      </c>
      <c r="O157" s="29"/>
      <c r="P157" s="30">
        <f>+ROUND(G157*O157,0)</f>
        <v>0</v>
      </c>
      <c r="Q157" s="31">
        <f>ROUND(G157-J157-L157-N157-P157,0)</f>
        <v>0</v>
      </c>
    </row>
    <row r="158" spans="2:17" ht="15" x14ac:dyDescent="0.25">
      <c r="B158" s="19">
        <v>135</v>
      </c>
      <c r="C158" s="95" t="s">
        <v>435</v>
      </c>
      <c r="D158" s="20">
        <v>643180.76080000005</v>
      </c>
      <c r="E158" s="1">
        <f>+G158/D158</f>
        <v>0</v>
      </c>
      <c r="F158" s="6">
        <f>+D158*80%</f>
        <v>514544.60864000005</v>
      </c>
      <c r="G158" s="33"/>
      <c r="H158" s="2" t="str">
        <f>IF(G158&lt;F158," OFERTA CON PRECIO APARENTEMENTE BAJO","VALOR MINIMO ACEPTABLE")</f>
        <v xml:space="preserve"> OFERTA CON PRECIO APARENTEMENTE BAJO</v>
      </c>
      <c r="I158" s="29"/>
      <c r="J158" s="30">
        <f>+ROUND(G158*I158,0)</f>
        <v>0</v>
      </c>
      <c r="K158" s="29"/>
      <c r="L158" s="30">
        <f>+ROUND(G158*K158,0)</f>
        <v>0</v>
      </c>
      <c r="M158" s="29"/>
      <c r="N158" s="30">
        <f>+ROUND(G158*M158,0)</f>
        <v>0</v>
      </c>
      <c r="O158" s="29"/>
      <c r="P158" s="30">
        <f>+ROUND(G158*O158,0)</f>
        <v>0</v>
      </c>
      <c r="Q158" s="31">
        <f>ROUND(G158-J158-L158-N158-P158,0)</f>
        <v>0</v>
      </c>
    </row>
    <row r="159" spans="2:17" ht="15" x14ac:dyDescent="0.25">
      <c r="B159" s="19">
        <v>136</v>
      </c>
      <c r="C159" s="95" t="s">
        <v>436</v>
      </c>
      <c r="D159" s="20">
        <v>522979.3824</v>
      </c>
      <c r="E159" s="1">
        <f>+G159/D159</f>
        <v>0</v>
      </c>
      <c r="F159" s="6">
        <f>+D159*80%</f>
        <v>418383.50592000003</v>
      </c>
      <c r="G159" s="33"/>
      <c r="H159" s="2" t="str">
        <f>IF(G159&lt;F159," OFERTA CON PRECIO APARENTEMENTE BAJO","VALOR MINIMO ACEPTABLE")</f>
        <v xml:space="preserve"> OFERTA CON PRECIO APARENTEMENTE BAJO</v>
      </c>
      <c r="I159" s="29"/>
      <c r="J159" s="30">
        <f>+ROUND(G159*I159,0)</f>
        <v>0</v>
      </c>
      <c r="K159" s="29"/>
      <c r="L159" s="30">
        <f>+ROUND(G159*K159,0)</f>
        <v>0</v>
      </c>
      <c r="M159" s="29"/>
      <c r="N159" s="30">
        <f>+ROUND(G159*M159,0)</f>
        <v>0</v>
      </c>
      <c r="O159" s="29"/>
      <c r="P159" s="30">
        <f>+ROUND(G159*O159,0)</f>
        <v>0</v>
      </c>
      <c r="Q159" s="31">
        <f>ROUND(G159-J159-L159-N159-P159,0)</f>
        <v>0</v>
      </c>
    </row>
    <row r="160" spans="2:17" ht="15" x14ac:dyDescent="0.25">
      <c r="B160" s="19">
        <v>137</v>
      </c>
      <c r="C160" s="95" t="s">
        <v>437</v>
      </c>
      <c r="D160" s="20">
        <v>449817.29360000003</v>
      </c>
      <c r="E160" s="1">
        <f>+G160/D160</f>
        <v>0</v>
      </c>
      <c r="F160" s="6">
        <f>+D160*80%</f>
        <v>359853.83488000004</v>
      </c>
      <c r="G160" s="33"/>
      <c r="H160" s="2" t="str">
        <f>IF(G160&lt;F160," OFERTA CON PRECIO APARENTEMENTE BAJO","VALOR MINIMO ACEPTABLE")</f>
        <v xml:space="preserve"> OFERTA CON PRECIO APARENTEMENTE BAJO</v>
      </c>
      <c r="I160" s="29"/>
      <c r="J160" s="30">
        <f>+ROUND(G160*I160,0)</f>
        <v>0</v>
      </c>
      <c r="K160" s="29"/>
      <c r="L160" s="30">
        <f>+ROUND(G160*K160,0)</f>
        <v>0</v>
      </c>
      <c r="M160" s="29"/>
      <c r="N160" s="30">
        <f>+ROUND(G160*M160,0)</f>
        <v>0</v>
      </c>
      <c r="O160" s="29"/>
      <c r="P160" s="30">
        <f>+ROUND(G160*O160,0)</f>
        <v>0</v>
      </c>
      <c r="Q160" s="31">
        <f>ROUND(G160-J160-L160-N160-P160,0)</f>
        <v>0</v>
      </c>
    </row>
    <row r="161" spans="2:17" ht="15" x14ac:dyDescent="0.25">
      <c r="B161" s="19">
        <v>138</v>
      </c>
      <c r="C161" s="94" t="s">
        <v>110</v>
      </c>
      <c r="D161" s="20">
        <v>2866956.9887999999</v>
      </c>
      <c r="E161" s="1">
        <f>+G161/D161</f>
        <v>0</v>
      </c>
      <c r="F161" s="6">
        <f>+D161*80%</f>
        <v>2293565.5910399999</v>
      </c>
      <c r="G161" s="33"/>
      <c r="H161" s="2" t="str">
        <f>IF(G161&lt;F161," OFERTA CON PRECIO APARENTEMENTE BAJO","VALOR MINIMO ACEPTABLE")</f>
        <v xml:space="preserve"> OFERTA CON PRECIO APARENTEMENTE BAJO</v>
      </c>
      <c r="I161" s="29"/>
      <c r="J161" s="30">
        <f>+ROUND(G161*I161,0)</f>
        <v>0</v>
      </c>
      <c r="K161" s="29"/>
      <c r="L161" s="30">
        <f>+ROUND(G161*K161,0)</f>
        <v>0</v>
      </c>
      <c r="M161" s="29"/>
      <c r="N161" s="30">
        <f>+ROUND(G161*M161,0)</f>
        <v>0</v>
      </c>
      <c r="O161" s="29"/>
      <c r="P161" s="30">
        <f>+ROUND(G161*O161,0)</f>
        <v>0</v>
      </c>
      <c r="Q161" s="31">
        <f>ROUND(G161-J161-L161-N161-P161,0)</f>
        <v>0</v>
      </c>
    </row>
    <row r="162" spans="2:17" ht="15" x14ac:dyDescent="0.25">
      <c r="B162" s="19">
        <v>139</v>
      </c>
      <c r="C162" s="93" t="str">
        <f>UPPER("SERVICIO Cambio de liquido de frenos")</f>
        <v>SERVICIO CAMBIO DE LIQUIDO DE FRENOS</v>
      </c>
      <c r="D162" s="20">
        <v>118533.2904</v>
      </c>
      <c r="E162" s="1">
        <f>+G162/D162</f>
        <v>0</v>
      </c>
      <c r="F162" s="6">
        <f>+D162*80%</f>
        <v>94826.632320000004</v>
      </c>
      <c r="G162" s="33"/>
      <c r="H162" s="2" t="str">
        <f>IF(G162&lt;F162," OFERTA CON PRECIO APARENTEMENTE BAJO","VALOR MINIMO ACEPTABLE")</f>
        <v xml:space="preserve"> OFERTA CON PRECIO APARENTEMENTE BAJO</v>
      </c>
      <c r="I162" s="29"/>
      <c r="J162" s="30">
        <f>+ROUND(G162*I162,0)</f>
        <v>0</v>
      </c>
      <c r="K162" s="29"/>
      <c r="L162" s="30">
        <f>+ROUND(G162*K162,0)</f>
        <v>0</v>
      </c>
      <c r="M162" s="29"/>
      <c r="N162" s="30">
        <f>+ROUND(G162*M162,0)</f>
        <v>0</v>
      </c>
      <c r="O162" s="29"/>
      <c r="P162" s="30">
        <f>+ROUND(G162*O162,0)</f>
        <v>0</v>
      </c>
      <c r="Q162" s="31">
        <f>ROUND(G162-J162-L162-N162-P162,0)</f>
        <v>0</v>
      </c>
    </row>
    <row r="163" spans="2:17" ht="15" x14ac:dyDescent="0.25">
      <c r="B163" s="19">
        <v>140</v>
      </c>
      <c r="C163" s="93" t="s">
        <v>111</v>
      </c>
      <c r="D163" s="20">
        <v>482927.58479999995</v>
      </c>
      <c r="E163" s="1">
        <f>+G163/D163</f>
        <v>0</v>
      </c>
      <c r="F163" s="6">
        <f>+D163*80%</f>
        <v>386342.06783999997</v>
      </c>
      <c r="G163" s="33"/>
      <c r="H163" s="2" t="str">
        <f>IF(G163&lt;F163," OFERTA CON PRECIO APARENTEMENTE BAJO","VALOR MINIMO ACEPTABLE")</f>
        <v xml:space="preserve"> OFERTA CON PRECIO APARENTEMENTE BAJO</v>
      </c>
      <c r="I163" s="29"/>
      <c r="J163" s="30">
        <f>+ROUND(G163*I163,0)</f>
        <v>0</v>
      </c>
      <c r="K163" s="29"/>
      <c r="L163" s="30">
        <f>+ROUND(G163*K163,0)</f>
        <v>0</v>
      </c>
      <c r="M163" s="29"/>
      <c r="N163" s="30">
        <f>+ROUND(G163*M163,0)</f>
        <v>0</v>
      </c>
      <c r="O163" s="29"/>
      <c r="P163" s="30">
        <f>+ROUND(G163*O163,0)</f>
        <v>0</v>
      </c>
      <c r="Q163" s="31">
        <f>ROUND(G163-J163-L163-N163-P163,0)</f>
        <v>0</v>
      </c>
    </row>
    <row r="164" spans="2:17" ht="15" x14ac:dyDescent="0.25">
      <c r="B164" s="19">
        <v>141</v>
      </c>
      <c r="C164" s="93" t="str">
        <f>UPPER("SERVICIO Mantenimiento de mordazas")</f>
        <v>SERVICIO MANTENIMIENTO DE MORDAZAS</v>
      </c>
      <c r="D164" s="20">
        <v>382644.87760000001</v>
      </c>
      <c r="E164" s="1">
        <f>+G164/D164</f>
        <v>0</v>
      </c>
      <c r="F164" s="6">
        <f>+D164*80%</f>
        <v>306115.90208000003</v>
      </c>
      <c r="G164" s="33"/>
      <c r="H164" s="2" t="str">
        <f>IF(G164&lt;F164," OFERTA CON PRECIO APARENTEMENTE BAJO","VALOR MINIMO ACEPTABLE")</f>
        <v xml:space="preserve"> OFERTA CON PRECIO APARENTEMENTE BAJO</v>
      </c>
      <c r="I164" s="29"/>
      <c r="J164" s="30">
        <f>+ROUND(G164*I164,0)</f>
        <v>0</v>
      </c>
      <c r="K164" s="29"/>
      <c r="L164" s="30">
        <f>+ROUND(G164*K164,0)</f>
        <v>0</v>
      </c>
      <c r="M164" s="29"/>
      <c r="N164" s="30">
        <f>+ROUND(G164*M164,0)</f>
        <v>0</v>
      </c>
      <c r="O164" s="29"/>
      <c r="P164" s="30">
        <f>+ROUND(G164*O164,0)</f>
        <v>0</v>
      </c>
      <c r="Q164" s="31">
        <f>ROUND(G164-J164-L164-N164-P164,0)</f>
        <v>0</v>
      </c>
    </row>
    <row r="165" spans="2:17" ht="15" x14ac:dyDescent="0.25">
      <c r="B165" s="19">
        <v>142</v>
      </c>
      <c r="C165" s="93" t="s">
        <v>112</v>
      </c>
      <c r="D165" s="20">
        <v>171598</v>
      </c>
      <c r="E165" s="1">
        <f>+G165/D165</f>
        <v>0</v>
      </c>
      <c r="F165" s="6">
        <f>+D165*80%</f>
        <v>137278.39999999999</v>
      </c>
      <c r="G165" s="33"/>
      <c r="H165" s="2" t="str">
        <f>IF(G165&lt;F165," OFERTA CON PRECIO APARENTEMENTE BAJO","VALOR MINIMO ACEPTABLE")</f>
        <v xml:space="preserve"> OFERTA CON PRECIO APARENTEMENTE BAJO</v>
      </c>
      <c r="I165" s="29"/>
      <c r="J165" s="30">
        <f>+ROUND(G165*I165,0)</f>
        <v>0</v>
      </c>
      <c r="K165" s="29"/>
      <c r="L165" s="30">
        <f>+ROUND(G165*K165,0)</f>
        <v>0</v>
      </c>
      <c r="M165" s="29"/>
      <c r="N165" s="30">
        <f>+ROUND(G165*M165,0)</f>
        <v>0</v>
      </c>
      <c r="O165" s="29"/>
      <c r="P165" s="30">
        <f>+ROUND(G165*O165,0)</f>
        <v>0</v>
      </c>
      <c r="Q165" s="31">
        <f>ROUND(G165-J165-L165-N165-P165,0)</f>
        <v>0</v>
      </c>
    </row>
    <row r="166" spans="2:17" ht="15" x14ac:dyDescent="0.25">
      <c r="B166" s="19">
        <v>143</v>
      </c>
      <c r="C166" s="95" t="s">
        <v>438</v>
      </c>
      <c r="D166" s="20">
        <v>148661.41279999999</v>
      </c>
      <c r="E166" s="1">
        <f>+G166/D166</f>
        <v>0</v>
      </c>
      <c r="F166" s="6">
        <f>+D166*80%</f>
        <v>118929.13024</v>
      </c>
      <c r="G166" s="33"/>
      <c r="H166" s="2" t="str">
        <f>IF(G166&lt;F166," OFERTA CON PRECIO APARENTEMENTE BAJO","VALOR MINIMO ACEPTABLE")</f>
        <v xml:space="preserve"> OFERTA CON PRECIO APARENTEMENTE BAJO</v>
      </c>
      <c r="I166" s="29"/>
      <c r="J166" s="30">
        <f>+ROUND(G166*I166,0)</f>
        <v>0</v>
      </c>
      <c r="K166" s="29"/>
      <c r="L166" s="30">
        <f>+ROUND(G166*K166,0)</f>
        <v>0</v>
      </c>
      <c r="M166" s="29"/>
      <c r="N166" s="30">
        <f>+ROUND(G166*M166,0)</f>
        <v>0</v>
      </c>
      <c r="O166" s="29"/>
      <c r="P166" s="30">
        <f>+ROUND(G166*O166,0)</f>
        <v>0</v>
      </c>
      <c r="Q166" s="31">
        <f>ROUND(G166-J166-L166-N166-P166,0)</f>
        <v>0</v>
      </c>
    </row>
    <row r="167" spans="2:17" ht="15" x14ac:dyDescent="0.25">
      <c r="B167" s="19">
        <v>144</v>
      </c>
      <c r="C167" s="93" t="s">
        <v>113</v>
      </c>
      <c r="D167" s="20">
        <v>147352.41279999999</v>
      </c>
      <c r="E167" s="1">
        <f>+G167/D167</f>
        <v>0</v>
      </c>
      <c r="F167" s="6">
        <f>+D167*80%</f>
        <v>117881.93024</v>
      </c>
      <c r="G167" s="33"/>
      <c r="H167" s="2" t="str">
        <f>IF(G167&lt;F167," OFERTA CON PRECIO APARENTEMENTE BAJO","VALOR MINIMO ACEPTABLE")</f>
        <v xml:space="preserve"> OFERTA CON PRECIO APARENTEMENTE BAJO</v>
      </c>
      <c r="I167" s="29"/>
      <c r="J167" s="30">
        <f>+ROUND(G167*I167,0)</f>
        <v>0</v>
      </c>
      <c r="K167" s="29"/>
      <c r="L167" s="30">
        <f>+ROUND(G167*K167,0)</f>
        <v>0</v>
      </c>
      <c r="M167" s="29"/>
      <c r="N167" s="30">
        <f>+ROUND(G167*M167,0)</f>
        <v>0</v>
      </c>
      <c r="O167" s="29"/>
      <c r="P167" s="30">
        <f>+ROUND(G167*O167,0)</f>
        <v>0</v>
      </c>
      <c r="Q167" s="31">
        <f>ROUND(G167-J167-L167-N167-P167,0)</f>
        <v>0</v>
      </c>
    </row>
    <row r="168" spans="2:17" ht="15" x14ac:dyDescent="0.25">
      <c r="B168" s="19">
        <v>145</v>
      </c>
      <c r="C168" s="93" t="str">
        <f>UPPER("SERVICIO Cambio de bandas de frenos")</f>
        <v>SERVICIO CAMBIO DE BANDAS DE FRENOS</v>
      </c>
      <c r="D168" s="20">
        <v>1353675.2015999998</v>
      </c>
      <c r="E168" s="1">
        <f>+G168/D168</f>
        <v>0</v>
      </c>
      <c r="F168" s="6">
        <f>+D168*80%</f>
        <v>1082940.1612799999</v>
      </c>
      <c r="G168" s="33"/>
      <c r="H168" s="2" t="str">
        <f>IF(G168&lt;F168," OFERTA CON PRECIO APARENTEMENTE BAJO","VALOR MINIMO ACEPTABLE")</f>
        <v xml:space="preserve"> OFERTA CON PRECIO APARENTEMENTE BAJO</v>
      </c>
      <c r="I168" s="29"/>
      <c r="J168" s="30">
        <f>+ROUND(G168*I168,0)</f>
        <v>0</v>
      </c>
      <c r="K168" s="29"/>
      <c r="L168" s="30">
        <f>+ROUND(G168*K168,0)</f>
        <v>0</v>
      </c>
      <c r="M168" s="29"/>
      <c r="N168" s="30">
        <f>+ROUND(G168*M168,0)</f>
        <v>0</v>
      </c>
      <c r="O168" s="29"/>
      <c r="P168" s="30">
        <f>+ROUND(G168*O168,0)</f>
        <v>0</v>
      </c>
      <c r="Q168" s="31">
        <f>ROUND(G168-J168-L168-N168-P168,0)</f>
        <v>0</v>
      </c>
    </row>
    <row r="169" spans="2:17" ht="15" x14ac:dyDescent="0.25">
      <c r="B169" s="19">
        <v>146</v>
      </c>
      <c r="C169" s="93" t="str">
        <f>UPPER("SERVICIO Cambio y rectificacion de tambores TRASEROS")</f>
        <v>SERVICIO CAMBIO Y RECTIFICACION DE TAMBORES TRASEROS</v>
      </c>
      <c r="D169" s="20">
        <v>301813.12559999997</v>
      </c>
      <c r="E169" s="1">
        <f>+G169/D169</f>
        <v>0</v>
      </c>
      <c r="F169" s="6">
        <f>+D169*80%</f>
        <v>241450.50047999999</v>
      </c>
      <c r="G169" s="33"/>
      <c r="H169" s="2" t="str">
        <f>IF(G169&lt;F169," OFERTA CON PRECIO APARENTEMENTE BAJO","VALOR MINIMO ACEPTABLE")</f>
        <v xml:space="preserve"> OFERTA CON PRECIO APARENTEMENTE BAJO</v>
      </c>
      <c r="I169" s="29"/>
      <c r="J169" s="30">
        <f>+ROUND(G169*I169,0)</f>
        <v>0</v>
      </c>
      <c r="K169" s="29"/>
      <c r="L169" s="30">
        <f>+ROUND(G169*K169,0)</f>
        <v>0</v>
      </c>
      <c r="M169" s="29"/>
      <c r="N169" s="30">
        <f>+ROUND(G169*M169,0)</f>
        <v>0</v>
      </c>
      <c r="O169" s="29"/>
      <c r="P169" s="30">
        <f>+ROUND(G169*O169,0)</f>
        <v>0</v>
      </c>
      <c r="Q169" s="31">
        <f>ROUND(G169-J169-L169-N169-P169,0)</f>
        <v>0</v>
      </c>
    </row>
    <row r="170" spans="2:17" ht="15" x14ac:dyDescent="0.25">
      <c r="B170" s="19">
        <v>147</v>
      </c>
      <c r="C170" s="94" t="s">
        <v>439</v>
      </c>
      <c r="D170" s="20">
        <v>3457868.3391999998</v>
      </c>
      <c r="E170" s="1">
        <f>+G170/D170</f>
        <v>0</v>
      </c>
      <c r="F170" s="6">
        <f>+D170*80%</f>
        <v>2766294.67136</v>
      </c>
      <c r="G170" s="33"/>
      <c r="H170" s="2" t="str">
        <f>IF(G170&lt;F170," OFERTA CON PRECIO APARENTEMENTE BAJO","VALOR MINIMO ACEPTABLE")</f>
        <v xml:space="preserve"> OFERTA CON PRECIO APARENTEMENTE BAJO</v>
      </c>
      <c r="I170" s="29"/>
      <c r="J170" s="30">
        <f>+ROUND(G170*I170,0)</f>
        <v>0</v>
      </c>
      <c r="K170" s="29"/>
      <c r="L170" s="30">
        <f>+ROUND(G170*K170,0)</f>
        <v>0</v>
      </c>
      <c r="M170" s="29"/>
      <c r="N170" s="30">
        <f>+ROUND(G170*M170,0)</f>
        <v>0</v>
      </c>
      <c r="O170" s="29"/>
      <c r="P170" s="30">
        <f>+ROUND(G170*O170,0)</f>
        <v>0</v>
      </c>
      <c r="Q170" s="31">
        <f>ROUND(G170-J170-L170-N170-P170,0)</f>
        <v>0</v>
      </c>
    </row>
    <row r="171" spans="2:17" ht="15" x14ac:dyDescent="0.25">
      <c r="B171" s="19">
        <v>148</v>
      </c>
      <c r="C171" s="94" t="s">
        <v>115</v>
      </c>
      <c r="D171" s="20">
        <v>1283662.0464000001</v>
      </c>
      <c r="E171" s="1">
        <f>+G171/D171</f>
        <v>0</v>
      </c>
      <c r="F171" s="6">
        <f>+D171*80%</f>
        <v>1026929.6371200001</v>
      </c>
      <c r="G171" s="33"/>
      <c r="H171" s="2" t="str">
        <f>IF(G171&lt;F171," OFERTA CON PRECIO APARENTEMENTE BAJO","VALOR MINIMO ACEPTABLE")</f>
        <v xml:space="preserve"> OFERTA CON PRECIO APARENTEMENTE BAJO</v>
      </c>
      <c r="I171" s="29"/>
      <c r="J171" s="30">
        <f>+ROUND(G171*I171,0)</f>
        <v>0</v>
      </c>
      <c r="K171" s="29"/>
      <c r="L171" s="30">
        <f>+ROUND(G171*K171,0)</f>
        <v>0</v>
      </c>
      <c r="M171" s="29"/>
      <c r="N171" s="30">
        <f>+ROUND(G171*M171,0)</f>
        <v>0</v>
      </c>
      <c r="O171" s="29"/>
      <c r="P171" s="30">
        <f>+ROUND(G171*O171,0)</f>
        <v>0</v>
      </c>
      <c r="Q171" s="31">
        <f>ROUND(G171-J171-L171-N171-P171,0)</f>
        <v>0</v>
      </c>
    </row>
    <row r="172" spans="2:17" ht="15" x14ac:dyDescent="0.25">
      <c r="B172" s="19">
        <v>149</v>
      </c>
      <c r="C172" s="94" t="s">
        <v>116</v>
      </c>
      <c r="D172" s="20">
        <v>1600225.8991999996</v>
      </c>
      <c r="E172" s="1">
        <f>+G172/D172</f>
        <v>0</v>
      </c>
      <c r="F172" s="6">
        <f>+D172*80%</f>
        <v>1280180.7193599998</v>
      </c>
      <c r="G172" s="33"/>
      <c r="H172" s="2" t="str">
        <f>IF(G172&lt;F172," OFERTA CON PRECIO APARENTEMENTE BAJO","VALOR MINIMO ACEPTABLE")</f>
        <v xml:space="preserve"> OFERTA CON PRECIO APARENTEMENTE BAJO</v>
      </c>
      <c r="I172" s="29"/>
      <c r="J172" s="30">
        <f>+ROUND(G172*I172,0)</f>
        <v>0</v>
      </c>
      <c r="K172" s="29"/>
      <c r="L172" s="30">
        <f>+ROUND(G172*K172,0)</f>
        <v>0</v>
      </c>
      <c r="M172" s="29"/>
      <c r="N172" s="30">
        <f>+ROUND(G172*M172,0)</f>
        <v>0</v>
      </c>
      <c r="O172" s="29"/>
      <c r="P172" s="30">
        <f>+ROUND(G172*O172,0)</f>
        <v>0</v>
      </c>
      <c r="Q172" s="31">
        <f>ROUND(G172-J172-L172-N172-P172,0)</f>
        <v>0</v>
      </c>
    </row>
    <row r="173" spans="2:17" ht="15" x14ac:dyDescent="0.25">
      <c r="B173" s="19">
        <v>150</v>
      </c>
      <c r="C173" s="94" t="s">
        <v>440</v>
      </c>
      <c r="D173" s="20">
        <v>1890296.6187999998</v>
      </c>
      <c r="E173" s="1">
        <f>+G173/D173</f>
        <v>0</v>
      </c>
      <c r="F173" s="6">
        <f>+D173*80%</f>
        <v>1512237.29504</v>
      </c>
      <c r="G173" s="33"/>
      <c r="H173" s="2" t="str">
        <f>IF(G173&lt;F173," OFERTA CON PRECIO APARENTEMENTE BAJO","VALOR MINIMO ACEPTABLE")</f>
        <v xml:space="preserve"> OFERTA CON PRECIO APARENTEMENTE BAJO</v>
      </c>
      <c r="I173" s="29"/>
      <c r="J173" s="30">
        <f>+ROUND(G173*I173,0)</f>
        <v>0</v>
      </c>
      <c r="K173" s="29"/>
      <c r="L173" s="30">
        <f>+ROUND(G173*K173,0)</f>
        <v>0</v>
      </c>
      <c r="M173" s="29"/>
      <c r="N173" s="30">
        <f>+ROUND(G173*M173,0)</f>
        <v>0</v>
      </c>
      <c r="O173" s="29"/>
      <c r="P173" s="30">
        <f>+ROUND(G173*O173,0)</f>
        <v>0</v>
      </c>
      <c r="Q173" s="31">
        <f>ROUND(G173-J173-L173-N173-P173,0)</f>
        <v>0</v>
      </c>
    </row>
    <row r="174" spans="2:17" ht="15" x14ac:dyDescent="0.25">
      <c r="B174" s="19">
        <v>151</v>
      </c>
      <c r="C174" s="94" t="s">
        <v>118</v>
      </c>
      <c r="D174" s="20">
        <v>356224.21679999994</v>
      </c>
      <c r="E174" s="1">
        <f>+G174/D174</f>
        <v>0</v>
      </c>
      <c r="F174" s="6">
        <f>+D174*80%</f>
        <v>284979.37343999994</v>
      </c>
      <c r="G174" s="33"/>
      <c r="H174" s="2" t="str">
        <f>IF(G174&lt;F174," OFERTA CON PRECIO APARENTEMENTE BAJO","VALOR MINIMO ACEPTABLE")</f>
        <v xml:space="preserve"> OFERTA CON PRECIO APARENTEMENTE BAJO</v>
      </c>
      <c r="I174" s="29"/>
      <c r="J174" s="30">
        <f>+ROUND(G174*I174,0)</f>
        <v>0</v>
      </c>
      <c r="K174" s="29"/>
      <c r="L174" s="30">
        <f>+ROUND(G174*K174,0)</f>
        <v>0</v>
      </c>
      <c r="M174" s="29"/>
      <c r="N174" s="30">
        <f>+ROUND(G174*M174,0)</f>
        <v>0</v>
      </c>
      <c r="O174" s="29"/>
      <c r="P174" s="30">
        <f>+ROUND(G174*O174,0)</f>
        <v>0</v>
      </c>
      <c r="Q174" s="31">
        <f>ROUND(G174-J174-L174-N174-P174,0)</f>
        <v>0</v>
      </c>
    </row>
    <row r="175" spans="2:17" ht="15" x14ac:dyDescent="0.25">
      <c r="B175" s="19">
        <v>152</v>
      </c>
      <c r="C175" s="94" t="s">
        <v>119</v>
      </c>
      <c r="D175" s="20">
        <v>269937.4204</v>
      </c>
      <c r="E175" s="1">
        <f>+G175/D175</f>
        <v>0</v>
      </c>
      <c r="F175" s="6">
        <f>+D175*80%</f>
        <v>215949.93632000001</v>
      </c>
      <c r="G175" s="33"/>
      <c r="H175" s="2" t="str">
        <f>IF(G175&lt;F175," OFERTA CON PRECIO APARENTEMENTE BAJO","VALOR MINIMO ACEPTABLE")</f>
        <v xml:space="preserve"> OFERTA CON PRECIO APARENTEMENTE BAJO</v>
      </c>
      <c r="I175" s="29"/>
      <c r="J175" s="30">
        <f>+ROUND(G175*I175,0)</f>
        <v>0</v>
      </c>
      <c r="K175" s="29"/>
      <c r="L175" s="30">
        <f>+ROUND(G175*K175,0)</f>
        <v>0</v>
      </c>
      <c r="M175" s="29"/>
      <c r="N175" s="30">
        <f>+ROUND(G175*M175,0)</f>
        <v>0</v>
      </c>
      <c r="O175" s="29"/>
      <c r="P175" s="30">
        <f>+ROUND(G175*O175,0)</f>
        <v>0</v>
      </c>
      <c r="Q175" s="31">
        <f>ROUND(G175-J175-L175-N175-P175,0)</f>
        <v>0</v>
      </c>
    </row>
    <row r="176" spans="2:17" ht="15" x14ac:dyDescent="0.25">
      <c r="B176" s="19">
        <v>153</v>
      </c>
      <c r="C176" s="94" t="s">
        <v>120</v>
      </c>
      <c r="D176" s="20">
        <v>478238.54920000001</v>
      </c>
      <c r="E176" s="1">
        <f>+G176/D176</f>
        <v>0</v>
      </c>
      <c r="F176" s="6">
        <f>+D176*80%</f>
        <v>382590.83936000004</v>
      </c>
      <c r="G176" s="33"/>
      <c r="H176" s="2" t="str">
        <f>IF(G176&lt;F176," OFERTA CON PRECIO APARENTEMENTE BAJO","VALOR MINIMO ACEPTABLE")</f>
        <v xml:space="preserve"> OFERTA CON PRECIO APARENTEMENTE BAJO</v>
      </c>
      <c r="I176" s="29"/>
      <c r="J176" s="30">
        <f>+ROUND(G176*I176,0)</f>
        <v>0</v>
      </c>
      <c r="K176" s="29"/>
      <c r="L176" s="30">
        <f>+ROUND(G176*K176,0)</f>
        <v>0</v>
      </c>
      <c r="M176" s="29"/>
      <c r="N176" s="30">
        <f>+ROUND(G176*M176,0)</f>
        <v>0</v>
      </c>
      <c r="O176" s="29"/>
      <c r="P176" s="30">
        <f>+ROUND(G176*O176,0)</f>
        <v>0</v>
      </c>
      <c r="Q176" s="31">
        <f>ROUND(G176-J176-L176-N176-P176,0)</f>
        <v>0</v>
      </c>
    </row>
    <row r="177" spans="2:17" ht="15" x14ac:dyDescent="0.25">
      <c r="B177" s="19">
        <v>154</v>
      </c>
      <c r="C177" s="94" t="s">
        <v>121</v>
      </c>
      <c r="D177" s="20">
        <v>740518.07199999993</v>
      </c>
      <c r="E177" s="1">
        <f>+G177/D177</f>
        <v>0</v>
      </c>
      <c r="F177" s="6">
        <f>+D177*80%</f>
        <v>592414.45759999997</v>
      </c>
      <c r="G177" s="33"/>
      <c r="H177" s="2" t="str">
        <f>IF(G177&lt;F177," OFERTA CON PRECIO APARENTEMENTE BAJO","VALOR MINIMO ACEPTABLE")</f>
        <v xml:space="preserve"> OFERTA CON PRECIO APARENTEMENTE BAJO</v>
      </c>
      <c r="I177" s="29"/>
      <c r="J177" s="30">
        <f>+ROUND(G177*I177,0)</f>
        <v>0</v>
      </c>
      <c r="K177" s="29"/>
      <c r="L177" s="30">
        <f>+ROUND(G177*K177,0)</f>
        <v>0</v>
      </c>
      <c r="M177" s="29"/>
      <c r="N177" s="30">
        <f>+ROUND(G177*M177,0)</f>
        <v>0</v>
      </c>
      <c r="O177" s="29"/>
      <c r="P177" s="30">
        <f>+ROUND(G177*O177,0)</f>
        <v>0</v>
      </c>
      <c r="Q177" s="31">
        <f>ROUND(G177-J177-L177-N177-P177,0)</f>
        <v>0</v>
      </c>
    </row>
    <row r="178" spans="2:17" ht="15" x14ac:dyDescent="0.25">
      <c r="B178" s="19">
        <v>155</v>
      </c>
      <c r="C178" s="94" t="s">
        <v>122</v>
      </c>
      <c r="D178" s="20">
        <v>552259.27600000007</v>
      </c>
      <c r="E178" s="1">
        <f>+G178/D178</f>
        <v>0</v>
      </c>
      <c r="F178" s="6">
        <f>+D178*80%</f>
        <v>441807.42080000008</v>
      </c>
      <c r="G178" s="33"/>
      <c r="H178" s="2" t="str">
        <f>IF(G178&lt;F178," OFERTA CON PRECIO APARENTEMENTE BAJO","VALOR MINIMO ACEPTABLE")</f>
        <v xml:space="preserve"> OFERTA CON PRECIO APARENTEMENTE BAJO</v>
      </c>
      <c r="I178" s="29"/>
      <c r="J178" s="30">
        <f>+ROUND(G178*I178,0)</f>
        <v>0</v>
      </c>
      <c r="K178" s="29"/>
      <c r="L178" s="30">
        <f>+ROUND(G178*K178,0)</f>
        <v>0</v>
      </c>
      <c r="M178" s="29"/>
      <c r="N178" s="30">
        <f>+ROUND(G178*M178,0)</f>
        <v>0</v>
      </c>
      <c r="O178" s="29"/>
      <c r="P178" s="30">
        <f>+ROUND(G178*O178,0)</f>
        <v>0</v>
      </c>
      <c r="Q178" s="31">
        <f>ROUND(G178-J178-L178-N178-P178,0)</f>
        <v>0</v>
      </c>
    </row>
    <row r="179" spans="2:17" ht="15" x14ac:dyDescent="0.25">
      <c r="B179" s="19">
        <v>156</v>
      </c>
      <c r="C179" s="94" t="s">
        <v>123</v>
      </c>
      <c r="D179" s="20">
        <v>98706.684400000013</v>
      </c>
      <c r="E179" s="1">
        <f>+G179/D179</f>
        <v>0</v>
      </c>
      <c r="F179" s="6">
        <f>+D179*80%</f>
        <v>78965.34752000001</v>
      </c>
      <c r="G179" s="33"/>
      <c r="H179" s="2" t="str">
        <f>IF(G179&lt;F179," OFERTA CON PRECIO APARENTEMENTE BAJO","VALOR MINIMO ACEPTABLE")</f>
        <v xml:space="preserve"> OFERTA CON PRECIO APARENTEMENTE BAJO</v>
      </c>
      <c r="I179" s="29"/>
      <c r="J179" s="30">
        <f>+ROUND(G179*I179,0)</f>
        <v>0</v>
      </c>
      <c r="K179" s="29"/>
      <c r="L179" s="30">
        <f>+ROUND(G179*K179,0)</f>
        <v>0</v>
      </c>
      <c r="M179" s="29"/>
      <c r="N179" s="30">
        <f>+ROUND(G179*M179,0)</f>
        <v>0</v>
      </c>
      <c r="O179" s="29"/>
      <c r="P179" s="30">
        <f>+ROUND(G179*O179,0)</f>
        <v>0</v>
      </c>
      <c r="Q179" s="31">
        <f>ROUND(G179-J179-L179-N179-P179,0)</f>
        <v>0</v>
      </c>
    </row>
    <row r="180" spans="2:17" ht="15" x14ac:dyDescent="0.25">
      <c r="B180" s="19">
        <v>157</v>
      </c>
      <c r="C180" s="94" t="s">
        <v>124</v>
      </c>
      <c r="D180" s="20">
        <v>304479.14719999995</v>
      </c>
      <c r="E180" s="1">
        <f>+G180/D180</f>
        <v>0</v>
      </c>
      <c r="F180" s="6">
        <f>+D180*80%</f>
        <v>243583.31775999998</v>
      </c>
      <c r="G180" s="33"/>
      <c r="H180" s="2" t="str">
        <f>IF(G180&lt;F180," OFERTA CON PRECIO APARENTEMENTE BAJO","VALOR MINIMO ACEPTABLE")</f>
        <v xml:space="preserve"> OFERTA CON PRECIO APARENTEMENTE BAJO</v>
      </c>
      <c r="I180" s="29"/>
      <c r="J180" s="30">
        <f>+ROUND(G180*I180,0)</f>
        <v>0</v>
      </c>
      <c r="K180" s="29"/>
      <c r="L180" s="30">
        <f>+ROUND(G180*K180,0)</f>
        <v>0</v>
      </c>
      <c r="M180" s="29"/>
      <c r="N180" s="30">
        <f>+ROUND(G180*M180,0)</f>
        <v>0</v>
      </c>
      <c r="O180" s="29"/>
      <c r="P180" s="30">
        <f>+ROUND(G180*O180,0)</f>
        <v>0</v>
      </c>
      <c r="Q180" s="31">
        <f>ROUND(G180-J180-L180-N180-P180,0)</f>
        <v>0</v>
      </c>
    </row>
    <row r="181" spans="2:17" ht="15" x14ac:dyDescent="0.25">
      <c r="B181" s="19">
        <v>158</v>
      </c>
      <c r="C181" s="94" t="s">
        <v>125</v>
      </c>
      <c r="D181" s="20">
        <v>355869.96879999992</v>
      </c>
      <c r="E181" s="1">
        <f>+G181/D181</f>
        <v>0</v>
      </c>
      <c r="F181" s="6">
        <f>+D181*80%</f>
        <v>284695.97503999993</v>
      </c>
      <c r="G181" s="33"/>
      <c r="H181" s="2" t="str">
        <f>IF(G181&lt;F181," OFERTA CON PRECIO APARENTEMENTE BAJO","VALOR MINIMO ACEPTABLE")</f>
        <v xml:space="preserve"> OFERTA CON PRECIO APARENTEMENTE BAJO</v>
      </c>
      <c r="I181" s="29"/>
      <c r="J181" s="30">
        <f>+ROUND(G181*I181,0)</f>
        <v>0</v>
      </c>
      <c r="K181" s="29"/>
      <c r="L181" s="30">
        <f>+ROUND(G181*K181,0)</f>
        <v>0</v>
      </c>
      <c r="M181" s="29"/>
      <c r="N181" s="30">
        <f>+ROUND(G181*M181,0)</f>
        <v>0</v>
      </c>
      <c r="O181" s="29"/>
      <c r="P181" s="30">
        <f>+ROUND(G181*O181,0)</f>
        <v>0</v>
      </c>
      <c r="Q181" s="31">
        <f>ROUND(G181-J181-L181-N181-P181,0)</f>
        <v>0</v>
      </c>
    </row>
    <row r="182" spans="2:17" ht="15" x14ac:dyDescent="0.25">
      <c r="B182" s="19">
        <v>159</v>
      </c>
      <c r="C182" s="94" t="s">
        <v>126</v>
      </c>
      <c r="D182" s="20">
        <v>610715.24479999999</v>
      </c>
      <c r="E182" s="1">
        <f>+G182/D182</f>
        <v>0</v>
      </c>
      <c r="F182" s="6">
        <f>+D182*80%</f>
        <v>488572.19584</v>
      </c>
      <c r="G182" s="33"/>
      <c r="H182" s="2" t="str">
        <f>IF(G182&lt;F182," OFERTA CON PRECIO APARENTEMENTE BAJO","VALOR MINIMO ACEPTABLE")</f>
        <v xml:space="preserve"> OFERTA CON PRECIO APARENTEMENTE BAJO</v>
      </c>
      <c r="I182" s="29"/>
      <c r="J182" s="30">
        <f>+ROUND(G182*I182,0)</f>
        <v>0</v>
      </c>
      <c r="K182" s="29"/>
      <c r="L182" s="30">
        <f>+ROUND(G182*K182,0)</f>
        <v>0</v>
      </c>
      <c r="M182" s="29"/>
      <c r="N182" s="30">
        <f>+ROUND(G182*M182,0)</f>
        <v>0</v>
      </c>
      <c r="O182" s="29"/>
      <c r="P182" s="30">
        <f>+ROUND(G182*O182,0)</f>
        <v>0</v>
      </c>
      <c r="Q182" s="31">
        <f>ROUND(G182-J182-L182-N182-P182,0)</f>
        <v>0</v>
      </c>
    </row>
    <row r="183" spans="2:17" ht="15" x14ac:dyDescent="0.25">
      <c r="B183" s="19">
        <v>160</v>
      </c>
      <c r="C183" s="94" t="s">
        <v>127</v>
      </c>
      <c r="D183" s="20">
        <v>768438.21439999994</v>
      </c>
      <c r="E183" s="1">
        <f>+G183/D183</f>
        <v>0</v>
      </c>
      <c r="F183" s="6">
        <f>+D183*80%</f>
        <v>614750.57152</v>
      </c>
      <c r="G183" s="33"/>
      <c r="H183" s="2" t="str">
        <f>IF(G183&lt;F183," OFERTA CON PRECIO APARENTEMENTE BAJO","VALOR MINIMO ACEPTABLE")</f>
        <v xml:space="preserve"> OFERTA CON PRECIO APARENTEMENTE BAJO</v>
      </c>
      <c r="I183" s="29"/>
      <c r="J183" s="30">
        <f>+ROUND(G183*I183,0)</f>
        <v>0</v>
      </c>
      <c r="K183" s="29"/>
      <c r="L183" s="30">
        <f>+ROUND(G183*K183,0)</f>
        <v>0</v>
      </c>
      <c r="M183" s="29"/>
      <c r="N183" s="30">
        <f>+ROUND(G183*M183,0)</f>
        <v>0</v>
      </c>
      <c r="O183" s="29"/>
      <c r="P183" s="30">
        <f>+ROUND(G183*O183,0)</f>
        <v>0</v>
      </c>
      <c r="Q183" s="31">
        <f>ROUND(G183-J183-L183-N183-P183,0)</f>
        <v>0</v>
      </c>
    </row>
    <row r="184" spans="2:17" ht="15" x14ac:dyDescent="0.25">
      <c r="B184" s="19">
        <v>161</v>
      </c>
      <c r="C184" s="94" t="s">
        <v>128</v>
      </c>
      <c r="D184" s="20">
        <v>3670399.3144000005</v>
      </c>
      <c r="E184" s="1">
        <f>+G184/D184</f>
        <v>0</v>
      </c>
      <c r="F184" s="6">
        <f>+D184*80%</f>
        <v>2936319.4515200006</v>
      </c>
      <c r="G184" s="33"/>
      <c r="H184" s="2" t="str">
        <f>IF(G184&lt;F184," OFERTA CON PRECIO APARENTEMENTE BAJO","VALOR MINIMO ACEPTABLE")</f>
        <v xml:space="preserve"> OFERTA CON PRECIO APARENTEMENTE BAJO</v>
      </c>
      <c r="I184" s="29"/>
      <c r="J184" s="30">
        <f>+ROUND(G184*I184,0)</f>
        <v>0</v>
      </c>
      <c r="K184" s="29"/>
      <c r="L184" s="30">
        <f>+ROUND(G184*K184,0)</f>
        <v>0</v>
      </c>
      <c r="M184" s="29"/>
      <c r="N184" s="30">
        <f>+ROUND(G184*M184,0)</f>
        <v>0</v>
      </c>
      <c r="O184" s="29"/>
      <c r="P184" s="30">
        <f>+ROUND(G184*O184,0)</f>
        <v>0</v>
      </c>
      <c r="Q184" s="31">
        <f>ROUND(G184-J184-L184-N184-P184,0)</f>
        <v>0</v>
      </c>
    </row>
    <row r="185" spans="2:17" ht="15" x14ac:dyDescent="0.25">
      <c r="B185" s="19">
        <v>162</v>
      </c>
      <c r="C185" s="94" t="s">
        <v>129</v>
      </c>
      <c r="D185" s="20">
        <v>218378.09</v>
      </c>
      <c r="E185" s="1">
        <f>+G185/D185</f>
        <v>0</v>
      </c>
      <c r="F185" s="6">
        <f>+D185*80%</f>
        <v>174702.47200000001</v>
      </c>
      <c r="G185" s="33"/>
      <c r="H185" s="2" t="str">
        <f>IF(G185&lt;F185," OFERTA CON PRECIO APARENTEMENTE BAJO","VALOR MINIMO ACEPTABLE")</f>
        <v xml:space="preserve"> OFERTA CON PRECIO APARENTEMENTE BAJO</v>
      </c>
      <c r="I185" s="29"/>
      <c r="J185" s="30">
        <f>+ROUND(G185*I185,0)</f>
        <v>0</v>
      </c>
      <c r="K185" s="29"/>
      <c r="L185" s="30">
        <f>+ROUND(G185*K185,0)</f>
        <v>0</v>
      </c>
      <c r="M185" s="29"/>
      <c r="N185" s="30">
        <f>+ROUND(G185*M185,0)</f>
        <v>0</v>
      </c>
      <c r="O185" s="29"/>
      <c r="P185" s="30">
        <f>+ROUND(G185*O185,0)</f>
        <v>0</v>
      </c>
      <c r="Q185" s="31">
        <f>ROUND(G185-J185-L185-N185-P185,0)</f>
        <v>0</v>
      </c>
    </row>
    <row r="186" spans="2:17" ht="15" x14ac:dyDescent="0.25">
      <c r="B186" s="19">
        <v>163</v>
      </c>
      <c r="C186" s="94" t="s">
        <v>130</v>
      </c>
      <c r="D186" s="20">
        <v>316972.1704</v>
      </c>
      <c r="E186" s="1">
        <f>+G186/D186</f>
        <v>0</v>
      </c>
      <c r="F186" s="6">
        <f>+D186*80%</f>
        <v>253577.73632000003</v>
      </c>
      <c r="G186" s="33"/>
      <c r="H186" s="2" t="str">
        <f>IF(G186&lt;F186," OFERTA CON PRECIO APARENTEMENTE BAJO","VALOR MINIMO ACEPTABLE")</f>
        <v xml:space="preserve"> OFERTA CON PRECIO APARENTEMENTE BAJO</v>
      </c>
      <c r="I186" s="29"/>
      <c r="J186" s="30">
        <f>+ROUND(G186*I186,0)</f>
        <v>0</v>
      </c>
      <c r="K186" s="29"/>
      <c r="L186" s="30">
        <f>+ROUND(G186*K186,0)</f>
        <v>0</v>
      </c>
      <c r="M186" s="29"/>
      <c r="N186" s="30">
        <f>+ROUND(G186*M186,0)</f>
        <v>0</v>
      </c>
      <c r="O186" s="29"/>
      <c r="P186" s="30">
        <f>+ROUND(G186*O186,0)</f>
        <v>0</v>
      </c>
      <c r="Q186" s="31">
        <f>ROUND(G186-J186-L186-N186-P186,0)</f>
        <v>0</v>
      </c>
    </row>
    <row r="187" spans="2:17" ht="15" x14ac:dyDescent="0.25">
      <c r="B187" s="19">
        <v>164</v>
      </c>
      <c r="C187" s="94" t="s">
        <v>131</v>
      </c>
      <c r="D187" s="20">
        <v>369716.79679999995</v>
      </c>
      <c r="E187" s="1">
        <f>+G187/D187</f>
        <v>0</v>
      </c>
      <c r="F187" s="6">
        <f>+D187*80%</f>
        <v>295773.43743999995</v>
      </c>
      <c r="G187" s="33"/>
      <c r="H187" s="2" t="str">
        <f>IF(G187&lt;F187," OFERTA CON PRECIO APARENTEMENTE BAJO","VALOR MINIMO ACEPTABLE")</f>
        <v xml:space="preserve"> OFERTA CON PRECIO APARENTEMENTE BAJO</v>
      </c>
      <c r="I187" s="29"/>
      <c r="J187" s="30">
        <f>+ROUND(G187*I187,0)</f>
        <v>0</v>
      </c>
      <c r="K187" s="29"/>
      <c r="L187" s="30">
        <f>+ROUND(G187*K187,0)</f>
        <v>0</v>
      </c>
      <c r="M187" s="29"/>
      <c r="N187" s="30">
        <f>+ROUND(G187*M187,0)</f>
        <v>0</v>
      </c>
      <c r="O187" s="29"/>
      <c r="P187" s="30">
        <f>+ROUND(G187*O187,0)</f>
        <v>0</v>
      </c>
      <c r="Q187" s="31">
        <f>ROUND(G187-J187-L187-N187-P187,0)</f>
        <v>0</v>
      </c>
    </row>
    <row r="188" spans="2:17" ht="15" x14ac:dyDescent="0.25">
      <c r="B188" s="19">
        <v>165</v>
      </c>
      <c r="C188" s="94" t="s">
        <v>132</v>
      </c>
      <c r="D188" s="20">
        <v>153140.45119999998</v>
      </c>
      <c r="E188" s="1">
        <f>+G188/D188</f>
        <v>0</v>
      </c>
      <c r="F188" s="6">
        <f>+D188*80%</f>
        <v>122512.36095999999</v>
      </c>
      <c r="G188" s="33"/>
      <c r="H188" s="2" t="str">
        <f>IF(G188&lt;F188," OFERTA CON PRECIO APARENTEMENTE BAJO","VALOR MINIMO ACEPTABLE")</f>
        <v xml:space="preserve"> OFERTA CON PRECIO APARENTEMENTE BAJO</v>
      </c>
      <c r="I188" s="29"/>
      <c r="J188" s="30">
        <f>+ROUND(G188*I188,0)</f>
        <v>0</v>
      </c>
      <c r="K188" s="29"/>
      <c r="L188" s="30">
        <f>+ROUND(G188*K188,0)</f>
        <v>0</v>
      </c>
      <c r="M188" s="29"/>
      <c r="N188" s="30">
        <f>+ROUND(G188*M188,0)</f>
        <v>0</v>
      </c>
      <c r="O188" s="29"/>
      <c r="P188" s="30">
        <f>+ROUND(G188*O188,0)</f>
        <v>0</v>
      </c>
      <c r="Q188" s="31">
        <f>ROUND(G188-J188-L188-N188-P188,0)</f>
        <v>0</v>
      </c>
    </row>
    <row r="189" spans="2:17" ht="15" x14ac:dyDescent="0.25">
      <c r="B189" s="19">
        <v>166</v>
      </c>
      <c r="C189" s="94" t="s">
        <v>133</v>
      </c>
      <c r="D189" s="20">
        <v>3633258.8215999999</v>
      </c>
      <c r="E189" s="1">
        <f>+G189/D189</f>
        <v>0</v>
      </c>
      <c r="F189" s="6">
        <f>+D189*80%</f>
        <v>2906607.0572800003</v>
      </c>
      <c r="G189" s="33"/>
      <c r="H189" s="2" t="str">
        <f>IF(G189&lt;F189," OFERTA CON PRECIO APARENTEMENTE BAJO","VALOR MINIMO ACEPTABLE")</f>
        <v xml:space="preserve"> OFERTA CON PRECIO APARENTEMENTE BAJO</v>
      </c>
      <c r="I189" s="29"/>
      <c r="J189" s="30">
        <f>+ROUND(G189*I189,0)</f>
        <v>0</v>
      </c>
      <c r="K189" s="29"/>
      <c r="L189" s="30">
        <f>+ROUND(G189*K189,0)</f>
        <v>0</v>
      </c>
      <c r="M189" s="29"/>
      <c r="N189" s="30">
        <f>+ROUND(G189*M189,0)</f>
        <v>0</v>
      </c>
      <c r="O189" s="29"/>
      <c r="P189" s="30">
        <f>+ROUND(G189*O189,0)</f>
        <v>0</v>
      </c>
      <c r="Q189" s="31">
        <f>ROUND(G189-J189-L189-N189-P189,0)</f>
        <v>0</v>
      </c>
    </row>
    <row r="190" spans="2:17" ht="15" x14ac:dyDescent="0.25">
      <c r="B190" s="19">
        <v>167</v>
      </c>
      <c r="C190" s="94" t="s">
        <v>134</v>
      </c>
      <c r="D190" s="20">
        <v>508138.90199999994</v>
      </c>
      <c r="E190" s="1">
        <f>+G190/D190</f>
        <v>0</v>
      </c>
      <c r="F190" s="6">
        <f>+D190*80%</f>
        <v>406511.12159999995</v>
      </c>
      <c r="G190" s="33"/>
      <c r="H190" s="2" t="str">
        <f>IF(G190&lt;F190," OFERTA CON PRECIO APARENTEMENTE BAJO","VALOR MINIMO ACEPTABLE")</f>
        <v xml:space="preserve"> OFERTA CON PRECIO APARENTEMENTE BAJO</v>
      </c>
      <c r="I190" s="29"/>
      <c r="J190" s="30">
        <f>+ROUND(G190*I190,0)</f>
        <v>0</v>
      </c>
      <c r="K190" s="29"/>
      <c r="L190" s="30">
        <f>+ROUND(G190*K190,0)</f>
        <v>0</v>
      </c>
      <c r="M190" s="29"/>
      <c r="N190" s="30">
        <f>+ROUND(G190*M190,0)</f>
        <v>0</v>
      </c>
      <c r="O190" s="29"/>
      <c r="P190" s="30">
        <f>+ROUND(G190*O190,0)</f>
        <v>0</v>
      </c>
      <c r="Q190" s="31">
        <f>ROUND(G190-J190-L190-N190-P190,0)</f>
        <v>0</v>
      </c>
    </row>
    <row r="191" spans="2:17" ht="15" x14ac:dyDescent="0.25">
      <c r="B191" s="19">
        <v>168</v>
      </c>
      <c r="C191" s="94" t="s">
        <v>441</v>
      </c>
      <c r="D191" s="20">
        <v>433022.05799999996</v>
      </c>
      <c r="E191" s="1">
        <f>+G191/D191</f>
        <v>0</v>
      </c>
      <c r="F191" s="6">
        <f>+D191*80%</f>
        <v>346417.64639999997</v>
      </c>
      <c r="G191" s="33"/>
      <c r="H191" s="2" t="str">
        <f>IF(G191&lt;F191," OFERTA CON PRECIO APARENTEMENTE BAJO","VALOR MINIMO ACEPTABLE")</f>
        <v xml:space="preserve"> OFERTA CON PRECIO APARENTEMENTE BAJO</v>
      </c>
      <c r="I191" s="29"/>
      <c r="J191" s="30">
        <f>+ROUND(G191*I191,0)</f>
        <v>0</v>
      </c>
      <c r="K191" s="29"/>
      <c r="L191" s="30">
        <f>+ROUND(G191*K191,0)</f>
        <v>0</v>
      </c>
      <c r="M191" s="29"/>
      <c r="N191" s="30">
        <f>+ROUND(G191*M191,0)</f>
        <v>0</v>
      </c>
      <c r="O191" s="29"/>
      <c r="P191" s="30">
        <f>+ROUND(G191*O191,0)</f>
        <v>0</v>
      </c>
      <c r="Q191" s="31">
        <f>ROUND(G191-J191-L191-N191-P191,0)</f>
        <v>0</v>
      </c>
    </row>
    <row r="192" spans="2:17" ht="15" x14ac:dyDescent="0.25">
      <c r="B192" s="19">
        <v>169</v>
      </c>
      <c r="C192" s="94" t="s">
        <v>442</v>
      </c>
      <c r="D192" s="20">
        <v>56109.257600000004</v>
      </c>
      <c r="E192" s="1">
        <f>+G192/D192</f>
        <v>0</v>
      </c>
      <c r="F192" s="6">
        <f>+D192*80%</f>
        <v>44887.406080000008</v>
      </c>
      <c r="G192" s="33"/>
      <c r="H192" s="2" t="str">
        <f>IF(G192&lt;F192," OFERTA CON PRECIO APARENTEMENTE BAJO","VALOR MINIMO ACEPTABLE")</f>
        <v xml:space="preserve"> OFERTA CON PRECIO APARENTEMENTE BAJO</v>
      </c>
      <c r="I192" s="29"/>
      <c r="J192" s="30">
        <f>+ROUND(G192*I192,0)</f>
        <v>0</v>
      </c>
      <c r="K192" s="29"/>
      <c r="L192" s="30">
        <f>+ROUND(G192*K192,0)</f>
        <v>0</v>
      </c>
      <c r="M192" s="29"/>
      <c r="N192" s="30">
        <f>+ROUND(G192*M192,0)</f>
        <v>0</v>
      </c>
      <c r="O192" s="29"/>
      <c r="P192" s="30">
        <f>+ROUND(G192*O192,0)</f>
        <v>0</v>
      </c>
      <c r="Q192" s="31">
        <f>ROUND(G192-J192-L192-N192-P192,0)</f>
        <v>0</v>
      </c>
    </row>
    <row r="193" spans="2:17" ht="15" x14ac:dyDescent="0.25">
      <c r="B193" s="19">
        <v>170</v>
      </c>
      <c r="C193" s="94" t="s">
        <v>443</v>
      </c>
      <c r="D193" s="20">
        <v>153729.81159999999</v>
      </c>
      <c r="E193" s="1">
        <f>+G193/D193</f>
        <v>0</v>
      </c>
      <c r="F193" s="6">
        <f>+D193*80%</f>
        <v>122983.84927999999</v>
      </c>
      <c r="G193" s="33"/>
      <c r="H193" s="2" t="str">
        <f>IF(G193&lt;F193," OFERTA CON PRECIO APARENTEMENTE BAJO","VALOR MINIMO ACEPTABLE")</f>
        <v xml:space="preserve"> OFERTA CON PRECIO APARENTEMENTE BAJO</v>
      </c>
      <c r="I193" s="29"/>
      <c r="J193" s="30">
        <f>+ROUND(G193*I193,0)</f>
        <v>0</v>
      </c>
      <c r="K193" s="29"/>
      <c r="L193" s="30">
        <f>+ROUND(G193*K193,0)</f>
        <v>0</v>
      </c>
      <c r="M193" s="29"/>
      <c r="N193" s="30">
        <f>+ROUND(G193*M193,0)</f>
        <v>0</v>
      </c>
      <c r="O193" s="29"/>
      <c r="P193" s="30">
        <f>+ROUND(G193*O193,0)</f>
        <v>0</v>
      </c>
      <c r="Q193" s="31">
        <f>ROUND(G193-J193-L193-N193-P193,0)</f>
        <v>0</v>
      </c>
    </row>
    <row r="194" spans="2:17" ht="15" x14ac:dyDescent="0.25">
      <c r="B194" s="19">
        <v>171</v>
      </c>
      <c r="C194" s="94" t="s">
        <v>444</v>
      </c>
      <c r="D194" s="20">
        <v>3538709.6088</v>
      </c>
      <c r="E194" s="1">
        <f>+G194/D194</f>
        <v>0</v>
      </c>
      <c r="F194" s="6">
        <f>+D194*80%</f>
        <v>2830967.6870400002</v>
      </c>
      <c r="G194" s="33"/>
      <c r="H194" s="2" t="str">
        <f>IF(G194&lt;F194," OFERTA CON PRECIO APARENTEMENTE BAJO","VALOR MINIMO ACEPTABLE")</f>
        <v xml:space="preserve"> OFERTA CON PRECIO APARENTEMENTE BAJO</v>
      </c>
      <c r="I194" s="29"/>
      <c r="J194" s="30">
        <f>+ROUND(G194*I194,0)</f>
        <v>0</v>
      </c>
      <c r="K194" s="29"/>
      <c r="L194" s="30">
        <f>+ROUND(G194*K194,0)</f>
        <v>0</v>
      </c>
      <c r="M194" s="29"/>
      <c r="N194" s="30">
        <f>+ROUND(G194*M194,0)</f>
        <v>0</v>
      </c>
      <c r="O194" s="29"/>
      <c r="P194" s="30">
        <f>+ROUND(G194*O194,0)</f>
        <v>0</v>
      </c>
      <c r="Q194" s="31">
        <f>ROUND(G194-J194-L194-N194-P194,0)</f>
        <v>0</v>
      </c>
    </row>
    <row r="195" spans="2:17" ht="15" x14ac:dyDescent="0.25">
      <c r="B195" s="19">
        <v>172</v>
      </c>
      <c r="C195" s="94" t="s">
        <v>445</v>
      </c>
      <c r="D195" s="20">
        <v>3489229.4088000003</v>
      </c>
      <c r="E195" s="1">
        <f>+G195/D195</f>
        <v>0</v>
      </c>
      <c r="F195" s="6">
        <f>+D195*80%</f>
        <v>2791383.5270400005</v>
      </c>
      <c r="G195" s="33"/>
      <c r="H195" s="2" t="str">
        <f>IF(G195&lt;F195," OFERTA CON PRECIO APARENTEMENTE BAJO","VALOR MINIMO ACEPTABLE")</f>
        <v xml:space="preserve"> OFERTA CON PRECIO APARENTEMENTE BAJO</v>
      </c>
      <c r="I195" s="29"/>
      <c r="J195" s="30">
        <f>+ROUND(G195*I195,0)</f>
        <v>0</v>
      </c>
      <c r="K195" s="29"/>
      <c r="L195" s="30">
        <f>+ROUND(G195*K195,0)</f>
        <v>0</v>
      </c>
      <c r="M195" s="29"/>
      <c r="N195" s="30">
        <f>+ROUND(G195*M195,0)</f>
        <v>0</v>
      </c>
      <c r="O195" s="29"/>
      <c r="P195" s="30">
        <f>+ROUND(G195*O195,0)</f>
        <v>0</v>
      </c>
      <c r="Q195" s="31">
        <f>ROUND(G195-J195-L195-N195-P195,0)</f>
        <v>0</v>
      </c>
    </row>
    <row r="196" spans="2:17" ht="15" x14ac:dyDescent="0.25">
      <c r="B196" s="19">
        <v>173</v>
      </c>
      <c r="C196" s="94" t="s">
        <v>122</v>
      </c>
      <c r="D196" s="20">
        <v>341645.40400000004</v>
      </c>
      <c r="E196" s="1">
        <f>+G196/D196</f>
        <v>0</v>
      </c>
      <c r="F196" s="6">
        <f>+D196*80%</f>
        <v>273316.32320000004</v>
      </c>
      <c r="G196" s="33"/>
      <c r="H196" s="2" t="str">
        <f>IF(G196&lt;F196," OFERTA CON PRECIO APARENTEMENTE BAJO","VALOR MINIMO ACEPTABLE")</f>
        <v xml:space="preserve"> OFERTA CON PRECIO APARENTEMENTE BAJO</v>
      </c>
      <c r="I196" s="29"/>
      <c r="J196" s="30">
        <f>+ROUND(G196*I196,0)</f>
        <v>0</v>
      </c>
      <c r="K196" s="29"/>
      <c r="L196" s="30">
        <f>+ROUND(G196*K196,0)</f>
        <v>0</v>
      </c>
      <c r="M196" s="29"/>
      <c r="N196" s="30">
        <f>+ROUND(G196*M196,0)</f>
        <v>0</v>
      </c>
      <c r="O196" s="29"/>
      <c r="P196" s="30">
        <f>+ROUND(G196*O196,0)</f>
        <v>0</v>
      </c>
      <c r="Q196" s="31">
        <f>ROUND(G196-J196-L196-N196-P196,0)</f>
        <v>0</v>
      </c>
    </row>
    <row r="197" spans="2:17" ht="15" x14ac:dyDescent="0.25">
      <c r="B197" s="19">
        <v>174</v>
      </c>
      <c r="C197" s="94" t="s">
        <v>446</v>
      </c>
      <c r="D197" s="20">
        <v>282026.13679999998</v>
      </c>
      <c r="E197" s="1">
        <f>+G197/D197</f>
        <v>0</v>
      </c>
      <c r="F197" s="6">
        <f>+D197*80%</f>
        <v>225620.90943999999</v>
      </c>
      <c r="G197" s="33"/>
      <c r="H197" s="2" t="str">
        <f>IF(G197&lt;F197," OFERTA CON PRECIO APARENTEMENTE BAJO","VALOR MINIMO ACEPTABLE")</f>
        <v xml:space="preserve"> OFERTA CON PRECIO APARENTEMENTE BAJO</v>
      </c>
      <c r="I197" s="29"/>
      <c r="J197" s="30">
        <f>+ROUND(G197*I197,0)</f>
        <v>0</v>
      </c>
      <c r="K197" s="29"/>
      <c r="L197" s="30">
        <f>+ROUND(G197*K197,0)</f>
        <v>0</v>
      </c>
      <c r="M197" s="29"/>
      <c r="N197" s="30">
        <f>+ROUND(G197*M197,0)</f>
        <v>0</v>
      </c>
      <c r="O197" s="29"/>
      <c r="P197" s="30">
        <f>+ROUND(G197*O197,0)</f>
        <v>0</v>
      </c>
      <c r="Q197" s="31">
        <f>ROUND(G197-J197-L197-N197-P197,0)</f>
        <v>0</v>
      </c>
    </row>
    <row r="198" spans="2:17" ht="15" x14ac:dyDescent="0.25">
      <c r="B198" s="19">
        <v>175</v>
      </c>
      <c r="C198" s="94" t="s">
        <v>447</v>
      </c>
      <c r="D198" s="20">
        <v>1118407.5892</v>
      </c>
      <c r="E198" s="1">
        <f>+G198/D198</f>
        <v>0</v>
      </c>
      <c r="F198" s="6">
        <f>+D198*80%</f>
        <v>894726.07136000006</v>
      </c>
      <c r="G198" s="33"/>
      <c r="H198" s="2" t="str">
        <f>IF(G198&lt;F198," OFERTA CON PRECIO APARENTEMENTE BAJO","VALOR MINIMO ACEPTABLE")</f>
        <v xml:space="preserve"> OFERTA CON PRECIO APARENTEMENTE BAJO</v>
      </c>
      <c r="I198" s="29"/>
      <c r="J198" s="30">
        <f>+ROUND(G198*I198,0)</f>
        <v>0</v>
      </c>
      <c r="K198" s="29"/>
      <c r="L198" s="30">
        <f>+ROUND(G198*K198,0)</f>
        <v>0</v>
      </c>
      <c r="M198" s="29"/>
      <c r="N198" s="30">
        <f>+ROUND(G198*M198,0)</f>
        <v>0</v>
      </c>
      <c r="O198" s="29"/>
      <c r="P198" s="30">
        <f>+ROUND(G198*O198,0)</f>
        <v>0</v>
      </c>
      <c r="Q198" s="31">
        <f>ROUND(G198-J198-L198-N198-P198,0)</f>
        <v>0</v>
      </c>
    </row>
    <row r="199" spans="2:17" ht="15" x14ac:dyDescent="0.25">
      <c r="B199" s="19">
        <v>176</v>
      </c>
      <c r="C199" s="94" t="s">
        <v>448</v>
      </c>
      <c r="D199" s="20">
        <v>1821868.2124000001</v>
      </c>
      <c r="E199" s="1">
        <f>+G199/D199</f>
        <v>0</v>
      </c>
      <c r="F199" s="6">
        <f>+D199*80%</f>
        <v>1457494.5699200002</v>
      </c>
      <c r="G199" s="33"/>
      <c r="H199" s="2" t="str">
        <f>IF(G199&lt;F199," OFERTA CON PRECIO APARENTEMENTE BAJO","VALOR MINIMO ACEPTABLE")</f>
        <v xml:space="preserve"> OFERTA CON PRECIO APARENTEMENTE BAJO</v>
      </c>
      <c r="I199" s="29"/>
      <c r="J199" s="30">
        <f>+ROUND(G199*I199,0)</f>
        <v>0</v>
      </c>
      <c r="K199" s="29"/>
      <c r="L199" s="30">
        <f>+ROUND(G199*K199,0)</f>
        <v>0</v>
      </c>
      <c r="M199" s="29"/>
      <c r="N199" s="30">
        <f>+ROUND(G199*M199,0)</f>
        <v>0</v>
      </c>
      <c r="O199" s="29"/>
      <c r="P199" s="30">
        <f>+ROUND(G199*O199,0)</f>
        <v>0</v>
      </c>
      <c r="Q199" s="31">
        <f>ROUND(G199-J199-L199-N199-P199,0)</f>
        <v>0</v>
      </c>
    </row>
    <row r="200" spans="2:17" ht="15" x14ac:dyDescent="0.25">
      <c r="B200" s="19">
        <v>177</v>
      </c>
      <c r="C200" s="94" t="s">
        <v>449</v>
      </c>
      <c r="D200" s="20">
        <v>1787705.9756</v>
      </c>
      <c r="E200" s="1">
        <f>+G200/D200</f>
        <v>0</v>
      </c>
      <c r="F200" s="6">
        <f>+D200*80%</f>
        <v>1430164.7804800002</v>
      </c>
      <c r="G200" s="33"/>
      <c r="H200" s="2" t="str">
        <f>IF(G200&lt;F200," OFERTA CON PRECIO APARENTEMENTE BAJO","VALOR MINIMO ACEPTABLE")</f>
        <v xml:space="preserve"> OFERTA CON PRECIO APARENTEMENTE BAJO</v>
      </c>
      <c r="I200" s="29"/>
      <c r="J200" s="30">
        <f>+ROUND(G200*I200,0)</f>
        <v>0</v>
      </c>
      <c r="K200" s="29"/>
      <c r="L200" s="30">
        <f>+ROUND(G200*K200,0)</f>
        <v>0</v>
      </c>
      <c r="M200" s="29"/>
      <c r="N200" s="30">
        <f>+ROUND(G200*M200,0)</f>
        <v>0</v>
      </c>
      <c r="O200" s="29"/>
      <c r="P200" s="30">
        <f>+ROUND(G200*O200,0)</f>
        <v>0</v>
      </c>
      <c r="Q200" s="31">
        <f>ROUND(G200-J200-L200-N200-P200,0)</f>
        <v>0</v>
      </c>
    </row>
    <row r="201" spans="2:17" ht="15" x14ac:dyDescent="0.25">
      <c r="B201" s="19">
        <v>178</v>
      </c>
      <c r="C201" s="94" t="s">
        <v>450</v>
      </c>
      <c r="D201" s="20">
        <v>1781873.0031999999</v>
      </c>
      <c r="E201" s="1">
        <f>+G201/D201</f>
        <v>0</v>
      </c>
      <c r="F201" s="6">
        <f>+D201*80%</f>
        <v>1425498.4025600001</v>
      </c>
      <c r="G201" s="33"/>
      <c r="H201" s="2" t="str">
        <f>IF(G201&lt;F201," OFERTA CON PRECIO APARENTEMENTE BAJO","VALOR MINIMO ACEPTABLE")</f>
        <v xml:space="preserve"> OFERTA CON PRECIO APARENTEMENTE BAJO</v>
      </c>
      <c r="I201" s="29"/>
      <c r="J201" s="30">
        <f>+ROUND(G201*I201,0)</f>
        <v>0</v>
      </c>
      <c r="K201" s="29"/>
      <c r="L201" s="30">
        <f>+ROUND(G201*K201,0)</f>
        <v>0</v>
      </c>
      <c r="M201" s="29"/>
      <c r="N201" s="30">
        <f>+ROUND(G201*M201,0)</f>
        <v>0</v>
      </c>
      <c r="O201" s="29"/>
      <c r="P201" s="30">
        <f>+ROUND(G201*O201,0)</f>
        <v>0</v>
      </c>
      <c r="Q201" s="31">
        <f>ROUND(G201-J201-L201-N201-P201,0)</f>
        <v>0</v>
      </c>
    </row>
    <row r="202" spans="2:17" ht="15" x14ac:dyDescent="0.25">
      <c r="B202" s="19">
        <v>179</v>
      </c>
      <c r="C202" s="94" t="s">
        <v>451</v>
      </c>
      <c r="D202" s="20">
        <v>58688.488800000006</v>
      </c>
      <c r="E202" s="1">
        <f>+G202/D202</f>
        <v>0</v>
      </c>
      <c r="F202" s="6">
        <f>+D202*80%</f>
        <v>46950.791040000011</v>
      </c>
      <c r="G202" s="33"/>
      <c r="H202" s="2" t="str">
        <f>IF(G202&lt;F202," OFERTA CON PRECIO APARENTEMENTE BAJO","VALOR MINIMO ACEPTABLE")</f>
        <v xml:space="preserve"> OFERTA CON PRECIO APARENTEMENTE BAJO</v>
      </c>
      <c r="I202" s="29"/>
      <c r="J202" s="30">
        <f>+ROUND(G202*I202,0)</f>
        <v>0</v>
      </c>
      <c r="K202" s="29"/>
      <c r="L202" s="30">
        <f>+ROUND(G202*K202,0)</f>
        <v>0</v>
      </c>
      <c r="M202" s="29"/>
      <c r="N202" s="30">
        <f>+ROUND(G202*M202,0)</f>
        <v>0</v>
      </c>
      <c r="O202" s="29"/>
      <c r="P202" s="30">
        <f>+ROUND(G202*O202,0)</f>
        <v>0</v>
      </c>
      <c r="Q202" s="31">
        <f>ROUND(G202-J202-L202-N202-P202,0)</f>
        <v>0</v>
      </c>
    </row>
    <row r="203" spans="2:17" ht="15" x14ac:dyDescent="0.25">
      <c r="B203" s="19">
        <v>180</v>
      </c>
      <c r="C203" s="94" t="s">
        <v>452</v>
      </c>
      <c r="D203" s="20">
        <v>512537.56199999998</v>
      </c>
      <c r="E203" s="1">
        <f>+G203/D203</f>
        <v>0</v>
      </c>
      <c r="F203" s="6">
        <f>+D203*80%</f>
        <v>410030.04960000003</v>
      </c>
      <c r="G203" s="33"/>
      <c r="H203" s="2" t="str">
        <f>IF(G203&lt;F203," OFERTA CON PRECIO APARENTEMENTE BAJO","VALOR MINIMO ACEPTABLE")</f>
        <v xml:space="preserve"> OFERTA CON PRECIO APARENTEMENTE BAJO</v>
      </c>
      <c r="I203" s="29"/>
      <c r="J203" s="30">
        <f>+ROUND(G203*I203,0)</f>
        <v>0</v>
      </c>
      <c r="K203" s="29"/>
      <c r="L203" s="30">
        <f>+ROUND(G203*K203,0)</f>
        <v>0</v>
      </c>
      <c r="M203" s="29"/>
      <c r="N203" s="30">
        <f>+ROUND(G203*M203,0)</f>
        <v>0</v>
      </c>
      <c r="O203" s="29"/>
      <c r="P203" s="30">
        <f>+ROUND(G203*O203,0)</f>
        <v>0</v>
      </c>
      <c r="Q203" s="31">
        <f>ROUND(G203-J203-L203-N203-P203,0)</f>
        <v>0</v>
      </c>
    </row>
    <row r="204" spans="2:17" ht="15" x14ac:dyDescent="0.25">
      <c r="B204" s="19">
        <v>181</v>
      </c>
      <c r="C204" s="94" t="s">
        <v>453</v>
      </c>
      <c r="D204" s="20">
        <v>64782.133599999994</v>
      </c>
      <c r="E204" s="1">
        <f>+G204/D204</f>
        <v>0</v>
      </c>
      <c r="F204" s="6">
        <f>+D204*80%</f>
        <v>51825.706879999998</v>
      </c>
      <c r="G204" s="33"/>
      <c r="H204" s="2" t="str">
        <f>IF(G204&lt;F204," OFERTA CON PRECIO APARENTEMENTE BAJO","VALOR MINIMO ACEPTABLE")</f>
        <v xml:space="preserve"> OFERTA CON PRECIO APARENTEMENTE BAJO</v>
      </c>
      <c r="I204" s="29"/>
      <c r="J204" s="30">
        <f>+ROUND(G204*I204,0)</f>
        <v>0</v>
      </c>
      <c r="K204" s="29"/>
      <c r="L204" s="30">
        <f>+ROUND(G204*K204,0)</f>
        <v>0</v>
      </c>
      <c r="M204" s="29"/>
      <c r="N204" s="30">
        <f>+ROUND(G204*M204,0)</f>
        <v>0</v>
      </c>
      <c r="O204" s="29"/>
      <c r="P204" s="30">
        <f>+ROUND(G204*O204,0)</f>
        <v>0</v>
      </c>
      <c r="Q204" s="31">
        <f>ROUND(G204-J204-L204-N204-P204,0)</f>
        <v>0</v>
      </c>
    </row>
    <row r="205" spans="2:17" ht="15" x14ac:dyDescent="0.25">
      <c r="B205" s="19">
        <v>182</v>
      </c>
      <c r="C205" s="94" t="s">
        <v>454</v>
      </c>
      <c r="D205" s="20">
        <v>709727.72079999989</v>
      </c>
      <c r="E205" s="1">
        <f>+G205/D205</f>
        <v>0</v>
      </c>
      <c r="F205" s="6">
        <f>+D205*80%</f>
        <v>567782.17663999996</v>
      </c>
      <c r="G205" s="33"/>
      <c r="H205" s="2" t="str">
        <f>IF(G205&lt;F205," OFERTA CON PRECIO APARENTEMENTE BAJO","VALOR MINIMO ACEPTABLE")</f>
        <v xml:space="preserve"> OFERTA CON PRECIO APARENTEMENTE BAJO</v>
      </c>
      <c r="I205" s="29"/>
      <c r="J205" s="30">
        <f>+ROUND(G205*I205,0)</f>
        <v>0</v>
      </c>
      <c r="K205" s="29"/>
      <c r="L205" s="30">
        <f>+ROUND(G205*K205,0)</f>
        <v>0</v>
      </c>
      <c r="M205" s="29"/>
      <c r="N205" s="30">
        <f>+ROUND(G205*M205,0)</f>
        <v>0</v>
      </c>
      <c r="O205" s="29"/>
      <c r="P205" s="30">
        <f>+ROUND(G205*O205,0)</f>
        <v>0</v>
      </c>
      <c r="Q205" s="31">
        <f>ROUND(G205-J205-L205-N205-P205,0)</f>
        <v>0</v>
      </c>
    </row>
    <row r="206" spans="2:17" ht="15" x14ac:dyDescent="0.25">
      <c r="B206" s="19">
        <v>183</v>
      </c>
      <c r="C206" s="94" t="s">
        <v>455</v>
      </c>
      <c r="D206" s="20">
        <v>1011717.4951999999</v>
      </c>
      <c r="E206" s="1">
        <f>+G206/D206</f>
        <v>0</v>
      </c>
      <c r="F206" s="6">
        <f>+D206*80%</f>
        <v>809373.99615999998</v>
      </c>
      <c r="G206" s="33"/>
      <c r="H206" s="2" t="str">
        <f>IF(G206&lt;F206," OFERTA CON PRECIO APARENTEMENTE BAJO","VALOR MINIMO ACEPTABLE")</f>
        <v xml:space="preserve"> OFERTA CON PRECIO APARENTEMENTE BAJO</v>
      </c>
      <c r="I206" s="29"/>
      <c r="J206" s="30">
        <f>+ROUND(G206*I206,0)</f>
        <v>0</v>
      </c>
      <c r="K206" s="29"/>
      <c r="L206" s="30">
        <f>+ROUND(G206*K206,0)</f>
        <v>0</v>
      </c>
      <c r="M206" s="29"/>
      <c r="N206" s="30">
        <f>+ROUND(G206*M206,0)</f>
        <v>0</v>
      </c>
      <c r="O206" s="29"/>
      <c r="P206" s="30">
        <f>+ROUND(G206*O206,0)</f>
        <v>0</v>
      </c>
      <c r="Q206" s="31">
        <f>ROUND(G206-J206-L206-N206-P206,0)</f>
        <v>0</v>
      </c>
    </row>
    <row r="207" spans="2:17" ht="15" x14ac:dyDescent="0.25">
      <c r="B207" s="19">
        <v>184</v>
      </c>
      <c r="C207" s="94" t="s">
        <v>133</v>
      </c>
      <c r="D207" s="20">
        <v>1347516.4496000002</v>
      </c>
      <c r="E207" s="1">
        <f>+G207/D207</f>
        <v>0</v>
      </c>
      <c r="F207" s="6">
        <f>+D207*80%</f>
        <v>1078013.1596800003</v>
      </c>
      <c r="G207" s="33"/>
      <c r="H207" s="2" t="str">
        <f>IF(G207&lt;F207," OFERTA CON PRECIO APARENTEMENTE BAJO","VALOR MINIMO ACEPTABLE")</f>
        <v xml:space="preserve"> OFERTA CON PRECIO APARENTEMENTE BAJO</v>
      </c>
      <c r="I207" s="29"/>
      <c r="J207" s="30">
        <f>+ROUND(G207*I207,0)</f>
        <v>0</v>
      </c>
      <c r="K207" s="29"/>
      <c r="L207" s="30">
        <f>+ROUND(G207*K207,0)</f>
        <v>0</v>
      </c>
      <c r="M207" s="29"/>
      <c r="N207" s="30">
        <f>+ROUND(G207*M207,0)</f>
        <v>0</v>
      </c>
      <c r="O207" s="29"/>
      <c r="P207" s="30">
        <f>+ROUND(G207*O207,0)</f>
        <v>0</v>
      </c>
      <c r="Q207" s="31">
        <f>ROUND(G207-J207-L207-N207-P207,0)</f>
        <v>0</v>
      </c>
    </row>
    <row r="208" spans="2:17" ht="15" x14ac:dyDescent="0.25">
      <c r="B208" s="19">
        <v>185</v>
      </c>
      <c r="C208" s="94" t="s">
        <v>137</v>
      </c>
      <c r="D208" s="20">
        <v>1058532.4864000001</v>
      </c>
      <c r="E208" s="1">
        <f>+G208/D208</f>
        <v>0</v>
      </c>
      <c r="F208" s="6">
        <f>+D208*80%</f>
        <v>846825.98912000004</v>
      </c>
      <c r="G208" s="33"/>
      <c r="H208" s="2" t="str">
        <f>IF(G208&lt;F208," OFERTA CON PRECIO APARENTEMENTE BAJO","VALOR MINIMO ACEPTABLE")</f>
        <v xml:space="preserve"> OFERTA CON PRECIO APARENTEMENTE BAJO</v>
      </c>
      <c r="I208" s="29"/>
      <c r="J208" s="30">
        <f>+ROUND(G208*I208,0)</f>
        <v>0</v>
      </c>
      <c r="K208" s="29"/>
      <c r="L208" s="30">
        <f>+ROUND(G208*K208,0)</f>
        <v>0</v>
      </c>
      <c r="M208" s="29"/>
      <c r="N208" s="30">
        <f>+ROUND(G208*M208,0)</f>
        <v>0</v>
      </c>
      <c r="O208" s="29"/>
      <c r="P208" s="30">
        <f>+ROUND(G208*O208,0)</f>
        <v>0</v>
      </c>
      <c r="Q208" s="31">
        <f>ROUND(G208-J208-L208-N208-P208,0)</f>
        <v>0</v>
      </c>
    </row>
    <row r="209" spans="2:17" ht="15" x14ac:dyDescent="0.25">
      <c r="B209" s="19">
        <v>186</v>
      </c>
      <c r="C209" s="94" t="s">
        <v>456</v>
      </c>
      <c r="D209" s="20">
        <v>1749369.3456000001</v>
      </c>
      <c r="E209" s="1">
        <f>+G209/D209</f>
        <v>0</v>
      </c>
      <c r="F209" s="6">
        <f>+D209*80%</f>
        <v>1399495.4764800002</v>
      </c>
      <c r="G209" s="33"/>
      <c r="H209" s="2" t="str">
        <f>IF(G209&lt;F209," OFERTA CON PRECIO APARENTEMENTE BAJO","VALOR MINIMO ACEPTABLE")</f>
        <v xml:space="preserve"> OFERTA CON PRECIO APARENTEMENTE BAJO</v>
      </c>
      <c r="I209" s="29"/>
      <c r="J209" s="30">
        <f>+ROUND(G209*I209,0)</f>
        <v>0</v>
      </c>
      <c r="K209" s="29"/>
      <c r="L209" s="30">
        <f>+ROUND(G209*K209,0)</f>
        <v>0</v>
      </c>
      <c r="M209" s="29"/>
      <c r="N209" s="30">
        <f>+ROUND(G209*M209,0)</f>
        <v>0</v>
      </c>
      <c r="O209" s="29"/>
      <c r="P209" s="30">
        <f>+ROUND(G209*O209,0)</f>
        <v>0</v>
      </c>
      <c r="Q209" s="31">
        <f>ROUND(G209-J209-L209-N209-P209,0)</f>
        <v>0</v>
      </c>
    </row>
    <row r="210" spans="2:17" ht="15" x14ac:dyDescent="0.25">
      <c r="B210" s="19">
        <v>187</v>
      </c>
      <c r="C210" s="94" t="s">
        <v>136</v>
      </c>
      <c r="D210" s="20">
        <v>114882.26400000001</v>
      </c>
      <c r="E210" s="1">
        <f>+G210/D210</f>
        <v>0</v>
      </c>
      <c r="F210" s="6">
        <f>+D210*80%</f>
        <v>91905.811200000011</v>
      </c>
      <c r="G210" s="33"/>
      <c r="H210" s="2" t="str">
        <f>IF(G210&lt;F210," OFERTA CON PRECIO APARENTEMENTE BAJO","VALOR MINIMO ACEPTABLE")</f>
        <v xml:space="preserve"> OFERTA CON PRECIO APARENTEMENTE BAJO</v>
      </c>
      <c r="I210" s="29"/>
      <c r="J210" s="30">
        <f>+ROUND(G210*I210,0)</f>
        <v>0</v>
      </c>
      <c r="K210" s="29"/>
      <c r="L210" s="30">
        <f>+ROUND(G210*K210,0)</f>
        <v>0</v>
      </c>
      <c r="M210" s="29"/>
      <c r="N210" s="30">
        <f>+ROUND(G210*M210,0)</f>
        <v>0</v>
      </c>
      <c r="O210" s="29"/>
      <c r="P210" s="30">
        <f>+ROUND(G210*O210,0)</f>
        <v>0</v>
      </c>
      <c r="Q210" s="31">
        <f>ROUND(G210-J210-L210-N210-P210,0)</f>
        <v>0</v>
      </c>
    </row>
    <row r="211" spans="2:17" ht="15" x14ac:dyDescent="0.25">
      <c r="B211" s="19">
        <v>188</v>
      </c>
      <c r="C211" s="94" t="s">
        <v>137</v>
      </c>
      <c r="D211" s="20">
        <v>722360.18920000002</v>
      </c>
      <c r="E211" s="1">
        <f>+G211/D211</f>
        <v>0</v>
      </c>
      <c r="F211" s="6">
        <f>+D211*80%</f>
        <v>577888.15136000002</v>
      </c>
      <c r="G211" s="33"/>
      <c r="H211" s="2" t="str">
        <f>IF(G211&lt;F211," OFERTA CON PRECIO APARENTEMENTE BAJO","VALOR MINIMO ACEPTABLE")</f>
        <v xml:space="preserve"> OFERTA CON PRECIO APARENTEMENTE BAJO</v>
      </c>
      <c r="I211" s="29"/>
      <c r="J211" s="30">
        <f>+ROUND(G211*I211,0)</f>
        <v>0</v>
      </c>
      <c r="K211" s="29"/>
      <c r="L211" s="30">
        <f>+ROUND(G211*K211,0)</f>
        <v>0</v>
      </c>
      <c r="M211" s="29"/>
      <c r="N211" s="30">
        <f>+ROUND(G211*M211,0)</f>
        <v>0</v>
      </c>
      <c r="O211" s="29"/>
      <c r="P211" s="30">
        <f>+ROUND(G211*O211,0)</f>
        <v>0</v>
      </c>
      <c r="Q211" s="31">
        <f>ROUND(G211-J211-L211-N211-P211,0)</f>
        <v>0</v>
      </c>
    </row>
    <row r="212" spans="2:17" ht="15" x14ac:dyDescent="0.25">
      <c r="B212" s="19">
        <v>189</v>
      </c>
      <c r="C212" s="96" t="s">
        <v>457</v>
      </c>
      <c r="D212" s="20">
        <v>1055839.3999999999</v>
      </c>
      <c r="E212" s="1">
        <f>+G212/D212</f>
        <v>0</v>
      </c>
      <c r="F212" s="6">
        <f>+D212*80%</f>
        <v>844671.52</v>
      </c>
      <c r="G212" s="33"/>
      <c r="H212" s="2" t="str">
        <f>IF(G212&lt;F212," OFERTA CON PRECIO APARENTEMENTE BAJO","VALOR MINIMO ACEPTABLE")</f>
        <v xml:space="preserve"> OFERTA CON PRECIO APARENTEMENTE BAJO</v>
      </c>
      <c r="I212" s="29"/>
      <c r="J212" s="30">
        <f>+ROUND(G212*I212,0)</f>
        <v>0</v>
      </c>
      <c r="K212" s="29"/>
      <c r="L212" s="30">
        <f>+ROUND(G212*K212,0)</f>
        <v>0</v>
      </c>
      <c r="M212" s="29"/>
      <c r="N212" s="30">
        <f>+ROUND(G212*M212,0)</f>
        <v>0</v>
      </c>
      <c r="O212" s="29"/>
      <c r="P212" s="30">
        <f>+ROUND(G212*O212,0)</f>
        <v>0</v>
      </c>
      <c r="Q212" s="31">
        <f>ROUND(G212-J212-L212-N212-P212,0)</f>
        <v>0</v>
      </c>
    </row>
    <row r="213" spans="2:17" ht="15" x14ac:dyDescent="0.25">
      <c r="B213" s="19">
        <v>190</v>
      </c>
      <c r="C213" s="94" t="s">
        <v>138</v>
      </c>
      <c r="D213" s="20">
        <v>2201504.5296</v>
      </c>
      <c r="E213" s="1">
        <f>+G213/D213</f>
        <v>0</v>
      </c>
      <c r="F213" s="6">
        <f>+D213*80%</f>
        <v>1761203.6236800002</v>
      </c>
      <c r="G213" s="33"/>
      <c r="H213" s="2" t="str">
        <f>IF(G213&lt;F213," OFERTA CON PRECIO APARENTEMENTE BAJO","VALOR MINIMO ACEPTABLE")</f>
        <v xml:space="preserve"> OFERTA CON PRECIO APARENTEMENTE BAJO</v>
      </c>
      <c r="I213" s="29"/>
      <c r="J213" s="30">
        <f>+ROUND(G213*I213,0)</f>
        <v>0</v>
      </c>
      <c r="K213" s="29"/>
      <c r="L213" s="30">
        <f>+ROUND(G213*K213,0)</f>
        <v>0</v>
      </c>
      <c r="M213" s="29"/>
      <c r="N213" s="30">
        <f>+ROUND(G213*M213,0)</f>
        <v>0</v>
      </c>
      <c r="O213" s="29"/>
      <c r="P213" s="30">
        <f>+ROUND(G213*O213,0)</f>
        <v>0</v>
      </c>
      <c r="Q213" s="31">
        <f>ROUND(G213-J213-L213-N213-P213,0)</f>
        <v>0</v>
      </c>
    </row>
    <row r="214" spans="2:17" ht="15" x14ac:dyDescent="0.25">
      <c r="B214" s="19">
        <v>191</v>
      </c>
      <c r="C214" s="94" t="s">
        <v>139</v>
      </c>
      <c r="D214" s="20">
        <v>2637269.4440000001</v>
      </c>
      <c r="E214" s="1">
        <f>+G214/D214</f>
        <v>0</v>
      </c>
      <c r="F214" s="6">
        <f>+D214*80%</f>
        <v>2109815.5552000003</v>
      </c>
      <c r="G214" s="33"/>
      <c r="H214" s="2" t="str">
        <f>IF(G214&lt;F214," OFERTA CON PRECIO APARENTEMENTE BAJO","VALOR MINIMO ACEPTABLE")</f>
        <v xml:space="preserve"> OFERTA CON PRECIO APARENTEMENTE BAJO</v>
      </c>
      <c r="I214" s="29"/>
      <c r="J214" s="30">
        <f>+ROUND(G214*I214,0)</f>
        <v>0</v>
      </c>
      <c r="K214" s="29"/>
      <c r="L214" s="30">
        <f>+ROUND(G214*K214,0)</f>
        <v>0</v>
      </c>
      <c r="M214" s="29"/>
      <c r="N214" s="30">
        <f>+ROUND(G214*M214,0)</f>
        <v>0</v>
      </c>
      <c r="O214" s="29"/>
      <c r="P214" s="30">
        <f>+ROUND(G214*O214,0)</f>
        <v>0</v>
      </c>
      <c r="Q214" s="31">
        <f>ROUND(G214-J214-L214-N214-P214,0)</f>
        <v>0</v>
      </c>
    </row>
    <row r="215" spans="2:17" ht="15" x14ac:dyDescent="0.25">
      <c r="B215" s="19">
        <v>192</v>
      </c>
      <c r="C215" s="94" t="s">
        <v>140</v>
      </c>
      <c r="D215" s="20">
        <v>1489905.7991999998</v>
      </c>
      <c r="E215" s="1">
        <f>+G215/D215</f>
        <v>0</v>
      </c>
      <c r="F215" s="6">
        <f>+D215*80%</f>
        <v>1191924.6393599999</v>
      </c>
      <c r="G215" s="33"/>
      <c r="H215" s="2" t="str">
        <f>IF(G215&lt;F215," OFERTA CON PRECIO APARENTEMENTE BAJO","VALOR MINIMO ACEPTABLE")</f>
        <v xml:space="preserve"> OFERTA CON PRECIO APARENTEMENTE BAJO</v>
      </c>
      <c r="I215" s="29"/>
      <c r="J215" s="30">
        <f>+ROUND(G215*I215,0)</f>
        <v>0</v>
      </c>
      <c r="K215" s="29"/>
      <c r="L215" s="30">
        <f>+ROUND(G215*K215,0)</f>
        <v>0</v>
      </c>
      <c r="M215" s="29"/>
      <c r="N215" s="30">
        <f>+ROUND(G215*M215,0)</f>
        <v>0</v>
      </c>
      <c r="O215" s="29"/>
      <c r="P215" s="30">
        <f>+ROUND(G215*O215,0)</f>
        <v>0</v>
      </c>
      <c r="Q215" s="31">
        <f>ROUND(G215-J215-L215-N215-P215,0)</f>
        <v>0</v>
      </c>
    </row>
    <row r="216" spans="2:17" ht="15" x14ac:dyDescent="0.25">
      <c r="B216" s="19">
        <v>193</v>
      </c>
      <c r="C216" s="94" t="s">
        <v>458</v>
      </c>
      <c r="D216" s="20">
        <v>357924.67600000004</v>
      </c>
      <c r="E216" s="1">
        <f>+G216/D216</f>
        <v>0</v>
      </c>
      <c r="F216" s="6">
        <f>+D216*80%</f>
        <v>286339.74080000003</v>
      </c>
      <c r="G216" s="33"/>
      <c r="H216" s="2" t="str">
        <f>IF(G216&lt;F216," OFERTA CON PRECIO APARENTEMENTE BAJO","VALOR MINIMO ACEPTABLE")</f>
        <v xml:space="preserve"> OFERTA CON PRECIO APARENTEMENTE BAJO</v>
      </c>
      <c r="I216" s="29"/>
      <c r="J216" s="30">
        <f>+ROUND(G216*I216,0)</f>
        <v>0</v>
      </c>
      <c r="K216" s="29"/>
      <c r="L216" s="30">
        <f>+ROUND(G216*K216,0)</f>
        <v>0</v>
      </c>
      <c r="M216" s="29"/>
      <c r="N216" s="30">
        <f>+ROUND(G216*M216,0)</f>
        <v>0</v>
      </c>
      <c r="O216" s="29"/>
      <c r="P216" s="30">
        <f>+ROUND(G216*O216,0)</f>
        <v>0</v>
      </c>
      <c r="Q216" s="31">
        <f>ROUND(G216-J216-L216-N216-P216,0)</f>
        <v>0</v>
      </c>
    </row>
    <row r="217" spans="2:17" ht="15" x14ac:dyDescent="0.25">
      <c r="B217" s="19">
        <v>194</v>
      </c>
      <c r="C217" s="94" t="s">
        <v>142</v>
      </c>
      <c r="D217" s="20">
        <v>3592884.8023999999</v>
      </c>
      <c r="E217" s="1">
        <f>+G217/D217</f>
        <v>0</v>
      </c>
      <c r="F217" s="6">
        <f>+D217*80%</f>
        <v>2874307.84192</v>
      </c>
      <c r="G217" s="33"/>
      <c r="H217" s="2" t="str">
        <f>IF(G217&lt;F217," OFERTA CON PRECIO APARENTEMENTE BAJO","VALOR MINIMO ACEPTABLE")</f>
        <v xml:space="preserve"> OFERTA CON PRECIO APARENTEMENTE BAJO</v>
      </c>
      <c r="I217" s="29"/>
      <c r="J217" s="30">
        <f>+ROUND(G217*I217,0)</f>
        <v>0</v>
      </c>
      <c r="K217" s="29"/>
      <c r="L217" s="30">
        <f>+ROUND(G217*K217,0)</f>
        <v>0</v>
      </c>
      <c r="M217" s="29"/>
      <c r="N217" s="30">
        <f>+ROUND(G217*M217,0)</f>
        <v>0</v>
      </c>
      <c r="O217" s="29"/>
      <c r="P217" s="30">
        <f>+ROUND(G217*O217,0)</f>
        <v>0</v>
      </c>
      <c r="Q217" s="31">
        <f>ROUND(G217-J217-L217-N217-P217,0)</f>
        <v>0</v>
      </c>
    </row>
    <row r="218" spans="2:17" ht="15" x14ac:dyDescent="0.25">
      <c r="B218" s="19">
        <v>195</v>
      </c>
      <c r="C218" s="94" t="s">
        <v>459</v>
      </c>
      <c r="D218" s="20">
        <v>5743563.7544</v>
      </c>
      <c r="E218" s="1">
        <f>+G218/D218</f>
        <v>0</v>
      </c>
      <c r="F218" s="6">
        <f>+D218*80%</f>
        <v>4594851.0035199998</v>
      </c>
      <c r="G218" s="33"/>
      <c r="H218" s="2" t="str">
        <f>IF(G218&lt;F218," OFERTA CON PRECIO APARENTEMENTE BAJO","VALOR MINIMO ACEPTABLE")</f>
        <v xml:space="preserve"> OFERTA CON PRECIO APARENTEMENTE BAJO</v>
      </c>
      <c r="I218" s="29"/>
      <c r="J218" s="30">
        <f>+ROUND(G218*I218,0)</f>
        <v>0</v>
      </c>
      <c r="K218" s="29"/>
      <c r="L218" s="30">
        <f>+ROUND(G218*K218,0)</f>
        <v>0</v>
      </c>
      <c r="M218" s="29"/>
      <c r="N218" s="30">
        <f>+ROUND(G218*M218,0)</f>
        <v>0</v>
      </c>
      <c r="O218" s="29"/>
      <c r="P218" s="30">
        <f>+ROUND(G218*O218,0)</f>
        <v>0</v>
      </c>
      <c r="Q218" s="31">
        <f>ROUND(G218-J218-L218-N218-P218,0)</f>
        <v>0</v>
      </c>
    </row>
    <row r="219" spans="2:17" ht="15" x14ac:dyDescent="0.25">
      <c r="B219" s="19">
        <v>196</v>
      </c>
      <c r="C219" s="94" t="s">
        <v>460</v>
      </c>
      <c r="D219" s="20">
        <v>25487814.834399998</v>
      </c>
      <c r="E219" s="1">
        <f>+G219/D219</f>
        <v>0</v>
      </c>
      <c r="F219" s="6">
        <f>+D219*80%</f>
        <v>20390251.867520001</v>
      </c>
      <c r="G219" s="33"/>
      <c r="H219" s="2" t="str">
        <f>IF(G219&lt;F219," OFERTA CON PRECIO APARENTEMENTE BAJO","VALOR MINIMO ACEPTABLE")</f>
        <v xml:space="preserve"> OFERTA CON PRECIO APARENTEMENTE BAJO</v>
      </c>
      <c r="I219" s="29"/>
      <c r="J219" s="30">
        <f>+ROUND(G219*I219,0)</f>
        <v>0</v>
      </c>
      <c r="K219" s="29"/>
      <c r="L219" s="30">
        <f>+ROUND(G219*K219,0)</f>
        <v>0</v>
      </c>
      <c r="M219" s="29"/>
      <c r="N219" s="30">
        <f>+ROUND(G219*M219,0)</f>
        <v>0</v>
      </c>
      <c r="O219" s="29"/>
      <c r="P219" s="30">
        <f>+ROUND(G219*O219,0)</f>
        <v>0</v>
      </c>
      <c r="Q219" s="31">
        <f>ROUND(G219-J219-L219-N219-P219,0)</f>
        <v>0</v>
      </c>
    </row>
    <row r="220" spans="2:17" ht="15" x14ac:dyDescent="0.25">
      <c r="B220" s="19">
        <v>197</v>
      </c>
      <c r="C220" s="94" t="s">
        <v>141</v>
      </c>
      <c r="D220" s="20">
        <v>9149660.2351999991</v>
      </c>
      <c r="E220" s="1">
        <f>+G220/D220</f>
        <v>0</v>
      </c>
      <c r="F220" s="6">
        <f>+D220*80%</f>
        <v>7319728.1881599994</v>
      </c>
      <c r="G220" s="33"/>
      <c r="H220" s="2" t="str">
        <f>IF(G220&lt;F220," OFERTA CON PRECIO APARENTEMENTE BAJO","VALOR MINIMO ACEPTABLE")</f>
        <v xml:space="preserve"> OFERTA CON PRECIO APARENTEMENTE BAJO</v>
      </c>
      <c r="I220" s="29"/>
      <c r="J220" s="30">
        <f>+ROUND(G220*I220,0)</f>
        <v>0</v>
      </c>
      <c r="K220" s="29"/>
      <c r="L220" s="30">
        <f>+ROUND(G220*K220,0)</f>
        <v>0</v>
      </c>
      <c r="M220" s="29"/>
      <c r="N220" s="30">
        <f>+ROUND(G220*M220,0)</f>
        <v>0</v>
      </c>
      <c r="O220" s="29"/>
      <c r="P220" s="30">
        <f>+ROUND(G220*O220,0)</f>
        <v>0</v>
      </c>
      <c r="Q220" s="31">
        <f>ROUND(G220-J220-L220-N220-P220,0)</f>
        <v>0</v>
      </c>
    </row>
    <row r="221" spans="2:17" ht="15" x14ac:dyDescent="0.25">
      <c r="B221" s="19">
        <v>198</v>
      </c>
      <c r="C221" s="94" t="s">
        <v>142</v>
      </c>
      <c r="D221" s="20">
        <v>3489662.1576</v>
      </c>
      <c r="E221" s="1">
        <f>+G221/D221</f>
        <v>0</v>
      </c>
      <c r="F221" s="6">
        <f>+D221*80%</f>
        <v>2791729.7260800004</v>
      </c>
      <c r="G221" s="33"/>
      <c r="H221" s="2" t="str">
        <f>IF(G221&lt;F221," OFERTA CON PRECIO APARENTEMENTE BAJO","VALOR MINIMO ACEPTABLE")</f>
        <v xml:space="preserve"> OFERTA CON PRECIO APARENTEMENTE BAJO</v>
      </c>
      <c r="I221" s="29"/>
      <c r="J221" s="30">
        <f>+ROUND(G221*I221,0)</f>
        <v>0</v>
      </c>
      <c r="K221" s="29"/>
      <c r="L221" s="30">
        <f>+ROUND(G221*K221,0)</f>
        <v>0</v>
      </c>
      <c r="M221" s="29"/>
      <c r="N221" s="30">
        <f>+ROUND(G221*M221,0)</f>
        <v>0</v>
      </c>
      <c r="O221" s="29"/>
      <c r="P221" s="30">
        <f>+ROUND(G221*O221,0)</f>
        <v>0</v>
      </c>
      <c r="Q221" s="31">
        <f>ROUND(G221-J221-L221-N221-P221,0)</f>
        <v>0</v>
      </c>
    </row>
    <row r="222" spans="2:17" ht="15" x14ac:dyDescent="0.25">
      <c r="B222" s="19">
        <v>199</v>
      </c>
      <c r="C222" s="94" t="s">
        <v>143</v>
      </c>
      <c r="D222" s="20">
        <v>4320331.8328</v>
      </c>
      <c r="E222" s="1">
        <f>+G222/D222</f>
        <v>0</v>
      </c>
      <c r="F222" s="6">
        <f>+D222*80%</f>
        <v>3456265.46624</v>
      </c>
      <c r="G222" s="33"/>
      <c r="H222" s="2" t="str">
        <f>IF(G222&lt;F222," OFERTA CON PRECIO APARENTEMENTE BAJO","VALOR MINIMO ACEPTABLE")</f>
        <v xml:space="preserve"> OFERTA CON PRECIO APARENTEMENTE BAJO</v>
      </c>
      <c r="I222" s="29"/>
      <c r="J222" s="30">
        <f>+ROUND(G222*I222,0)</f>
        <v>0</v>
      </c>
      <c r="K222" s="29"/>
      <c r="L222" s="30">
        <f>+ROUND(G222*K222,0)</f>
        <v>0</v>
      </c>
      <c r="M222" s="29"/>
      <c r="N222" s="30">
        <f>+ROUND(G222*M222,0)</f>
        <v>0</v>
      </c>
      <c r="O222" s="29"/>
      <c r="P222" s="30">
        <f>+ROUND(G222*O222,0)</f>
        <v>0</v>
      </c>
      <c r="Q222" s="31">
        <f>ROUND(G222-J222-L222-N222-P222,0)</f>
        <v>0</v>
      </c>
    </row>
    <row r="223" spans="2:17" ht="15" x14ac:dyDescent="0.25">
      <c r="B223" s="19">
        <v>200</v>
      </c>
      <c r="C223" s="94" t="s">
        <v>144</v>
      </c>
      <c r="D223" s="20">
        <v>17556956.4472</v>
      </c>
      <c r="E223" s="1">
        <f>+G223/D223</f>
        <v>0</v>
      </c>
      <c r="F223" s="6">
        <f>+D223*80%</f>
        <v>14045565.157760002</v>
      </c>
      <c r="G223" s="33"/>
      <c r="H223" s="2" t="str">
        <f>IF(G223&lt;F223," OFERTA CON PRECIO APARENTEMENTE BAJO","VALOR MINIMO ACEPTABLE")</f>
        <v xml:space="preserve"> OFERTA CON PRECIO APARENTEMENTE BAJO</v>
      </c>
      <c r="I223" s="29"/>
      <c r="J223" s="30">
        <f>+ROUND(G223*I223,0)</f>
        <v>0</v>
      </c>
      <c r="K223" s="29"/>
      <c r="L223" s="30">
        <f>+ROUND(G223*K223,0)</f>
        <v>0</v>
      </c>
      <c r="M223" s="29"/>
      <c r="N223" s="30">
        <f>+ROUND(G223*M223,0)</f>
        <v>0</v>
      </c>
      <c r="O223" s="29"/>
      <c r="P223" s="30">
        <f>+ROUND(G223*O223,0)</f>
        <v>0</v>
      </c>
      <c r="Q223" s="31">
        <f>ROUND(G223-J223-L223-N223-P223,0)</f>
        <v>0</v>
      </c>
    </row>
    <row r="224" spans="2:17" ht="15" x14ac:dyDescent="0.25">
      <c r="B224" s="19">
        <v>201</v>
      </c>
      <c r="C224" s="94" t="s">
        <v>145</v>
      </c>
      <c r="D224" s="20">
        <v>1659320.7304</v>
      </c>
      <c r="E224" s="1">
        <f>+G224/D224</f>
        <v>0</v>
      </c>
      <c r="F224" s="6">
        <f>+D224*80%</f>
        <v>1327456.5843200001</v>
      </c>
      <c r="G224" s="33"/>
      <c r="H224" s="2" t="str">
        <f>IF(G224&lt;F224," OFERTA CON PRECIO APARENTEMENTE BAJO","VALOR MINIMO ACEPTABLE")</f>
        <v xml:space="preserve"> OFERTA CON PRECIO APARENTEMENTE BAJO</v>
      </c>
      <c r="I224" s="29"/>
      <c r="J224" s="30">
        <f>+ROUND(G224*I224,0)</f>
        <v>0</v>
      </c>
      <c r="K224" s="29"/>
      <c r="L224" s="30">
        <f>+ROUND(G224*K224,0)</f>
        <v>0</v>
      </c>
      <c r="M224" s="29"/>
      <c r="N224" s="30">
        <f>+ROUND(G224*M224,0)</f>
        <v>0</v>
      </c>
      <c r="O224" s="29"/>
      <c r="P224" s="30">
        <f>+ROUND(G224*O224,0)</f>
        <v>0</v>
      </c>
      <c r="Q224" s="31">
        <f>ROUND(G224-J224-L224-N224-P224,0)</f>
        <v>0</v>
      </c>
    </row>
    <row r="225" spans="2:17" ht="15" x14ac:dyDescent="0.25">
      <c r="B225" s="19">
        <v>202</v>
      </c>
      <c r="C225" s="95" t="s">
        <v>461</v>
      </c>
      <c r="D225" s="20">
        <v>195537.60319999998</v>
      </c>
      <c r="E225" s="1">
        <f>+G225/D225</f>
        <v>0</v>
      </c>
      <c r="F225" s="6">
        <f>+D225*80%</f>
        <v>156430.08255999998</v>
      </c>
      <c r="G225" s="33"/>
      <c r="H225" s="2" t="str">
        <f>IF(G225&lt;F225," OFERTA CON PRECIO APARENTEMENTE BAJO","VALOR MINIMO ACEPTABLE")</f>
        <v xml:space="preserve"> OFERTA CON PRECIO APARENTEMENTE BAJO</v>
      </c>
      <c r="I225" s="29"/>
      <c r="J225" s="30">
        <f>+ROUND(G225*I225,0)</f>
        <v>0</v>
      </c>
      <c r="K225" s="29"/>
      <c r="L225" s="30">
        <f>+ROUND(G225*K225,0)</f>
        <v>0</v>
      </c>
      <c r="M225" s="29"/>
      <c r="N225" s="30">
        <f>+ROUND(G225*M225,0)</f>
        <v>0</v>
      </c>
      <c r="O225" s="29"/>
      <c r="P225" s="30">
        <f>+ROUND(G225*O225,0)</f>
        <v>0</v>
      </c>
      <c r="Q225" s="31">
        <f>ROUND(G225-J225-L225-N225-P225,0)</f>
        <v>0</v>
      </c>
    </row>
    <row r="226" spans="2:17" ht="15" x14ac:dyDescent="0.25">
      <c r="B226" s="19">
        <v>203</v>
      </c>
      <c r="C226" s="94" t="s">
        <v>146</v>
      </c>
      <c r="D226" s="20">
        <v>3607392.4256000002</v>
      </c>
      <c r="E226" s="1">
        <f>+G226/D226</f>
        <v>0</v>
      </c>
      <c r="F226" s="6">
        <f>+D226*80%</f>
        <v>2885913.9404800003</v>
      </c>
      <c r="G226" s="33"/>
      <c r="H226" s="2" t="str">
        <f>IF(G226&lt;F226," OFERTA CON PRECIO APARENTEMENTE BAJO","VALOR MINIMO ACEPTABLE")</f>
        <v xml:space="preserve"> OFERTA CON PRECIO APARENTEMENTE BAJO</v>
      </c>
      <c r="I226" s="29"/>
      <c r="J226" s="30">
        <f>+ROUND(G226*I226,0)</f>
        <v>0</v>
      </c>
      <c r="K226" s="29"/>
      <c r="L226" s="30">
        <f>+ROUND(G226*K226,0)</f>
        <v>0</v>
      </c>
      <c r="M226" s="29"/>
      <c r="N226" s="30">
        <f>+ROUND(G226*M226,0)</f>
        <v>0</v>
      </c>
      <c r="O226" s="29"/>
      <c r="P226" s="30">
        <f>+ROUND(G226*O226,0)</f>
        <v>0</v>
      </c>
      <c r="Q226" s="31">
        <f>ROUND(G226-J226-L226-N226-P226,0)</f>
        <v>0</v>
      </c>
    </row>
    <row r="227" spans="2:17" ht="15" x14ac:dyDescent="0.25">
      <c r="B227" s="19">
        <v>204</v>
      </c>
      <c r="C227" s="94" t="s">
        <v>147</v>
      </c>
      <c r="D227" s="20">
        <v>1032870.92</v>
      </c>
      <c r="E227" s="1">
        <f>+G227/D227</f>
        <v>0</v>
      </c>
      <c r="F227" s="6">
        <f>+D227*80%</f>
        <v>826296.73600000003</v>
      </c>
      <c r="G227" s="33"/>
      <c r="H227" s="2" t="str">
        <f>IF(G227&lt;F227," OFERTA CON PRECIO APARENTEMENTE BAJO","VALOR MINIMO ACEPTABLE")</f>
        <v xml:space="preserve"> OFERTA CON PRECIO APARENTEMENTE BAJO</v>
      </c>
      <c r="I227" s="29"/>
      <c r="J227" s="30">
        <f>+ROUND(G227*I227,0)</f>
        <v>0</v>
      </c>
      <c r="K227" s="29"/>
      <c r="L227" s="30">
        <f>+ROUND(G227*K227,0)</f>
        <v>0</v>
      </c>
      <c r="M227" s="29"/>
      <c r="N227" s="30">
        <f>+ROUND(G227*M227,0)</f>
        <v>0</v>
      </c>
      <c r="O227" s="29"/>
      <c r="P227" s="30">
        <f>+ROUND(G227*O227,0)</f>
        <v>0</v>
      </c>
      <c r="Q227" s="31">
        <f>ROUND(G227-J227-L227-N227-P227,0)</f>
        <v>0</v>
      </c>
    </row>
    <row r="228" spans="2:17" ht="15" x14ac:dyDescent="0.25">
      <c r="B228" s="19">
        <v>205</v>
      </c>
      <c r="C228" s="94" t="s">
        <v>148</v>
      </c>
      <c r="D228" s="20">
        <v>110467.84959999999</v>
      </c>
      <c r="E228" s="1">
        <f>+G228/D228</f>
        <v>0</v>
      </c>
      <c r="F228" s="6">
        <f>+D228*80%</f>
        <v>88374.279679999992</v>
      </c>
      <c r="G228" s="33"/>
      <c r="H228" s="2" t="str">
        <f>IF(G228&lt;F228," OFERTA CON PRECIO APARENTEMENTE BAJO","VALOR MINIMO ACEPTABLE")</f>
        <v xml:space="preserve"> OFERTA CON PRECIO APARENTEMENTE BAJO</v>
      </c>
      <c r="I228" s="29"/>
      <c r="J228" s="30">
        <f>+ROUND(G228*I228,0)</f>
        <v>0</v>
      </c>
      <c r="K228" s="29"/>
      <c r="L228" s="30">
        <f>+ROUND(G228*K228,0)</f>
        <v>0</v>
      </c>
      <c r="M228" s="29"/>
      <c r="N228" s="30">
        <f>+ROUND(G228*M228,0)</f>
        <v>0</v>
      </c>
      <c r="O228" s="29"/>
      <c r="P228" s="30">
        <f>+ROUND(G228*O228,0)</f>
        <v>0</v>
      </c>
      <c r="Q228" s="31">
        <f>ROUND(G228-J228-L228-N228-P228,0)</f>
        <v>0</v>
      </c>
    </row>
    <row r="229" spans="2:17" ht="15" x14ac:dyDescent="0.25">
      <c r="B229" s="19">
        <v>206</v>
      </c>
      <c r="C229" s="95" t="s">
        <v>462</v>
      </c>
      <c r="D229" s="20">
        <v>193977.70800000001</v>
      </c>
      <c r="E229" s="1">
        <f>+G229/D229</f>
        <v>0</v>
      </c>
      <c r="F229" s="6">
        <f>+D229*80%</f>
        <v>155182.16640000002</v>
      </c>
      <c r="G229" s="33"/>
      <c r="H229" s="2" t="str">
        <f>IF(G229&lt;F229," OFERTA CON PRECIO APARENTEMENTE BAJO","VALOR MINIMO ACEPTABLE")</f>
        <v xml:space="preserve"> OFERTA CON PRECIO APARENTEMENTE BAJO</v>
      </c>
      <c r="I229" s="29"/>
      <c r="J229" s="30">
        <f>+ROUND(G229*I229,0)</f>
        <v>0</v>
      </c>
      <c r="K229" s="29"/>
      <c r="L229" s="30">
        <f>+ROUND(G229*K229,0)</f>
        <v>0</v>
      </c>
      <c r="M229" s="29"/>
      <c r="N229" s="30">
        <f>+ROUND(G229*M229,0)</f>
        <v>0</v>
      </c>
      <c r="O229" s="29"/>
      <c r="P229" s="30">
        <f>+ROUND(G229*O229,0)</f>
        <v>0</v>
      </c>
      <c r="Q229" s="31">
        <f>ROUND(G229-J229-L229-N229-P229,0)</f>
        <v>0</v>
      </c>
    </row>
    <row r="230" spans="2:17" ht="15" x14ac:dyDescent="0.25">
      <c r="B230" s="19">
        <v>207</v>
      </c>
      <c r="C230" s="94" t="s">
        <v>149</v>
      </c>
      <c r="D230" s="20">
        <v>546720.4219999999</v>
      </c>
      <c r="E230" s="1">
        <f>+G230/D230</f>
        <v>0</v>
      </c>
      <c r="F230" s="6">
        <f>+D230*80%</f>
        <v>437376.33759999997</v>
      </c>
      <c r="G230" s="33"/>
      <c r="H230" s="2" t="str">
        <f>IF(G230&lt;F230," OFERTA CON PRECIO APARENTEMENTE BAJO","VALOR MINIMO ACEPTABLE")</f>
        <v xml:space="preserve"> OFERTA CON PRECIO APARENTEMENTE BAJO</v>
      </c>
      <c r="I230" s="29"/>
      <c r="J230" s="30">
        <f>+ROUND(G230*I230,0)</f>
        <v>0</v>
      </c>
      <c r="K230" s="29"/>
      <c r="L230" s="30">
        <f>+ROUND(G230*K230,0)</f>
        <v>0</v>
      </c>
      <c r="M230" s="29"/>
      <c r="N230" s="30">
        <f>+ROUND(G230*M230,0)</f>
        <v>0</v>
      </c>
      <c r="O230" s="29"/>
      <c r="P230" s="30">
        <f>+ROUND(G230*O230,0)</f>
        <v>0</v>
      </c>
      <c r="Q230" s="31">
        <f>ROUND(G230-J230-L230-N230-P230,0)</f>
        <v>0</v>
      </c>
    </row>
    <row r="231" spans="2:17" ht="15" x14ac:dyDescent="0.25">
      <c r="B231" s="19">
        <v>208</v>
      </c>
      <c r="C231" s="95" t="s">
        <v>463</v>
      </c>
      <c r="D231" s="20">
        <v>57112.745600000002</v>
      </c>
      <c r="E231" s="1">
        <f>+G231/D231</f>
        <v>0</v>
      </c>
      <c r="F231" s="6">
        <f>+D231*80%</f>
        <v>45690.196480000006</v>
      </c>
      <c r="G231" s="33"/>
      <c r="H231" s="2" t="str">
        <f>IF(G231&lt;F231," OFERTA CON PRECIO APARENTEMENTE BAJO","VALOR MINIMO ACEPTABLE")</f>
        <v xml:space="preserve"> OFERTA CON PRECIO APARENTEMENTE BAJO</v>
      </c>
      <c r="I231" s="29"/>
      <c r="J231" s="30">
        <f>+ROUND(G231*I231,0)</f>
        <v>0</v>
      </c>
      <c r="K231" s="29"/>
      <c r="L231" s="30">
        <f>+ROUND(G231*K231,0)</f>
        <v>0</v>
      </c>
      <c r="M231" s="29"/>
      <c r="N231" s="30">
        <f>+ROUND(G231*M231,0)</f>
        <v>0</v>
      </c>
      <c r="O231" s="29"/>
      <c r="P231" s="30">
        <f>+ROUND(G231*O231,0)</f>
        <v>0</v>
      </c>
      <c r="Q231" s="31">
        <f>ROUND(G231-J231-L231-N231-P231,0)</f>
        <v>0</v>
      </c>
    </row>
    <row r="232" spans="2:17" ht="15" x14ac:dyDescent="0.25">
      <c r="B232" s="19">
        <v>209</v>
      </c>
      <c r="C232" s="95" t="s">
        <v>464</v>
      </c>
      <c r="D232" s="20">
        <v>240191.13319999998</v>
      </c>
      <c r="E232" s="1">
        <f>+G232/D232</f>
        <v>0</v>
      </c>
      <c r="F232" s="6">
        <f>+D232*80%</f>
        <v>192152.90656</v>
      </c>
      <c r="G232" s="33"/>
      <c r="H232" s="2" t="str">
        <f>IF(G232&lt;F232," OFERTA CON PRECIO APARENTEMENTE BAJO","VALOR MINIMO ACEPTABLE")</f>
        <v xml:space="preserve"> OFERTA CON PRECIO APARENTEMENTE BAJO</v>
      </c>
      <c r="I232" s="29"/>
      <c r="J232" s="30">
        <f>+ROUND(G232*I232,0)</f>
        <v>0</v>
      </c>
      <c r="K232" s="29"/>
      <c r="L232" s="30">
        <f>+ROUND(G232*K232,0)</f>
        <v>0</v>
      </c>
      <c r="M232" s="29"/>
      <c r="N232" s="30">
        <f>+ROUND(G232*M232,0)</f>
        <v>0</v>
      </c>
      <c r="O232" s="29"/>
      <c r="P232" s="30">
        <f>+ROUND(G232*O232,0)</f>
        <v>0</v>
      </c>
      <c r="Q232" s="31">
        <f>ROUND(G232-J232-L232-N232-P232,0)</f>
        <v>0</v>
      </c>
    </row>
    <row r="233" spans="2:17" ht="15" x14ac:dyDescent="0.25">
      <c r="B233" s="19">
        <v>210</v>
      </c>
      <c r="C233" s="95" t="s">
        <v>465</v>
      </c>
      <c r="D233" s="20">
        <v>839140.81599999999</v>
      </c>
      <c r="E233" s="1">
        <f>+G233/D233</f>
        <v>0</v>
      </c>
      <c r="F233" s="6">
        <f>+D233*80%</f>
        <v>671312.65280000004</v>
      </c>
      <c r="G233" s="33"/>
      <c r="H233" s="2" t="str">
        <f>IF(G233&lt;F233," OFERTA CON PRECIO APARENTEMENTE BAJO","VALOR MINIMO ACEPTABLE")</f>
        <v xml:space="preserve"> OFERTA CON PRECIO APARENTEMENTE BAJO</v>
      </c>
      <c r="I233" s="29"/>
      <c r="J233" s="30">
        <f>+ROUND(G233*I233,0)</f>
        <v>0</v>
      </c>
      <c r="K233" s="29"/>
      <c r="L233" s="30">
        <f>+ROUND(G233*K233,0)</f>
        <v>0</v>
      </c>
      <c r="M233" s="29"/>
      <c r="N233" s="30">
        <f>+ROUND(G233*M233,0)</f>
        <v>0</v>
      </c>
      <c r="O233" s="29"/>
      <c r="P233" s="30">
        <f>+ROUND(G233*O233,0)</f>
        <v>0</v>
      </c>
      <c r="Q233" s="31">
        <f>ROUND(G233-J233-L233-N233-P233,0)</f>
        <v>0</v>
      </c>
    </row>
    <row r="234" spans="2:17" ht="15" x14ac:dyDescent="0.25">
      <c r="B234" s="19">
        <v>211</v>
      </c>
      <c r="C234" s="95" t="s">
        <v>466</v>
      </c>
      <c r="D234" s="20">
        <v>1123171.2623999999</v>
      </c>
      <c r="E234" s="1">
        <f>+G234/D234</f>
        <v>0</v>
      </c>
      <c r="F234" s="6">
        <f>+D234*80%</f>
        <v>898537.00991999998</v>
      </c>
      <c r="G234" s="33"/>
      <c r="H234" s="2" t="str">
        <f>IF(G234&lt;F234," OFERTA CON PRECIO APARENTEMENTE BAJO","VALOR MINIMO ACEPTABLE")</f>
        <v xml:space="preserve"> OFERTA CON PRECIO APARENTEMENTE BAJO</v>
      </c>
      <c r="I234" s="29"/>
      <c r="J234" s="30">
        <f>+ROUND(G234*I234,0)</f>
        <v>0</v>
      </c>
      <c r="K234" s="29"/>
      <c r="L234" s="30">
        <f>+ROUND(G234*K234,0)</f>
        <v>0</v>
      </c>
      <c r="M234" s="29"/>
      <c r="N234" s="30">
        <f>+ROUND(G234*M234,0)</f>
        <v>0</v>
      </c>
      <c r="O234" s="29"/>
      <c r="P234" s="30">
        <f>+ROUND(G234*O234,0)</f>
        <v>0</v>
      </c>
      <c r="Q234" s="31">
        <f>ROUND(G234-J234-L234-N234-P234,0)</f>
        <v>0</v>
      </c>
    </row>
    <row r="235" spans="2:17" ht="15" x14ac:dyDescent="0.25">
      <c r="B235" s="19">
        <v>212</v>
      </c>
      <c r="C235" s="94" t="s">
        <v>150</v>
      </c>
      <c r="D235" s="20">
        <v>1090349.7744</v>
      </c>
      <c r="E235" s="1">
        <f>+G235/D235</f>
        <v>0</v>
      </c>
      <c r="F235" s="6">
        <f>+D235*80%</f>
        <v>872279.81952000002</v>
      </c>
      <c r="G235" s="33"/>
      <c r="H235" s="2" t="str">
        <f>IF(G235&lt;F235," OFERTA CON PRECIO APARENTEMENTE BAJO","VALOR MINIMO ACEPTABLE")</f>
        <v xml:space="preserve"> OFERTA CON PRECIO APARENTEMENTE BAJO</v>
      </c>
      <c r="I235" s="29"/>
      <c r="J235" s="30">
        <f>+ROUND(G235*I235,0)</f>
        <v>0</v>
      </c>
      <c r="K235" s="29"/>
      <c r="L235" s="30">
        <f>+ROUND(G235*K235,0)</f>
        <v>0</v>
      </c>
      <c r="M235" s="29"/>
      <c r="N235" s="30">
        <f>+ROUND(G235*M235,0)</f>
        <v>0</v>
      </c>
      <c r="O235" s="29"/>
      <c r="P235" s="30">
        <f>+ROUND(G235*O235,0)</f>
        <v>0</v>
      </c>
      <c r="Q235" s="31">
        <f>ROUND(G235-J235-L235-N235-P235,0)</f>
        <v>0</v>
      </c>
    </row>
    <row r="236" spans="2:17" ht="15" x14ac:dyDescent="0.25">
      <c r="B236" s="19">
        <v>213</v>
      </c>
      <c r="C236" s="94" t="s">
        <v>467</v>
      </c>
      <c r="D236" s="20">
        <v>1466658.8559999999</v>
      </c>
      <c r="E236" s="1">
        <f>+G236/D236</f>
        <v>0</v>
      </c>
      <c r="F236" s="6">
        <f>+D236*80%</f>
        <v>1173327.0848000001</v>
      </c>
      <c r="G236" s="33"/>
      <c r="H236" s="2" t="str">
        <f>IF(G236&lt;F236," OFERTA CON PRECIO APARENTEMENTE BAJO","VALOR MINIMO ACEPTABLE")</f>
        <v xml:space="preserve"> OFERTA CON PRECIO APARENTEMENTE BAJO</v>
      </c>
      <c r="I236" s="29"/>
      <c r="J236" s="30">
        <f>+ROUND(G236*I236,0)</f>
        <v>0</v>
      </c>
      <c r="K236" s="29"/>
      <c r="L236" s="30">
        <f>+ROUND(G236*K236,0)</f>
        <v>0</v>
      </c>
      <c r="M236" s="29"/>
      <c r="N236" s="30">
        <f>+ROUND(G236*M236,0)</f>
        <v>0</v>
      </c>
      <c r="O236" s="29"/>
      <c r="P236" s="30">
        <f>+ROUND(G236*O236,0)</f>
        <v>0</v>
      </c>
      <c r="Q236" s="31">
        <f>ROUND(G236-J236-L236-N236-P236,0)</f>
        <v>0</v>
      </c>
    </row>
    <row r="237" spans="2:17" ht="15" x14ac:dyDescent="0.25">
      <c r="B237" s="19">
        <v>214</v>
      </c>
      <c r="C237" s="94" t="s">
        <v>468</v>
      </c>
      <c r="D237" s="20">
        <v>1241346.2112</v>
      </c>
      <c r="E237" s="1">
        <f>+G237/D237</f>
        <v>0</v>
      </c>
      <c r="F237" s="6">
        <f>+D237*80%</f>
        <v>993076.96896000009</v>
      </c>
      <c r="G237" s="33"/>
      <c r="H237" s="2" t="str">
        <f>IF(G237&lt;F237," OFERTA CON PRECIO APARENTEMENTE BAJO","VALOR MINIMO ACEPTABLE")</f>
        <v xml:space="preserve"> OFERTA CON PRECIO APARENTEMENTE BAJO</v>
      </c>
      <c r="I237" s="29"/>
      <c r="J237" s="30">
        <f>+ROUND(G237*I237,0)</f>
        <v>0</v>
      </c>
      <c r="K237" s="29"/>
      <c r="L237" s="30">
        <f>+ROUND(G237*K237,0)</f>
        <v>0</v>
      </c>
      <c r="M237" s="29"/>
      <c r="N237" s="30">
        <f>+ROUND(G237*M237,0)</f>
        <v>0</v>
      </c>
      <c r="O237" s="29"/>
      <c r="P237" s="30">
        <f>+ROUND(G237*O237,0)</f>
        <v>0</v>
      </c>
      <c r="Q237" s="31">
        <f>ROUND(G237-J237-L237-N237-P237,0)</f>
        <v>0</v>
      </c>
    </row>
    <row r="238" spans="2:17" ht="15" x14ac:dyDescent="0.25">
      <c r="B238" s="19">
        <v>215</v>
      </c>
      <c r="C238" s="94" t="s">
        <v>151</v>
      </c>
      <c r="D238" s="20">
        <v>2146253.6711999997</v>
      </c>
      <c r="E238" s="1">
        <f>+G238/D238</f>
        <v>0</v>
      </c>
      <c r="F238" s="6">
        <f>+D238*80%</f>
        <v>1717002.9369599998</v>
      </c>
      <c r="G238" s="33"/>
      <c r="H238" s="2" t="str">
        <f>IF(G238&lt;F238," OFERTA CON PRECIO APARENTEMENTE BAJO","VALOR MINIMO ACEPTABLE")</f>
        <v xml:space="preserve"> OFERTA CON PRECIO APARENTEMENTE BAJO</v>
      </c>
      <c r="I238" s="29"/>
      <c r="J238" s="30">
        <f>+ROUND(G238*I238,0)</f>
        <v>0</v>
      </c>
      <c r="K238" s="29"/>
      <c r="L238" s="30">
        <f>+ROUND(G238*K238,0)</f>
        <v>0</v>
      </c>
      <c r="M238" s="29"/>
      <c r="N238" s="30">
        <f>+ROUND(G238*M238,0)</f>
        <v>0</v>
      </c>
      <c r="O238" s="29"/>
      <c r="P238" s="30">
        <f>+ROUND(G238*O238,0)</f>
        <v>0</v>
      </c>
      <c r="Q238" s="31">
        <f>ROUND(G238-J238-L238-N238-P238,0)</f>
        <v>0</v>
      </c>
    </row>
    <row r="239" spans="2:17" ht="15" x14ac:dyDescent="0.25">
      <c r="B239" s="19">
        <v>216</v>
      </c>
      <c r="C239" s="94" t="s">
        <v>469</v>
      </c>
      <c r="D239" s="20">
        <v>480920.84479999996</v>
      </c>
      <c r="E239" s="1">
        <f>+G239/D239</f>
        <v>0</v>
      </c>
      <c r="F239" s="6">
        <f>+D239*80%</f>
        <v>384736.67583999998</v>
      </c>
      <c r="G239" s="33"/>
      <c r="H239" s="2" t="str">
        <f>IF(G239&lt;F239," OFERTA CON PRECIO APARENTEMENTE BAJO","VALOR MINIMO ACEPTABLE")</f>
        <v xml:space="preserve"> OFERTA CON PRECIO APARENTEMENTE BAJO</v>
      </c>
      <c r="I239" s="29"/>
      <c r="J239" s="30">
        <f>+ROUND(G239*I239,0)</f>
        <v>0</v>
      </c>
      <c r="K239" s="29"/>
      <c r="L239" s="30">
        <f>+ROUND(G239*K239,0)</f>
        <v>0</v>
      </c>
      <c r="M239" s="29"/>
      <c r="N239" s="30">
        <f>+ROUND(G239*M239,0)</f>
        <v>0</v>
      </c>
      <c r="O239" s="29"/>
      <c r="P239" s="30">
        <f>+ROUND(G239*O239,0)</f>
        <v>0</v>
      </c>
      <c r="Q239" s="31">
        <f>ROUND(G239-J239-L239-N239-P239,0)</f>
        <v>0</v>
      </c>
    </row>
    <row r="240" spans="2:17" ht="15" x14ac:dyDescent="0.25">
      <c r="B240" s="19">
        <v>217</v>
      </c>
      <c r="C240" s="94" t="s">
        <v>152</v>
      </c>
      <c r="D240" s="20">
        <v>1088316.9276000001</v>
      </c>
      <c r="E240" s="1">
        <f>+G240/D240</f>
        <v>0</v>
      </c>
      <c r="F240" s="6">
        <f>+D240*80%</f>
        <v>870653.54208000004</v>
      </c>
      <c r="G240" s="33"/>
      <c r="H240" s="2" t="str">
        <f>IF(G240&lt;F240," OFERTA CON PRECIO APARENTEMENTE BAJO","VALOR MINIMO ACEPTABLE")</f>
        <v xml:space="preserve"> OFERTA CON PRECIO APARENTEMENTE BAJO</v>
      </c>
      <c r="I240" s="29"/>
      <c r="J240" s="30">
        <f>+ROUND(G240*I240,0)</f>
        <v>0</v>
      </c>
      <c r="K240" s="29"/>
      <c r="L240" s="30">
        <f>+ROUND(G240*K240,0)</f>
        <v>0</v>
      </c>
      <c r="M240" s="29"/>
      <c r="N240" s="30">
        <f>+ROUND(G240*M240,0)</f>
        <v>0</v>
      </c>
      <c r="O240" s="29"/>
      <c r="P240" s="30">
        <f>+ROUND(G240*O240,0)</f>
        <v>0</v>
      </c>
      <c r="Q240" s="31">
        <f>ROUND(G240-J240-L240-N240-P240,0)</f>
        <v>0</v>
      </c>
    </row>
    <row r="241" spans="2:17" ht="15" x14ac:dyDescent="0.25">
      <c r="B241" s="19">
        <v>218</v>
      </c>
      <c r="C241" s="94" t="s">
        <v>153</v>
      </c>
      <c r="D241" s="20">
        <v>1955393.0059999998</v>
      </c>
      <c r="E241" s="1">
        <f>+G241/D241</f>
        <v>0</v>
      </c>
      <c r="F241" s="6">
        <f>+D241*80%</f>
        <v>1564314.4047999999</v>
      </c>
      <c r="G241" s="33"/>
      <c r="H241" s="2" t="str">
        <f>IF(G241&lt;F241," OFERTA CON PRECIO APARENTEMENTE BAJO","VALOR MINIMO ACEPTABLE")</f>
        <v xml:space="preserve"> OFERTA CON PRECIO APARENTEMENTE BAJO</v>
      </c>
      <c r="I241" s="29"/>
      <c r="J241" s="30">
        <f>+ROUND(G241*I241,0)</f>
        <v>0</v>
      </c>
      <c r="K241" s="29"/>
      <c r="L241" s="30">
        <f>+ROUND(G241*K241,0)</f>
        <v>0</v>
      </c>
      <c r="M241" s="29"/>
      <c r="N241" s="30">
        <f>+ROUND(G241*M241,0)</f>
        <v>0</v>
      </c>
      <c r="O241" s="29"/>
      <c r="P241" s="30">
        <f>+ROUND(G241*O241,0)</f>
        <v>0</v>
      </c>
      <c r="Q241" s="31">
        <f>ROUND(G241-J241-L241-N241-P241,0)</f>
        <v>0</v>
      </c>
    </row>
    <row r="242" spans="2:17" ht="15" x14ac:dyDescent="0.25">
      <c r="B242" s="19">
        <v>219</v>
      </c>
      <c r="C242" s="93" t="str">
        <f>UPPER("SERVICIO Alineacion de direccion")</f>
        <v>SERVICIO ALINEACION DE DIRECCION</v>
      </c>
      <c r="D242" s="20">
        <v>211125.2384</v>
      </c>
      <c r="E242" s="1">
        <f>+G242/D242</f>
        <v>0</v>
      </c>
      <c r="F242" s="6">
        <f>+D242*80%</f>
        <v>168900.19072000001</v>
      </c>
      <c r="G242" s="33"/>
      <c r="H242" s="2" t="str">
        <f>IF(G242&lt;F242," OFERTA CON PRECIO APARENTEMENTE BAJO","VALOR MINIMO ACEPTABLE")</f>
        <v xml:space="preserve"> OFERTA CON PRECIO APARENTEMENTE BAJO</v>
      </c>
      <c r="I242" s="29"/>
      <c r="J242" s="30">
        <f>+ROUND(G242*I242,0)</f>
        <v>0</v>
      </c>
      <c r="K242" s="29"/>
      <c r="L242" s="30">
        <f>+ROUND(G242*K242,0)</f>
        <v>0</v>
      </c>
      <c r="M242" s="29"/>
      <c r="N242" s="30">
        <f>+ROUND(G242*M242,0)</f>
        <v>0</v>
      </c>
      <c r="O242" s="29"/>
      <c r="P242" s="30">
        <f>+ROUND(G242*O242,0)</f>
        <v>0</v>
      </c>
      <c r="Q242" s="31">
        <f>ROUND(G242-J242-L242-N242-P242,0)</f>
        <v>0</v>
      </c>
    </row>
    <row r="243" spans="2:17" ht="15" x14ac:dyDescent="0.25">
      <c r="B243" s="19">
        <v>220</v>
      </c>
      <c r="C243" s="93" t="str">
        <f>UPPER("SERVICIO Balanceo de ruedas")</f>
        <v>SERVICIO BALANCEO DE RUEDAS</v>
      </c>
      <c r="D243" s="20">
        <v>409985.2512</v>
      </c>
      <c r="E243" s="1">
        <f>+G243/D243</f>
        <v>0</v>
      </c>
      <c r="F243" s="6">
        <f>+D243*80%</f>
        <v>327988.20096000005</v>
      </c>
      <c r="G243" s="33"/>
      <c r="H243" s="2" t="str">
        <f>IF(G243&lt;F243," OFERTA CON PRECIO APARENTEMENTE BAJO","VALOR MINIMO ACEPTABLE")</f>
        <v xml:space="preserve"> OFERTA CON PRECIO APARENTEMENTE BAJO</v>
      </c>
      <c r="I243" s="29"/>
      <c r="J243" s="30">
        <f>+ROUND(G243*I243,0)</f>
        <v>0</v>
      </c>
      <c r="K243" s="29"/>
      <c r="L243" s="30">
        <f>+ROUND(G243*K243,0)</f>
        <v>0</v>
      </c>
      <c r="M243" s="29"/>
      <c r="N243" s="30">
        <f>+ROUND(G243*M243,0)</f>
        <v>0</v>
      </c>
      <c r="O243" s="29"/>
      <c r="P243" s="30">
        <f>+ROUND(G243*O243,0)</f>
        <v>0</v>
      </c>
      <c r="Q243" s="31">
        <f>ROUND(G243-J243-L243-N243-P243,0)</f>
        <v>0</v>
      </c>
    </row>
    <row r="244" spans="2:17" ht="15" x14ac:dyDescent="0.25">
      <c r="B244" s="19">
        <v>221</v>
      </c>
      <c r="C244" s="93" t="str">
        <f>UPPER("SERVICIO Despinche de llantas y montaje")</f>
        <v>SERVICIO DESPINCHE DE LLANTAS Y MONTAJE</v>
      </c>
      <c r="D244" s="20">
        <v>178476.9504</v>
      </c>
      <c r="E244" s="1">
        <f>+G244/D244</f>
        <v>0</v>
      </c>
      <c r="F244" s="6">
        <f>+D244*80%</f>
        <v>142781.56032000002</v>
      </c>
      <c r="G244" s="33"/>
      <c r="H244" s="2" t="str">
        <f>IF(G244&lt;F244," OFERTA CON PRECIO APARENTEMENTE BAJO","VALOR MINIMO ACEPTABLE")</f>
        <v xml:space="preserve"> OFERTA CON PRECIO APARENTEMENTE BAJO</v>
      </c>
      <c r="I244" s="29"/>
      <c r="J244" s="30">
        <f>+ROUND(G244*I244,0)</f>
        <v>0</v>
      </c>
      <c r="K244" s="29"/>
      <c r="L244" s="30">
        <f>+ROUND(G244*K244,0)</f>
        <v>0</v>
      </c>
      <c r="M244" s="29"/>
      <c r="N244" s="30">
        <f>+ROUND(G244*M244,0)</f>
        <v>0</v>
      </c>
      <c r="O244" s="29"/>
      <c r="P244" s="30">
        <f>+ROUND(G244*O244,0)</f>
        <v>0</v>
      </c>
      <c r="Q244" s="31">
        <f>ROUND(G244-J244-L244-N244-P244,0)</f>
        <v>0</v>
      </c>
    </row>
    <row r="245" spans="2:17" ht="15" x14ac:dyDescent="0.25">
      <c r="B245" s="19">
        <v>222</v>
      </c>
      <c r="C245" s="93" t="str">
        <f>UPPER("SERVICIO Cambio y suministro  de guaya velocimetro")</f>
        <v>SERVICIO CAMBIO Y SUMINISTRO  DE GUAYA VELOCIMETRO</v>
      </c>
      <c r="D245" s="20">
        <v>707747.78279999993</v>
      </c>
      <c r="E245" s="1">
        <f>+G245/D245</f>
        <v>0</v>
      </c>
      <c r="F245" s="6">
        <f>+D245*80%</f>
        <v>566198.22623999999</v>
      </c>
      <c r="G245" s="33"/>
      <c r="H245" s="2" t="str">
        <f>IF(G245&lt;F245," OFERTA CON PRECIO APARENTEMENTE BAJO","VALOR MINIMO ACEPTABLE")</f>
        <v xml:space="preserve"> OFERTA CON PRECIO APARENTEMENTE BAJO</v>
      </c>
      <c r="I245" s="29"/>
      <c r="J245" s="30">
        <f>+ROUND(G245*I245,0)</f>
        <v>0</v>
      </c>
      <c r="K245" s="29"/>
      <c r="L245" s="30">
        <f>+ROUND(G245*K245,0)</f>
        <v>0</v>
      </c>
      <c r="M245" s="29"/>
      <c r="N245" s="30">
        <f>+ROUND(G245*M245,0)</f>
        <v>0</v>
      </c>
      <c r="O245" s="29"/>
      <c r="P245" s="30">
        <f>+ROUND(G245*O245,0)</f>
        <v>0</v>
      </c>
      <c r="Q245" s="31">
        <f>ROUND(G245-J245-L245-N245-P245,0)</f>
        <v>0</v>
      </c>
    </row>
    <row r="246" spans="2:17" ht="15" x14ac:dyDescent="0.25">
      <c r="B246" s="19">
        <v>223</v>
      </c>
      <c r="C246" s="93" t="str">
        <f>UPPER("SERVICIO Ajuste y engrase de todos los rodamientos")</f>
        <v>SERVICIO AJUSTE Y ENGRASE DE TODOS LOS RODAMIENTOS</v>
      </c>
      <c r="D246" s="20">
        <v>851244.41759999993</v>
      </c>
      <c r="E246" s="1">
        <f>+G246/D246</f>
        <v>0</v>
      </c>
      <c r="F246" s="6">
        <f>+D246*80%</f>
        <v>680995.53408000001</v>
      </c>
      <c r="G246" s="33"/>
      <c r="H246" s="2" t="str">
        <f>IF(G246&lt;F246," OFERTA CON PRECIO APARENTEMENTE BAJO","VALOR MINIMO ACEPTABLE")</f>
        <v xml:space="preserve"> OFERTA CON PRECIO APARENTEMENTE BAJO</v>
      </c>
      <c r="I246" s="29"/>
      <c r="J246" s="30">
        <f>+ROUND(G246*I246,0)</f>
        <v>0</v>
      </c>
      <c r="K246" s="29"/>
      <c r="L246" s="30">
        <f>+ROUND(G246*K246,0)</f>
        <v>0</v>
      </c>
      <c r="M246" s="29"/>
      <c r="N246" s="30">
        <f>+ROUND(G246*M246,0)</f>
        <v>0</v>
      </c>
      <c r="O246" s="29"/>
      <c r="P246" s="30">
        <f>+ROUND(G246*O246,0)</f>
        <v>0</v>
      </c>
      <c r="Q246" s="31">
        <f>ROUND(G246-J246-L246-N246-P246,0)</f>
        <v>0</v>
      </c>
    </row>
    <row r="247" spans="2:17" ht="15" x14ac:dyDescent="0.25">
      <c r="B247" s="19">
        <v>224</v>
      </c>
      <c r="C247" s="93" t="str">
        <f>UPPER("SERVICIO Cambio de esparragos CON TURCAS")</f>
        <v>SERVICIO CAMBIO DE ESPARRAGOS CON TURCAS</v>
      </c>
      <c r="D247" s="20">
        <v>67532.975999999995</v>
      </c>
      <c r="E247" s="1">
        <f>+G247/D247</f>
        <v>0</v>
      </c>
      <c r="F247" s="6">
        <f>+D247*80%</f>
        <v>54026.380799999999</v>
      </c>
      <c r="G247" s="33"/>
      <c r="H247" s="2" t="str">
        <f>IF(G247&lt;F247," OFERTA CON PRECIO APARENTEMENTE BAJO","VALOR MINIMO ACEPTABLE")</f>
        <v xml:space="preserve"> OFERTA CON PRECIO APARENTEMENTE BAJO</v>
      </c>
      <c r="I247" s="29"/>
      <c r="J247" s="30">
        <f>+ROUND(G247*I247,0)</f>
        <v>0</v>
      </c>
      <c r="K247" s="29"/>
      <c r="L247" s="30">
        <f>+ROUND(G247*K247,0)</f>
        <v>0</v>
      </c>
      <c r="M247" s="29"/>
      <c r="N247" s="30">
        <f>+ROUND(G247*M247,0)</f>
        <v>0</v>
      </c>
      <c r="O247" s="29"/>
      <c r="P247" s="30">
        <f>+ROUND(G247*O247,0)</f>
        <v>0</v>
      </c>
      <c r="Q247" s="31">
        <f>ROUND(G247-J247-L247-N247-P247,0)</f>
        <v>0</v>
      </c>
    </row>
    <row r="248" spans="2:17" ht="15" x14ac:dyDescent="0.25">
      <c r="B248" s="19">
        <v>225</v>
      </c>
      <c r="C248" s="93" t="s">
        <v>154</v>
      </c>
      <c r="D248" s="20">
        <v>69496.475999999995</v>
      </c>
      <c r="E248" s="1">
        <f>+G248/D248</f>
        <v>0</v>
      </c>
      <c r="F248" s="6">
        <f>+D248*80%</f>
        <v>55597.180800000002</v>
      </c>
      <c r="G248" s="33"/>
      <c r="H248" s="2" t="str">
        <f>IF(G248&lt;F248," OFERTA CON PRECIO APARENTEMENTE BAJO","VALOR MINIMO ACEPTABLE")</f>
        <v xml:space="preserve"> OFERTA CON PRECIO APARENTEMENTE BAJO</v>
      </c>
      <c r="I248" s="29"/>
      <c r="J248" s="30">
        <f>+ROUND(G248*I248,0)</f>
        <v>0</v>
      </c>
      <c r="K248" s="29"/>
      <c r="L248" s="30">
        <f>+ROUND(G248*K248,0)</f>
        <v>0</v>
      </c>
      <c r="M248" s="29"/>
      <c r="N248" s="30">
        <f>+ROUND(G248*M248,0)</f>
        <v>0</v>
      </c>
      <c r="O248" s="29"/>
      <c r="P248" s="30">
        <f>+ROUND(G248*O248,0)</f>
        <v>0</v>
      </c>
      <c r="Q248" s="31">
        <f>ROUND(G248-J248-L248-N248-P248,0)</f>
        <v>0</v>
      </c>
    </row>
    <row r="249" spans="2:17" ht="15" x14ac:dyDescent="0.25">
      <c r="B249" s="19">
        <v>226</v>
      </c>
      <c r="C249" s="93" t="str">
        <f>UPPER("SERVICIO Cambio y suministro de amortiguadores delanteros")</f>
        <v>SERVICIO CAMBIO Y SUMINISTRO DE AMORTIGUADORES DELANTEROS</v>
      </c>
      <c r="D249" s="20">
        <v>1432481.5876</v>
      </c>
      <c r="E249" s="1">
        <f>+G249/D249</f>
        <v>0</v>
      </c>
      <c r="F249" s="6">
        <f>+D249*80%</f>
        <v>1145985.2700799999</v>
      </c>
      <c r="G249" s="33"/>
      <c r="H249" s="2" t="str">
        <f>IF(G249&lt;F249," OFERTA CON PRECIO APARENTEMENTE BAJO","VALOR MINIMO ACEPTABLE")</f>
        <v xml:space="preserve"> OFERTA CON PRECIO APARENTEMENTE BAJO</v>
      </c>
      <c r="I249" s="29"/>
      <c r="J249" s="30">
        <f>+ROUND(G249*I249,0)</f>
        <v>0</v>
      </c>
      <c r="K249" s="29"/>
      <c r="L249" s="30">
        <f>+ROUND(G249*K249,0)</f>
        <v>0</v>
      </c>
      <c r="M249" s="29"/>
      <c r="N249" s="30">
        <f>+ROUND(G249*M249,0)</f>
        <v>0</v>
      </c>
      <c r="O249" s="29"/>
      <c r="P249" s="30">
        <f>+ROUND(G249*O249,0)</f>
        <v>0</v>
      </c>
      <c r="Q249" s="31">
        <f>ROUND(G249-J249-L249-N249-P249,0)</f>
        <v>0</v>
      </c>
    </row>
    <row r="250" spans="2:17" ht="15" x14ac:dyDescent="0.25">
      <c r="B250" s="19">
        <v>227</v>
      </c>
      <c r="C250" s="93" t="str">
        <f>UPPER("SERVICIO Cambio y suministro de amortiguadores traseros")</f>
        <v>SERVICIO CAMBIO Y SUMINISTRO DE AMORTIGUADORES TRASEROS</v>
      </c>
      <c r="D250" s="20">
        <v>762323.51880000008</v>
      </c>
      <c r="E250" s="1">
        <f>+G250/D250</f>
        <v>0</v>
      </c>
      <c r="F250" s="6">
        <f>+D250*80%</f>
        <v>609858.81504000013</v>
      </c>
      <c r="G250" s="33"/>
      <c r="H250" s="2" t="str">
        <f>IF(G250&lt;F250," OFERTA CON PRECIO APARENTEMENTE BAJO","VALOR MINIMO ACEPTABLE")</f>
        <v xml:space="preserve"> OFERTA CON PRECIO APARENTEMENTE BAJO</v>
      </c>
      <c r="I250" s="29"/>
      <c r="J250" s="30">
        <f>+ROUND(G250*I250,0)</f>
        <v>0</v>
      </c>
      <c r="K250" s="29"/>
      <c r="L250" s="30">
        <f>+ROUND(G250*K250,0)</f>
        <v>0</v>
      </c>
      <c r="M250" s="29"/>
      <c r="N250" s="30">
        <f>+ROUND(G250*M250,0)</f>
        <v>0</v>
      </c>
      <c r="O250" s="29"/>
      <c r="P250" s="30">
        <f>+ROUND(G250*O250,0)</f>
        <v>0</v>
      </c>
      <c r="Q250" s="31">
        <f>ROUND(G250-J250-L250-N250-P250,0)</f>
        <v>0</v>
      </c>
    </row>
    <row r="251" spans="2:17" ht="15" x14ac:dyDescent="0.25">
      <c r="B251" s="19">
        <v>228</v>
      </c>
      <c r="C251" s="93" t="str">
        <f>UPPER("SERVICIO Cambio Y suministro de CADENA DE  reparticion")</f>
        <v>SERVICIO CAMBIO Y SUMINISTRO DE CADENA DE  REPARTICION</v>
      </c>
      <c r="D251" s="20">
        <v>1341969.4791999999</v>
      </c>
      <c r="E251" s="1">
        <f>+G251/D251</f>
        <v>0</v>
      </c>
      <c r="F251" s="6">
        <f>+D251*80%</f>
        <v>1073575.58336</v>
      </c>
      <c r="G251" s="33"/>
      <c r="H251" s="2" t="str">
        <f>IF(G251&lt;F251," OFERTA CON PRECIO APARENTEMENTE BAJO","VALOR MINIMO ACEPTABLE")</f>
        <v xml:space="preserve"> OFERTA CON PRECIO APARENTEMENTE BAJO</v>
      </c>
      <c r="I251" s="29"/>
      <c r="J251" s="30">
        <f>+ROUND(G251*I251,0)</f>
        <v>0</v>
      </c>
      <c r="K251" s="29"/>
      <c r="L251" s="30">
        <f>+ROUND(G251*K251,0)</f>
        <v>0</v>
      </c>
      <c r="M251" s="29"/>
      <c r="N251" s="30">
        <f>+ROUND(G251*M251,0)</f>
        <v>0</v>
      </c>
      <c r="O251" s="29"/>
      <c r="P251" s="30">
        <f>+ROUND(G251*O251,0)</f>
        <v>0</v>
      </c>
      <c r="Q251" s="31">
        <f>ROUND(G251-J251-L251-N251-P251,0)</f>
        <v>0</v>
      </c>
    </row>
    <row r="252" spans="2:17" ht="15" x14ac:dyDescent="0.25">
      <c r="B252" s="19">
        <v>229</v>
      </c>
      <c r="C252" s="93" t="s">
        <v>155</v>
      </c>
      <c r="D252" s="20">
        <v>279523.8224</v>
      </c>
      <c r="E252" s="1">
        <f>+G252/D252</f>
        <v>0</v>
      </c>
      <c r="F252" s="6">
        <f>+D252*80%</f>
        <v>223619.05792000002</v>
      </c>
      <c r="G252" s="33"/>
      <c r="H252" s="2" t="str">
        <f>IF(G252&lt;F252," OFERTA CON PRECIO APARENTEMENTE BAJO","VALOR MINIMO ACEPTABLE")</f>
        <v xml:space="preserve"> OFERTA CON PRECIO APARENTEMENTE BAJO</v>
      </c>
      <c r="I252" s="29"/>
      <c r="J252" s="30">
        <f>+ROUND(G252*I252,0)</f>
        <v>0</v>
      </c>
      <c r="K252" s="29"/>
      <c r="L252" s="30">
        <f>+ROUND(G252*K252,0)</f>
        <v>0</v>
      </c>
      <c r="M252" s="29"/>
      <c r="N252" s="30">
        <f>+ROUND(G252*M252,0)</f>
        <v>0</v>
      </c>
      <c r="O252" s="29"/>
      <c r="P252" s="30">
        <f>+ROUND(G252*O252,0)</f>
        <v>0</v>
      </c>
      <c r="Q252" s="31">
        <f>ROUND(G252-J252-L252-N252-P252,0)</f>
        <v>0</v>
      </c>
    </row>
    <row r="253" spans="2:17" ht="15" x14ac:dyDescent="0.25">
      <c r="B253" s="19">
        <v>230</v>
      </c>
      <c r="C253" s="93" t="str">
        <f>UPPER("SERVICIO Cambio de cauchos estabilizadoras")</f>
        <v>SERVICIO CAMBIO DE CAUCHOS ESTABILIZADORAS</v>
      </c>
      <c r="D253" s="20">
        <v>114137.5208</v>
      </c>
      <c r="E253" s="1">
        <f>+G253/D253</f>
        <v>0</v>
      </c>
      <c r="F253" s="6">
        <f>+D253*80%</f>
        <v>91310.016640000002</v>
      </c>
      <c r="G253" s="33"/>
      <c r="H253" s="2" t="str">
        <f>IF(G253&lt;F253," OFERTA CON PRECIO APARENTEMENTE BAJO","VALOR MINIMO ACEPTABLE")</f>
        <v xml:space="preserve"> OFERTA CON PRECIO APARENTEMENTE BAJO</v>
      </c>
      <c r="I253" s="29"/>
      <c r="J253" s="30">
        <f>+ROUND(G253*I253,0)</f>
        <v>0</v>
      </c>
      <c r="K253" s="29"/>
      <c r="L253" s="30">
        <f>+ROUND(G253*K253,0)</f>
        <v>0</v>
      </c>
      <c r="M253" s="29"/>
      <c r="N253" s="30">
        <f>+ROUND(G253*M253,0)</f>
        <v>0</v>
      </c>
      <c r="O253" s="29"/>
      <c r="P253" s="30">
        <f>+ROUND(G253*O253,0)</f>
        <v>0</v>
      </c>
      <c r="Q253" s="31">
        <f>ROUND(G253-J253-L253-N253-P253,0)</f>
        <v>0</v>
      </c>
    </row>
    <row r="254" spans="2:17" ht="15" x14ac:dyDescent="0.25">
      <c r="B254" s="19">
        <v>231</v>
      </c>
      <c r="C254" s="93" t="str">
        <f>UPPER("SERVICIO Cambio de rodaminetos ruedas delanteras")</f>
        <v>SERVICIO CAMBIO DE RODAMINETOS RUEDAS DELANTERAS</v>
      </c>
      <c r="D254" s="20">
        <v>1636996.0424000002</v>
      </c>
      <c r="E254" s="1">
        <f>+G254/D254</f>
        <v>0</v>
      </c>
      <c r="F254" s="6">
        <f>+D254*80%</f>
        <v>1309596.8339200001</v>
      </c>
      <c r="G254" s="33"/>
      <c r="H254" s="2" t="str">
        <f>IF(G254&lt;F254," OFERTA CON PRECIO APARENTEMENTE BAJO","VALOR MINIMO ACEPTABLE")</f>
        <v xml:space="preserve"> OFERTA CON PRECIO APARENTEMENTE BAJO</v>
      </c>
      <c r="I254" s="29"/>
      <c r="J254" s="30">
        <f>+ROUND(G254*I254,0)</f>
        <v>0</v>
      </c>
      <c r="K254" s="29"/>
      <c r="L254" s="30">
        <f>+ROUND(G254*K254,0)</f>
        <v>0</v>
      </c>
      <c r="M254" s="29"/>
      <c r="N254" s="30">
        <f>+ROUND(G254*M254,0)</f>
        <v>0</v>
      </c>
      <c r="O254" s="29"/>
      <c r="P254" s="30">
        <f>+ROUND(G254*O254,0)</f>
        <v>0</v>
      </c>
      <c r="Q254" s="31">
        <f>ROUND(G254-J254-L254-N254-P254,0)</f>
        <v>0</v>
      </c>
    </row>
    <row r="255" spans="2:17" ht="15" x14ac:dyDescent="0.25">
      <c r="B255" s="19">
        <v>232</v>
      </c>
      <c r="C255" s="94" t="s">
        <v>156</v>
      </c>
      <c r="D255" s="20">
        <v>1885592.5287999997</v>
      </c>
      <c r="E255" s="1">
        <f>+G255/D255</f>
        <v>0</v>
      </c>
      <c r="F255" s="6">
        <f>+D255*80%</f>
        <v>1508474.0230399999</v>
      </c>
      <c r="G255" s="33"/>
      <c r="H255" s="2" t="str">
        <f>IF(G255&lt;F255," OFERTA CON PRECIO APARENTEMENTE BAJO","VALOR MINIMO ACEPTABLE")</f>
        <v xml:space="preserve"> OFERTA CON PRECIO APARENTEMENTE BAJO</v>
      </c>
      <c r="I255" s="29"/>
      <c r="J255" s="30">
        <f>+ROUND(G255*I255,0)</f>
        <v>0</v>
      </c>
      <c r="K255" s="29"/>
      <c r="L255" s="30">
        <f>+ROUND(G255*K255,0)</f>
        <v>0</v>
      </c>
      <c r="M255" s="29"/>
      <c r="N255" s="30">
        <f>+ROUND(G255*M255,0)</f>
        <v>0</v>
      </c>
      <c r="O255" s="29"/>
      <c r="P255" s="30">
        <f>+ROUND(G255*O255,0)</f>
        <v>0</v>
      </c>
      <c r="Q255" s="31">
        <f>ROUND(G255-J255-L255-N255-P255,0)</f>
        <v>0</v>
      </c>
    </row>
    <row r="256" spans="2:17" ht="15" x14ac:dyDescent="0.25">
      <c r="B256" s="19">
        <v>233</v>
      </c>
      <c r="C256" s="94" t="s">
        <v>157</v>
      </c>
      <c r="D256" s="20">
        <v>137426.85919999998</v>
      </c>
      <c r="E256" s="1">
        <f>+G256/D256</f>
        <v>0</v>
      </c>
      <c r="F256" s="6">
        <f>+D256*80%</f>
        <v>109941.48735999998</v>
      </c>
      <c r="G256" s="33"/>
      <c r="H256" s="2" t="str">
        <f>IF(G256&lt;F256," OFERTA CON PRECIO APARENTEMENTE BAJO","VALOR MINIMO ACEPTABLE")</f>
        <v xml:space="preserve"> OFERTA CON PRECIO APARENTEMENTE BAJO</v>
      </c>
      <c r="I256" s="29"/>
      <c r="J256" s="30">
        <f>+ROUND(G256*I256,0)</f>
        <v>0</v>
      </c>
      <c r="K256" s="29"/>
      <c r="L256" s="30">
        <f>+ROUND(G256*K256,0)</f>
        <v>0</v>
      </c>
      <c r="M256" s="29"/>
      <c r="N256" s="30">
        <f>+ROUND(G256*M256,0)</f>
        <v>0</v>
      </c>
      <c r="O256" s="29"/>
      <c r="P256" s="30">
        <f>+ROUND(G256*O256,0)</f>
        <v>0</v>
      </c>
      <c r="Q256" s="31">
        <f>ROUND(G256-J256-L256-N256-P256,0)</f>
        <v>0</v>
      </c>
    </row>
    <row r="257" spans="2:17" ht="15" x14ac:dyDescent="0.25">
      <c r="B257" s="19">
        <v>234</v>
      </c>
      <c r="C257" s="94" t="s">
        <v>158</v>
      </c>
      <c r="D257" s="20">
        <v>386889.31279999996</v>
      </c>
      <c r="E257" s="1">
        <f>+G257/D257</f>
        <v>0</v>
      </c>
      <c r="F257" s="6">
        <f>+D257*80%</f>
        <v>309511.45023999998</v>
      </c>
      <c r="G257" s="33"/>
      <c r="H257" s="2" t="str">
        <f>IF(G257&lt;F257," OFERTA CON PRECIO APARENTEMENTE BAJO","VALOR MINIMO ACEPTABLE")</f>
        <v xml:space="preserve"> OFERTA CON PRECIO APARENTEMENTE BAJO</v>
      </c>
      <c r="I257" s="29"/>
      <c r="J257" s="30">
        <f>+ROUND(G257*I257,0)</f>
        <v>0</v>
      </c>
      <c r="K257" s="29"/>
      <c r="L257" s="30">
        <f>+ROUND(G257*K257,0)</f>
        <v>0</v>
      </c>
      <c r="M257" s="29"/>
      <c r="N257" s="30">
        <f>+ROUND(G257*M257,0)</f>
        <v>0</v>
      </c>
      <c r="O257" s="29"/>
      <c r="P257" s="30">
        <f>+ROUND(G257*O257,0)</f>
        <v>0</v>
      </c>
      <c r="Q257" s="31">
        <f>ROUND(G257-J257-L257-N257-P257,0)</f>
        <v>0</v>
      </c>
    </row>
    <row r="258" spans="2:17" ht="15" x14ac:dyDescent="0.25">
      <c r="B258" s="19">
        <v>235</v>
      </c>
      <c r="C258" s="94" t="s">
        <v>159</v>
      </c>
      <c r="D258" s="20">
        <v>6031292.5575999999</v>
      </c>
      <c r="E258" s="1">
        <f>+G258/D258</f>
        <v>0</v>
      </c>
      <c r="F258" s="6">
        <f>+D258*80%</f>
        <v>4825034.0460799998</v>
      </c>
      <c r="G258" s="33"/>
      <c r="H258" s="2" t="str">
        <f>IF(G258&lt;F258," OFERTA CON PRECIO APARENTEMENTE BAJO","VALOR MINIMO ACEPTABLE")</f>
        <v xml:space="preserve"> OFERTA CON PRECIO APARENTEMENTE BAJO</v>
      </c>
      <c r="I258" s="29"/>
      <c r="J258" s="30">
        <f>+ROUND(G258*I258,0)</f>
        <v>0</v>
      </c>
      <c r="K258" s="29"/>
      <c r="L258" s="30">
        <f>+ROUND(G258*K258,0)</f>
        <v>0</v>
      </c>
      <c r="M258" s="29"/>
      <c r="N258" s="30">
        <f>+ROUND(G258*M258,0)</f>
        <v>0</v>
      </c>
      <c r="O258" s="29"/>
      <c r="P258" s="30">
        <f>+ROUND(G258*O258,0)</f>
        <v>0</v>
      </c>
      <c r="Q258" s="31">
        <f>ROUND(G258-J258-L258-N258-P258,0)</f>
        <v>0</v>
      </c>
    </row>
    <row r="259" spans="2:17" ht="15" x14ac:dyDescent="0.25">
      <c r="B259" s="19">
        <v>236</v>
      </c>
      <c r="C259" s="94" t="s">
        <v>160</v>
      </c>
      <c r="D259" s="20">
        <v>41445.063999999998</v>
      </c>
      <c r="E259" s="1">
        <f>+G259/D259</f>
        <v>0</v>
      </c>
      <c r="F259" s="6">
        <f>+D259*80%</f>
        <v>33156.051200000002</v>
      </c>
      <c r="G259" s="33"/>
      <c r="H259" s="2" t="str">
        <f>IF(G259&lt;F259," OFERTA CON PRECIO APARENTEMENTE BAJO","VALOR MINIMO ACEPTABLE")</f>
        <v xml:space="preserve"> OFERTA CON PRECIO APARENTEMENTE BAJO</v>
      </c>
      <c r="I259" s="29"/>
      <c r="J259" s="30">
        <f>+ROUND(G259*I259,0)</f>
        <v>0</v>
      </c>
      <c r="K259" s="29"/>
      <c r="L259" s="30">
        <f>+ROUND(G259*K259,0)</f>
        <v>0</v>
      </c>
      <c r="M259" s="29"/>
      <c r="N259" s="30">
        <f>+ROUND(G259*M259,0)</f>
        <v>0</v>
      </c>
      <c r="O259" s="29"/>
      <c r="P259" s="30">
        <f>+ROUND(G259*O259,0)</f>
        <v>0</v>
      </c>
      <c r="Q259" s="31">
        <f>ROUND(G259-J259-L259-N259-P259,0)</f>
        <v>0</v>
      </c>
    </row>
    <row r="260" spans="2:17" ht="15" x14ac:dyDescent="0.25">
      <c r="B260" s="19">
        <v>237</v>
      </c>
      <c r="C260" s="94" t="s">
        <v>161</v>
      </c>
      <c r="D260" s="20">
        <v>527478.77119999996</v>
      </c>
      <c r="E260" s="1">
        <f>+G260/D260</f>
        <v>0</v>
      </c>
      <c r="F260" s="6">
        <f>+D260*80%</f>
        <v>421983.01695999998</v>
      </c>
      <c r="G260" s="33"/>
      <c r="H260" s="2" t="str">
        <f>IF(G260&lt;F260," OFERTA CON PRECIO APARENTEMENTE BAJO","VALOR MINIMO ACEPTABLE")</f>
        <v xml:space="preserve"> OFERTA CON PRECIO APARENTEMENTE BAJO</v>
      </c>
      <c r="I260" s="29"/>
      <c r="J260" s="30">
        <f>+ROUND(G260*I260,0)</f>
        <v>0</v>
      </c>
      <c r="K260" s="29"/>
      <c r="L260" s="30">
        <f>+ROUND(G260*K260,0)</f>
        <v>0</v>
      </c>
      <c r="M260" s="29"/>
      <c r="N260" s="30">
        <f>+ROUND(G260*M260,0)</f>
        <v>0</v>
      </c>
      <c r="O260" s="29"/>
      <c r="P260" s="30">
        <f>+ROUND(G260*O260,0)</f>
        <v>0</v>
      </c>
      <c r="Q260" s="31">
        <f>ROUND(G260-J260-L260-N260-P260,0)</f>
        <v>0</v>
      </c>
    </row>
    <row r="261" spans="2:17" ht="15" x14ac:dyDescent="0.25">
      <c r="B261" s="19">
        <v>238</v>
      </c>
      <c r="C261" s="97" t="s">
        <v>470</v>
      </c>
      <c r="D261" s="20">
        <v>296010.12</v>
      </c>
      <c r="E261" s="1">
        <f>+G261/D261</f>
        <v>0</v>
      </c>
      <c r="F261" s="6">
        <f>+D261*80%</f>
        <v>236808.09600000002</v>
      </c>
      <c r="G261" s="33"/>
      <c r="H261" s="2" t="str">
        <f>IF(G261&lt;F261," OFERTA CON PRECIO APARENTEMENTE BAJO","VALOR MINIMO ACEPTABLE")</f>
        <v xml:space="preserve"> OFERTA CON PRECIO APARENTEMENTE BAJO</v>
      </c>
      <c r="I261" s="29"/>
      <c r="J261" s="30">
        <f>+ROUND(G261*I261,0)</f>
        <v>0</v>
      </c>
      <c r="K261" s="29"/>
      <c r="L261" s="30">
        <f>+ROUND(G261*K261,0)</f>
        <v>0</v>
      </c>
      <c r="M261" s="29"/>
      <c r="N261" s="30">
        <f>+ROUND(G261*M261,0)</f>
        <v>0</v>
      </c>
      <c r="O261" s="29"/>
      <c r="P261" s="30">
        <f>+ROUND(G261*O261,0)</f>
        <v>0</v>
      </c>
      <c r="Q261" s="31">
        <f>ROUND(G261-J261-L261-N261-P261,0)</f>
        <v>0</v>
      </c>
    </row>
    <row r="262" spans="2:17" ht="15" x14ac:dyDescent="0.25">
      <c r="B262" s="19">
        <v>239</v>
      </c>
      <c r="C262" s="94" t="s">
        <v>162</v>
      </c>
      <c r="D262" s="20">
        <v>1354473.1896000002</v>
      </c>
      <c r="E262" s="1">
        <f>+G262/D262</f>
        <v>0</v>
      </c>
      <c r="F262" s="6">
        <f>+D262*80%</f>
        <v>1083578.5516800003</v>
      </c>
      <c r="G262" s="33"/>
      <c r="H262" s="2" t="str">
        <f>IF(G262&lt;F262," OFERTA CON PRECIO APARENTEMENTE BAJO","VALOR MINIMO ACEPTABLE")</f>
        <v xml:space="preserve"> OFERTA CON PRECIO APARENTEMENTE BAJO</v>
      </c>
      <c r="I262" s="29"/>
      <c r="J262" s="30">
        <f>+ROUND(G262*I262,0)</f>
        <v>0</v>
      </c>
      <c r="K262" s="29"/>
      <c r="L262" s="30">
        <f>+ROUND(G262*K262,0)</f>
        <v>0</v>
      </c>
      <c r="M262" s="29"/>
      <c r="N262" s="30">
        <f>+ROUND(G262*M262,0)</f>
        <v>0</v>
      </c>
      <c r="O262" s="29"/>
      <c r="P262" s="30">
        <f>+ROUND(G262*O262,0)</f>
        <v>0</v>
      </c>
      <c r="Q262" s="31">
        <f>ROUND(G262-J262-L262-N262-P262,0)</f>
        <v>0</v>
      </c>
    </row>
    <row r="263" spans="2:17" ht="15" x14ac:dyDescent="0.25">
      <c r="B263" s="19">
        <v>240</v>
      </c>
      <c r="C263" s="94" t="s">
        <v>163</v>
      </c>
      <c r="D263" s="20">
        <v>1189783.0415999999</v>
      </c>
      <c r="E263" s="1">
        <f>+G263/D263</f>
        <v>0</v>
      </c>
      <c r="F263" s="6">
        <f>+D263*80%</f>
        <v>951826.43328</v>
      </c>
      <c r="G263" s="33"/>
      <c r="H263" s="2" t="str">
        <f>IF(G263&lt;F263," OFERTA CON PRECIO APARENTEMENTE BAJO","VALOR MINIMO ACEPTABLE")</f>
        <v xml:space="preserve"> OFERTA CON PRECIO APARENTEMENTE BAJO</v>
      </c>
      <c r="I263" s="29"/>
      <c r="J263" s="30">
        <f>+ROUND(G263*I263,0)</f>
        <v>0</v>
      </c>
      <c r="K263" s="29"/>
      <c r="L263" s="30">
        <f>+ROUND(G263*K263,0)</f>
        <v>0</v>
      </c>
      <c r="M263" s="29"/>
      <c r="N263" s="30">
        <f>+ROUND(G263*M263,0)</f>
        <v>0</v>
      </c>
      <c r="O263" s="29"/>
      <c r="P263" s="30">
        <f>+ROUND(G263*O263,0)</f>
        <v>0</v>
      </c>
      <c r="Q263" s="31">
        <f>ROUND(G263-J263-L263-N263-P263,0)</f>
        <v>0</v>
      </c>
    </row>
    <row r="264" spans="2:17" ht="15" x14ac:dyDescent="0.25">
      <c r="B264" s="19">
        <v>241</v>
      </c>
      <c r="C264" s="94" t="s">
        <v>164</v>
      </c>
      <c r="D264" s="20">
        <v>1349571.0559999999</v>
      </c>
      <c r="E264" s="1">
        <f>+G264/D264</f>
        <v>0</v>
      </c>
      <c r="F264" s="6">
        <f>+D264*80%</f>
        <v>1079656.8447999998</v>
      </c>
      <c r="G264" s="33"/>
      <c r="H264" s="2" t="str">
        <f>IF(G264&lt;F264," OFERTA CON PRECIO APARENTEMENTE BAJO","VALOR MINIMO ACEPTABLE")</f>
        <v xml:space="preserve"> OFERTA CON PRECIO APARENTEMENTE BAJO</v>
      </c>
      <c r="I264" s="29"/>
      <c r="J264" s="30">
        <f>+ROUND(G264*I264,0)</f>
        <v>0</v>
      </c>
      <c r="K264" s="29"/>
      <c r="L264" s="30">
        <f>+ROUND(G264*K264,0)</f>
        <v>0</v>
      </c>
      <c r="M264" s="29"/>
      <c r="N264" s="30">
        <f>+ROUND(G264*M264,0)</f>
        <v>0</v>
      </c>
      <c r="O264" s="29"/>
      <c r="P264" s="30">
        <f>+ROUND(G264*O264,0)</f>
        <v>0</v>
      </c>
      <c r="Q264" s="31">
        <f>ROUND(G264-J264-L264-N264-P264,0)</f>
        <v>0</v>
      </c>
    </row>
    <row r="265" spans="2:17" ht="15" x14ac:dyDescent="0.25">
      <c r="B265" s="19">
        <v>242</v>
      </c>
      <c r="C265" s="94" t="s">
        <v>165</v>
      </c>
      <c r="D265" s="20">
        <v>8302696.6919999998</v>
      </c>
      <c r="E265" s="1">
        <f>+G265/D265</f>
        <v>0</v>
      </c>
      <c r="F265" s="6">
        <f>+D265*80%</f>
        <v>6642157.3536</v>
      </c>
      <c r="G265" s="33"/>
      <c r="H265" s="2" t="str">
        <f>IF(G265&lt;F265," OFERTA CON PRECIO APARENTEMENTE BAJO","VALOR MINIMO ACEPTABLE")</f>
        <v xml:space="preserve"> OFERTA CON PRECIO APARENTEMENTE BAJO</v>
      </c>
      <c r="I265" s="29"/>
      <c r="J265" s="30">
        <f>+ROUND(G265*I265,0)</f>
        <v>0</v>
      </c>
      <c r="K265" s="29"/>
      <c r="L265" s="30">
        <f>+ROUND(G265*K265,0)</f>
        <v>0</v>
      </c>
      <c r="M265" s="29"/>
      <c r="N265" s="30">
        <f>+ROUND(G265*M265,0)</f>
        <v>0</v>
      </c>
      <c r="O265" s="29"/>
      <c r="P265" s="30">
        <f>+ROUND(G265*O265,0)</f>
        <v>0</v>
      </c>
      <c r="Q265" s="31">
        <f>ROUND(G265-J265-L265-N265-P265,0)</f>
        <v>0</v>
      </c>
    </row>
    <row r="266" spans="2:17" ht="15" x14ac:dyDescent="0.25">
      <c r="B266" s="19">
        <v>243</v>
      </c>
      <c r="C266" s="94" t="s">
        <v>169</v>
      </c>
      <c r="D266" s="20">
        <v>248537.30559999999</v>
      </c>
      <c r="E266" s="1">
        <f>+G266/D266</f>
        <v>0</v>
      </c>
      <c r="F266" s="6">
        <f>+D266*80%</f>
        <v>198829.84448</v>
      </c>
      <c r="G266" s="33"/>
      <c r="H266" s="2" t="str">
        <f>IF(G266&lt;F266," OFERTA CON PRECIO APARENTEMENTE BAJO","VALOR MINIMO ACEPTABLE")</f>
        <v xml:space="preserve"> OFERTA CON PRECIO APARENTEMENTE BAJO</v>
      </c>
      <c r="I266" s="29"/>
      <c r="J266" s="30">
        <f>+ROUND(G266*I266,0)</f>
        <v>0</v>
      </c>
      <c r="K266" s="29"/>
      <c r="L266" s="30">
        <f>+ROUND(G266*K266,0)</f>
        <v>0</v>
      </c>
      <c r="M266" s="29"/>
      <c r="N266" s="30">
        <f>+ROUND(G266*M266,0)</f>
        <v>0</v>
      </c>
      <c r="O266" s="29"/>
      <c r="P266" s="30">
        <f>+ROUND(G266*O266,0)</f>
        <v>0</v>
      </c>
      <c r="Q266" s="31">
        <f>ROUND(G266-J266-L266-N266-P266,0)</f>
        <v>0</v>
      </c>
    </row>
    <row r="267" spans="2:17" ht="15" x14ac:dyDescent="0.25">
      <c r="B267" s="19">
        <v>244</v>
      </c>
      <c r="C267" s="94" t="s">
        <v>471</v>
      </c>
      <c r="D267" s="20">
        <v>93699.683999999994</v>
      </c>
      <c r="E267" s="1">
        <f>+G267/D267</f>
        <v>0</v>
      </c>
      <c r="F267" s="6">
        <f>+D267*80%</f>
        <v>74959.747199999998</v>
      </c>
      <c r="G267" s="33"/>
      <c r="H267" s="2" t="str">
        <f>IF(G267&lt;F267," OFERTA CON PRECIO APARENTEMENTE BAJO","VALOR MINIMO ACEPTABLE")</f>
        <v xml:space="preserve"> OFERTA CON PRECIO APARENTEMENTE BAJO</v>
      </c>
      <c r="I267" s="29"/>
      <c r="J267" s="30">
        <f>+ROUND(G267*I267,0)</f>
        <v>0</v>
      </c>
      <c r="K267" s="29"/>
      <c r="L267" s="30">
        <f>+ROUND(G267*K267,0)</f>
        <v>0</v>
      </c>
      <c r="M267" s="29"/>
      <c r="N267" s="30">
        <f>+ROUND(G267*M267,0)</f>
        <v>0</v>
      </c>
      <c r="O267" s="29"/>
      <c r="P267" s="30">
        <f>+ROUND(G267*O267,0)</f>
        <v>0</v>
      </c>
      <c r="Q267" s="31">
        <f>ROUND(G267-J267-L267-N267-P267,0)</f>
        <v>0</v>
      </c>
    </row>
    <row r="268" spans="2:17" ht="15" x14ac:dyDescent="0.25">
      <c r="B268" s="19">
        <v>245</v>
      </c>
      <c r="C268" s="94" t="s">
        <v>472</v>
      </c>
      <c r="D268" s="20">
        <v>113393.8704</v>
      </c>
      <c r="E268" s="1">
        <f>+G268/D268</f>
        <v>0</v>
      </c>
      <c r="F268" s="6">
        <f>+D268*80%</f>
        <v>90715.096320000011</v>
      </c>
      <c r="G268" s="33"/>
      <c r="H268" s="2" t="str">
        <f>IF(G268&lt;F268," OFERTA CON PRECIO APARENTEMENTE BAJO","VALOR MINIMO ACEPTABLE")</f>
        <v xml:space="preserve"> OFERTA CON PRECIO APARENTEMENTE BAJO</v>
      </c>
      <c r="I268" s="29"/>
      <c r="J268" s="30">
        <f>+ROUND(G268*I268,0)</f>
        <v>0</v>
      </c>
      <c r="K268" s="29"/>
      <c r="L268" s="30">
        <f>+ROUND(G268*K268,0)</f>
        <v>0</v>
      </c>
      <c r="M268" s="29"/>
      <c r="N268" s="30">
        <f>+ROUND(G268*M268,0)</f>
        <v>0</v>
      </c>
      <c r="O268" s="29"/>
      <c r="P268" s="30">
        <f>+ROUND(G268*O268,0)</f>
        <v>0</v>
      </c>
      <c r="Q268" s="31">
        <f>ROUND(G268-J268-L268-N268-P268,0)</f>
        <v>0</v>
      </c>
    </row>
    <row r="269" spans="2:17" ht="15" x14ac:dyDescent="0.25">
      <c r="B269" s="19">
        <v>246</v>
      </c>
      <c r="C269" s="94" t="s">
        <v>473</v>
      </c>
      <c r="D269" s="20">
        <v>1025342.0431999998</v>
      </c>
      <c r="E269" s="1">
        <f>+G269/D269</f>
        <v>0</v>
      </c>
      <c r="F269" s="6">
        <f>+D269*80%</f>
        <v>820273.63455999992</v>
      </c>
      <c r="G269" s="33"/>
      <c r="H269" s="2" t="str">
        <f>IF(G269&lt;F269," OFERTA CON PRECIO APARENTEMENTE BAJO","VALOR MINIMO ACEPTABLE")</f>
        <v xml:space="preserve"> OFERTA CON PRECIO APARENTEMENTE BAJO</v>
      </c>
      <c r="I269" s="29"/>
      <c r="J269" s="30">
        <f>+ROUND(G269*I269,0)</f>
        <v>0</v>
      </c>
      <c r="K269" s="29"/>
      <c r="L269" s="30">
        <f>+ROUND(G269*K269,0)</f>
        <v>0</v>
      </c>
      <c r="M269" s="29"/>
      <c r="N269" s="30">
        <f>+ROUND(G269*M269,0)</f>
        <v>0</v>
      </c>
      <c r="O269" s="29"/>
      <c r="P269" s="30">
        <f>+ROUND(G269*O269,0)</f>
        <v>0</v>
      </c>
      <c r="Q269" s="31">
        <f>ROUND(G269-J269-L269-N269-P269,0)</f>
        <v>0</v>
      </c>
    </row>
    <row r="270" spans="2:17" ht="15" x14ac:dyDescent="0.25">
      <c r="B270" s="19">
        <v>247</v>
      </c>
      <c r="C270" s="94" t="s">
        <v>474</v>
      </c>
      <c r="D270" s="20">
        <v>422051.94760000001</v>
      </c>
      <c r="E270" s="1">
        <f>+G270/D270</f>
        <v>0</v>
      </c>
      <c r="F270" s="6">
        <f>+D270*80%</f>
        <v>337641.55808000005</v>
      </c>
      <c r="G270" s="33"/>
      <c r="H270" s="2" t="str">
        <f>IF(G270&lt;F270," OFERTA CON PRECIO APARENTEMENTE BAJO","VALOR MINIMO ACEPTABLE")</f>
        <v xml:space="preserve"> OFERTA CON PRECIO APARENTEMENTE BAJO</v>
      </c>
      <c r="I270" s="29"/>
      <c r="J270" s="30">
        <f>+ROUND(G270*I270,0)</f>
        <v>0</v>
      </c>
      <c r="K270" s="29"/>
      <c r="L270" s="30">
        <f>+ROUND(G270*K270,0)</f>
        <v>0</v>
      </c>
      <c r="M270" s="29"/>
      <c r="N270" s="30">
        <f>+ROUND(G270*M270,0)</f>
        <v>0</v>
      </c>
      <c r="O270" s="29"/>
      <c r="P270" s="30">
        <f>+ROUND(G270*O270,0)</f>
        <v>0</v>
      </c>
      <c r="Q270" s="31">
        <f>ROUND(G270-J270-L270-N270-P270,0)</f>
        <v>0</v>
      </c>
    </row>
    <row r="271" spans="2:17" ht="15" x14ac:dyDescent="0.25">
      <c r="B271" s="19">
        <v>248</v>
      </c>
      <c r="C271" s="94" t="s">
        <v>475</v>
      </c>
      <c r="D271" s="20">
        <v>125270.7212</v>
      </c>
      <c r="E271" s="1">
        <f>+G271/D271</f>
        <v>0</v>
      </c>
      <c r="F271" s="6">
        <f>+D271*80%</f>
        <v>100216.57696000001</v>
      </c>
      <c r="G271" s="33"/>
      <c r="H271" s="2" t="str">
        <f>IF(G271&lt;F271," OFERTA CON PRECIO APARENTEMENTE BAJO","VALOR MINIMO ACEPTABLE")</f>
        <v xml:space="preserve"> OFERTA CON PRECIO APARENTEMENTE BAJO</v>
      </c>
      <c r="I271" s="29"/>
      <c r="J271" s="30">
        <f>+ROUND(G271*I271,0)</f>
        <v>0</v>
      </c>
      <c r="K271" s="29"/>
      <c r="L271" s="30">
        <f>+ROUND(G271*K271,0)</f>
        <v>0</v>
      </c>
      <c r="M271" s="29"/>
      <c r="N271" s="30">
        <f>+ROUND(G271*M271,0)</f>
        <v>0</v>
      </c>
      <c r="O271" s="29"/>
      <c r="P271" s="30">
        <f>+ROUND(G271*O271,0)</f>
        <v>0</v>
      </c>
      <c r="Q271" s="31">
        <f>ROUND(G271-J271-L271-N271-P271,0)</f>
        <v>0</v>
      </c>
    </row>
    <row r="272" spans="2:17" ht="15" x14ac:dyDescent="0.25">
      <c r="B272" s="19">
        <v>249</v>
      </c>
      <c r="C272" s="94" t="s">
        <v>476</v>
      </c>
      <c r="D272" s="20">
        <v>1881279.2807999998</v>
      </c>
      <c r="E272" s="1">
        <f>+G272/D272</f>
        <v>0</v>
      </c>
      <c r="F272" s="6">
        <f>+D272*80%</f>
        <v>1505023.4246399999</v>
      </c>
      <c r="G272" s="33"/>
      <c r="H272" s="2" t="str">
        <f>IF(G272&lt;F272," OFERTA CON PRECIO APARENTEMENTE BAJO","VALOR MINIMO ACEPTABLE")</f>
        <v xml:space="preserve"> OFERTA CON PRECIO APARENTEMENTE BAJO</v>
      </c>
      <c r="I272" s="29"/>
      <c r="J272" s="30">
        <f>+ROUND(G272*I272,0)</f>
        <v>0</v>
      </c>
      <c r="K272" s="29"/>
      <c r="L272" s="30">
        <f>+ROUND(G272*K272,0)</f>
        <v>0</v>
      </c>
      <c r="M272" s="29"/>
      <c r="N272" s="30">
        <f>+ROUND(G272*M272,0)</f>
        <v>0</v>
      </c>
      <c r="O272" s="29"/>
      <c r="P272" s="30">
        <f>+ROUND(G272*O272,0)</f>
        <v>0</v>
      </c>
      <c r="Q272" s="31">
        <f>ROUND(G272-J272-L272-N272-P272,0)</f>
        <v>0</v>
      </c>
    </row>
    <row r="273" spans="2:17" ht="15" x14ac:dyDescent="0.25">
      <c r="B273" s="19">
        <v>250</v>
      </c>
      <c r="C273" s="94" t="s">
        <v>477</v>
      </c>
      <c r="D273" s="20">
        <v>2184394.7519999999</v>
      </c>
      <c r="E273" s="1">
        <f>+G273/D273</f>
        <v>0</v>
      </c>
      <c r="F273" s="6">
        <f>+D273*80%</f>
        <v>1747515.8015999999</v>
      </c>
      <c r="G273" s="33"/>
      <c r="H273" s="2" t="str">
        <f>IF(G273&lt;F273," OFERTA CON PRECIO APARENTEMENTE BAJO","VALOR MINIMO ACEPTABLE")</f>
        <v xml:space="preserve"> OFERTA CON PRECIO APARENTEMENTE BAJO</v>
      </c>
      <c r="I273" s="29"/>
      <c r="J273" s="30">
        <f>+ROUND(G273*I273,0)</f>
        <v>0</v>
      </c>
      <c r="K273" s="29"/>
      <c r="L273" s="30">
        <f>+ROUND(G273*K273,0)</f>
        <v>0</v>
      </c>
      <c r="M273" s="29"/>
      <c r="N273" s="30">
        <f>+ROUND(G273*M273,0)</f>
        <v>0</v>
      </c>
      <c r="O273" s="29"/>
      <c r="P273" s="30">
        <f>+ROUND(G273*O273,0)</f>
        <v>0</v>
      </c>
      <c r="Q273" s="31">
        <f>ROUND(G273-J273-L273-N273-P273,0)</f>
        <v>0</v>
      </c>
    </row>
    <row r="274" spans="2:17" ht="15" x14ac:dyDescent="0.25">
      <c r="B274" s="19">
        <v>251</v>
      </c>
      <c r="C274" s="94" t="s">
        <v>478</v>
      </c>
      <c r="D274" s="20">
        <v>1919329.0275999999</v>
      </c>
      <c r="E274" s="1">
        <f>+G274/D274</f>
        <v>0</v>
      </c>
      <c r="F274" s="6">
        <f>+D274*80%</f>
        <v>1535463.22208</v>
      </c>
      <c r="G274" s="33"/>
      <c r="H274" s="2" t="str">
        <f>IF(G274&lt;F274," OFERTA CON PRECIO APARENTEMENTE BAJO","VALOR MINIMO ACEPTABLE")</f>
        <v xml:space="preserve"> OFERTA CON PRECIO APARENTEMENTE BAJO</v>
      </c>
      <c r="I274" s="29"/>
      <c r="J274" s="30">
        <f>+ROUND(G274*I274,0)</f>
        <v>0</v>
      </c>
      <c r="K274" s="29"/>
      <c r="L274" s="30">
        <f>+ROUND(G274*K274,0)</f>
        <v>0</v>
      </c>
      <c r="M274" s="29"/>
      <c r="N274" s="30">
        <f>+ROUND(G274*M274,0)</f>
        <v>0</v>
      </c>
      <c r="O274" s="29"/>
      <c r="P274" s="30">
        <f>+ROUND(G274*O274,0)</f>
        <v>0</v>
      </c>
      <c r="Q274" s="31">
        <f>ROUND(G274-J274-L274-N274-P274,0)</f>
        <v>0</v>
      </c>
    </row>
    <row r="275" spans="2:17" ht="15" x14ac:dyDescent="0.25">
      <c r="B275" s="19">
        <v>252</v>
      </c>
      <c r="C275" s="94" t="s">
        <v>479</v>
      </c>
      <c r="D275" s="20">
        <v>1634254.2815999999</v>
      </c>
      <c r="E275" s="1">
        <f>+G275/D275</f>
        <v>0</v>
      </c>
      <c r="F275" s="6">
        <f>+D275*80%</f>
        <v>1307403.4252800001</v>
      </c>
      <c r="G275" s="33"/>
      <c r="H275" s="2" t="str">
        <f>IF(G275&lt;F275," OFERTA CON PRECIO APARENTEMENTE BAJO","VALOR MINIMO ACEPTABLE")</f>
        <v xml:space="preserve"> OFERTA CON PRECIO APARENTEMENTE BAJO</v>
      </c>
      <c r="I275" s="29"/>
      <c r="J275" s="30">
        <f>+ROUND(G275*I275,0)</f>
        <v>0</v>
      </c>
      <c r="K275" s="29"/>
      <c r="L275" s="30">
        <f>+ROUND(G275*K275,0)</f>
        <v>0</v>
      </c>
      <c r="M275" s="29"/>
      <c r="N275" s="30">
        <f>+ROUND(G275*M275,0)</f>
        <v>0</v>
      </c>
      <c r="O275" s="29"/>
      <c r="P275" s="30">
        <f>+ROUND(G275*O275,0)</f>
        <v>0</v>
      </c>
      <c r="Q275" s="31">
        <f>ROUND(G275-J275-L275-N275-P275,0)</f>
        <v>0</v>
      </c>
    </row>
    <row r="276" spans="2:17" ht="15" x14ac:dyDescent="0.25">
      <c r="B276" s="19">
        <v>253</v>
      </c>
      <c r="C276" s="94" t="s">
        <v>480</v>
      </c>
      <c r="D276" s="20">
        <v>1486417.4324</v>
      </c>
      <c r="E276" s="1">
        <f>+G276/D276</f>
        <v>0</v>
      </c>
      <c r="F276" s="6">
        <f>+D276*80%</f>
        <v>1189133.9459200001</v>
      </c>
      <c r="G276" s="33"/>
      <c r="H276" s="2" t="str">
        <f>IF(G276&lt;F276," OFERTA CON PRECIO APARENTEMENTE BAJO","VALOR MINIMO ACEPTABLE")</f>
        <v xml:space="preserve"> OFERTA CON PRECIO APARENTEMENTE BAJO</v>
      </c>
      <c r="I276" s="29"/>
      <c r="J276" s="30">
        <f>+ROUND(G276*I276,0)</f>
        <v>0</v>
      </c>
      <c r="K276" s="29"/>
      <c r="L276" s="30">
        <f>+ROUND(G276*K276,0)</f>
        <v>0</v>
      </c>
      <c r="M276" s="29"/>
      <c r="N276" s="30">
        <f>+ROUND(G276*M276,0)</f>
        <v>0</v>
      </c>
      <c r="O276" s="29"/>
      <c r="P276" s="30">
        <f>+ROUND(G276*O276,0)</f>
        <v>0</v>
      </c>
      <c r="Q276" s="31">
        <f>ROUND(G276-J276-L276-N276-P276,0)</f>
        <v>0</v>
      </c>
    </row>
    <row r="277" spans="2:17" ht="15" x14ac:dyDescent="0.25">
      <c r="B277" s="19">
        <v>254</v>
      </c>
      <c r="C277" s="94" t="s">
        <v>481</v>
      </c>
      <c r="D277" s="20">
        <v>1409574.6059999999</v>
      </c>
      <c r="E277" s="1">
        <f>+G277/D277</f>
        <v>0</v>
      </c>
      <c r="F277" s="6">
        <f>+D277*80%</f>
        <v>1127659.6847999999</v>
      </c>
      <c r="G277" s="33"/>
      <c r="H277" s="2" t="str">
        <f>IF(G277&lt;F277," OFERTA CON PRECIO APARENTEMENTE BAJO","VALOR MINIMO ACEPTABLE")</f>
        <v xml:space="preserve"> OFERTA CON PRECIO APARENTEMENTE BAJO</v>
      </c>
      <c r="I277" s="29"/>
      <c r="J277" s="30">
        <f>+ROUND(G277*I277,0)</f>
        <v>0</v>
      </c>
      <c r="K277" s="29"/>
      <c r="L277" s="30">
        <f>+ROUND(G277*K277,0)</f>
        <v>0</v>
      </c>
      <c r="M277" s="29"/>
      <c r="N277" s="30">
        <f>+ROUND(G277*M277,0)</f>
        <v>0</v>
      </c>
      <c r="O277" s="29"/>
      <c r="P277" s="30">
        <f>+ROUND(G277*O277,0)</f>
        <v>0</v>
      </c>
      <c r="Q277" s="31">
        <f>ROUND(G277-J277-L277-N277-P277,0)</f>
        <v>0</v>
      </c>
    </row>
    <row r="278" spans="2:17" ht="15" x14ac:dyDescent="0.25">
      <c r="B278" s="19">
        <v>255</v>
      </c>
      <c r="C278" s="94" t="s">
        <v>482</v>
      </c>
      <c r="D278" s="20">
        <v>105392.9648</v>
      </c>
      <c r="E278" s="1">
        <f>+G278/D278</f>
        <v>0</v>
      </c>
      <c r="F278" s="6">
        <f>+D278*80%</f>
        <v>84314.371840000007</v>
      </c>
      <c r="G278" s="33"/>
      <c r="H278" s="2" t="str">
        <f>IF(G278&lt;F278," OFERTA CON PRECIO APARENTEMENTE BAJO","VALOR MINIMO ACEPTABLE")</f>
        <v xml:space="preserve"> OFERTA CON PRECIO APARENTEMENTE BAJO</v>
      </c>
      <c r="I278" s="29"/>
      <c r="J278" s="30">
        <f>+ROUND(G278*I278,0)</f>
        <v>0</v>
      </c>
      <c r="K278" s="29"/>
      <c r="L278" s="30">
        <f>+ROUND(G278*K278,0)</f>
        <v>0</v>
      </c>
      <c r="M278" s="29"/>
      <c r="N278" s="30">
        <f>+ROUND(G278*M278,0)</f>
        <v>0</v>
      </c>
      <c r="O278" s="29"/>
      <c r="P278" s="30">
        <f>+ROUND(G278*O278,0)</f>
        <v>0</v>
      </c>
      <c r="Q278" s="31">
        <f>ROUND(G278-J278-L278-N278-P278,0)</f>
        <v>0</v>
      </c>
    </row>
    <row r="279" spans="2:17" ht="15" x14ac:dyDescent="0.25">
      <c r="B279" s="19">
        <v>256</v>
      </c>
      <c r="C279" s="94" t="s">
        <v>483</v>
      </c>
      <c r="D279" s="20">
        <v>1997913.862</v>
      </c>
      <c r="E279" s="1">
        <f>+G279/D279</f>
        <v>0</v>
      </c>
      <c r="F279" s="6">
        <f>+D279*80%</f>
        <v>1598331.0896000001</v>
      </c>
      <c r="G279" s="33"/>
      <c r="H279" s="2" t="str">
        <f>IF(G279&lt;F279," OFERTA CON PRECIO APARENTEMENTE BAJO","VALOR MINIMO ACEPTABLE")</f>
        <v xml:space="preserve"> OFERTA CON PRECIO APARENTEMENTE BAJO</v>
      </c>
      <c r="I279" s="29"/>
      <c r="J279" s="30">
        <f>+ROUND(G279*I279,0)</f>
        <v>0</v>
      </c>
      <c r="K279" s="29"/>
      <c r="L279" s="30">
        <f>+ROUND(G279*K279,0)</f>
        <v>0</v>
      </c>
      <c r="M279" s="29"/>
      <c r="N279" s="30">
        <f>+ROUND(G279*M279,0)</f>
        <v>0</v>
      </c>
      <c r="O279" s="29"/>
      <c r="P279" s="30">
        <f>+ROUND(G279*O279,0)</f>
        <v>0</v>
      </c>
      <c r="Q279" s="31">
        <f>ROUND(G279-J279-L279-N279-P279,0)</f>
        <v>0</v>
      </c>
    </row>
    <row r="280" spans="2:17" ht="15" x14ac:dyDescent="0.25">
      <c r="B280" s="19">
        <v>257</v>
      </c>
      <c r="C280" s="94" t="s">
        <v>484</v>
      </c>
      <c r="D280" s="20">
        <v>1775268.4615999998</v>
      </c>
      <c r="E280" s="1">
        <f>+G280/D280</f>
        <v>0</v>
      </c>
      <c r="F280" s="6">
        <f>+D280*80%</f>
        <v>1420214.7692799999</v>
      </c>
      <c r="G280" s="33"/>
      <c r="H280" s="2" t="str">
        <f>IF(G280&lt;F280," OFERTA CON PRECIO APARENTEMENTE BAJO","VALOR MINIMO ACEPTABLE")</f>
        <v xml:space="preserve"> OFERTA CON PRECIO APARENTEMENTE BAJO</v>
      </c>
      <c r="I280" s="29"/>
      <c r="J280" s="30">
        <f>+ROUND(G280*I280,0)</f>
        <v>0</v>
      </c>
      <c r="K280" s="29"/>
      <c r="L280" s="30">
        <f>+ROUND(G280*K280,0)</f>
        <v>0</v>
      </c>
      <c r="M280" s="29"/>
      <c r="N280" s="30">
        <f>+ROUND(G280*M280,0)</f>
        <v>0</v>
      </c>
      <c r="O280" s="29"/>
      <c r="P280" s="30">
        <f>+ROUND(G280*O280,0)</f>
        <v>0</v>
      </c>
      <c r="Q280" s="31">
        <f>ROUND(G280-J280-L280-N280-P280,0)</f>
        <v>0</v>
      </c>
    </row>
    <row r="281" spans="2:17" ht="15" x14ac:dyDescent="0.25">
      <c r="B281" s="19">
        <v>258</v>
      </c>
      <c r="C281" s="94" t="s">
        <v>485</v>
      </c>
      <c r="D281" s="20">
        <v>1438972.088</v>
      </c>
      <c r="E281" s="1">
        <f>+G281/D281</f>
        <v>0</v>
      </c>
      <c r="F281" s="6">
        <f>+D281*80%</f>
        <v>1151177.6703999999</v>
      </c>
      <c r="G281" s="33"/>
      <c r="H281" s="2" t="str">
        <f>IF(G281&lt;F281," OFERTA CON PRECIO APARENTEMENTE BAJO","VALOR MINIMO ACEPTABLE")</f>
        <v xml:space="preserve"> OFERTA CON PRECIO APARENTEMENTE BAJO</v>
      </c>
      <c r="I281" s="29"/>
      <c r="J281" s="30">
        <f>+ROUND(G281*I281,0)</f>
        <v>0</v>
      </c>
      <c r="K281" s="29"/>
      <c r="L281" s="30">
        <f>+ROUND(G281*K281,0)</f>
        <v>0</v>
      </c>
      <c r="M281" s="29"/>
      <c r="N281" s="30">
        <f>+ROUND(G281*M281,0)</f>
        <v>0</v>
      </c>
      <c r="O281" s="29"/>
      <c r="P281" s="30">
        <f>+ROUND(G281*O281,0)</f>
        <v>0</v>
      </c>
      <c r="Q281" s="31">
        <f>ROUND(G281-J281-L281-N281-P281,0)</f>
        <v>0</v>
      </c>
    </row>
    <row r="282" spans="2:17" ht="15" x14ac:dyDescent="0.25">
      <c r="B282" s="19">
        <v>259</v>
      </c>
      <c r="C282" s="94" t="s">
        <v>486</v>
      </c>
      <c r="D282" s="20">
        <v>1331395.5023999999</v>
      </c>
      <c r="E282" s="1">
        <f>+G282/D282</f>
        <v>0</v>
      </c>
      <c r="F282" s="6">
        <f>+D282*80%</f>
        <v>1065116.4019199999</v>
      </c>
      <c r="G282" s="33"/>
      <c r="H282" s="2" t="str">
        <f>IF(G282&lt;F282," OFERTA CON PRECIO APARENTEMENTE BAJO","VALOR MINIMO ACEPTABLE")</f>
        <v xml:space="preserve"> OFERTA CON PRECIO APARENTEMENTE BAJO</v>
      </c>
      <c r="I282" s="29"/>
      <c r="J282" s="30">
        <f>+ROUND(G282*I282,0)</f>
        <v>0</v>
      </c>
      <c r="K282" s="29"/>
      <c r="L282" s="30">
        <f>+ROUND(G282*K282,0)</f>
        <v>0</v>
      </c>
      <c r="M282" s="29"/>
      <c r="N282" s="30">
        <f>+ROUND(G282*M282,0)</f>
        <v>0</v>
      </c>
      <c r="O282" s="29"/>
      <c r="P282" s="30">
        <f>+ROUND(G282*O282,0)</f>
        <v>0</v>
      </c>
      <c r="Q282" s="31">
        <f>ROUND(G282-J282-L282-N282-P282,0)</f>
        <v>0</v>
      </c>
    </row>
    <row r="283" spans="2:17" ht="15" x14ac:dyDescent="0.25">
      <c r="B283" s="19">
        <v>260</v>
      </c>
      <c r="C283" s="94" t="s">
        <v>487</v>
      </c>
      <c r="D283" s="20">
        <v>1127822.0279999999</v>
      </c>
      <c r="E283" s="1">
        <f>+G283/D283</f>
        <v>0</v>
      </c>
      <c r="F283" s="6">
        <f>+D283*80%</f>
        <v>902257.62239999999</v>
      </c>
      <c r="G283" s="33"/>
      <c r="H283" s="2" t="str">
        <f>IF(G283&lt;F283," OFERTA CON PRECIO APARENTEMENTE BAJO","VALOR MINIMO ACEPTABLE")</f>
        <v xml:space="preserve"> OFERTA CON PRECIO APARENTEMENTE BAJO</v>
      </c>
      <c r="I283" s="29"/>
      <c r="J283" s="30">
        <f>+ROUND(G283*I283,0)</f>
        <v>0</v>
      </c>
      <c r="K283" s="29"/>
      <c r="L283" s="30">
        <f>+ROUND(G283*K283,0)</f>
        <v>0</v>
      </c>
      <c r="M283" s="29"/>
      <c r="N283" s="30">
        <f>+ROUND(G283*M283,0)</f>
        <v>0</v>
      </c>
      <c r="O283" s="29"/>
      <c r="P283" s="30">
        <f>+ROUND(G283*O283,0)</f>
        <v>0</v>
      </c>
      <c r="Q283" s="31">
        <f>ROUND(G283-J283-L283-N283-P283,0)</f>
        <v>0</v>
      </c>
    </row>
    <row r="284" spans="2:17" ht="15" x14ac:dyDescent="0.25">
      <c r="B284" s="19">
        <v>261</v>
      </c>
      <c r="C284" s="94" t="s">
        <v>488</v>
      </c>
      <c r="D284" s="20">
        <v>113395.36079999998</v>
      </c>
      <c r="E284" s="1">
        <f>+G284/D284</f>
        <v>0</v>
      </c>
      <c r="F284" s="6">
        <f>+D284*80%</f>
        <v>90716.288639999984</v>
      </c>
      <c r="G284" s="33"/>
      <c r="H284" s="2" t="str">
        <f>IF(G284&lt;F284," OFERTA CON PRECIO APARENTEMENTE BAJO","VALOR MINIMO ACEPTABLE")</f>
        <v xml:space="preserve"> OFERTA CON PRECIO APARENTEMENTE BAJO</v>
      </c>
      <c r="I284" s="29"/>
      <c r="J284" s="30">
        <f>+ROUND(G284*I284,0)</f>
        <v>0</v>
      </c>
      <c r="K284" s="29"/>
      <c r="L284" s="30">
        <f>+ROUND(G284*K284,0)</f>
        <v>0</v>
      </c>
      <c r="M284" s="29"/>
      <c r="N284" s="30">
        <f>+ROUND(G284*M284,0)</f>
        <v>0</v>
      </c>
      <c r="O284" s="29"/>
      <c r="P284" s="30">
        <f>+ROUND(G284*O284,0)</f>
        <v>0</v>
      </c>
      <c r="Q284" s="31">
        <f>ROUND(G284-J284-L284-N284-P284,0)</f>
        <v>0</v>
      </c>
    </row>
    <row r="285" spans="2:17" ht="15" x14ac:dyDescent="0.25">
      <c r="B285" s="19">
        <v>262</v>
      </c>
      <c r="C285" s="94" t="s">
        <v>489</v>
      </c>
      <c r="D285" s="20">
        <v>1698763.1691999999</v>
      </c>
      <c r="E285" s="1">
        <f>+G285/D285</f>
        <v>0</v>
      </c>
      <c r="F285" s="6">
        <f>+D285*80%</f>
        <v>1359010.5353600001</v>
      </c>
      <c r="G285" s="33"/>
      <c r="H285" s="2" t="str">
        <f>IF(G285&lt;F285," OFERTA CON PRECIO APARENTEMENTE BAJO","VALOR MINIMO ACEPTABLE")</f>
        <v xml:space="preserve"> OFERTA CON PRECIO APARENTEMENTE BAJO</v>
      </c>
      <c r="I285" s="29"/>
      <c r="J285" s="30">
        <f>+ROUND(G285*I285,0)</f>
        <v>0</v>
      </c>
      <c r="K285" s="29"/>
      <c r="L285" s="30">
        <f>+ROUND(G285*K285,0)</f>
        <v>0</v>
      </c>
      <c r="M285" s="29"/>
      <c r="N285" s="30">
        <f>+ROUND(G285*M285,0)</f>
        <v>0</v>
      </c>
      <c r="O285" s="29"/>
      <c r="P285" s="30">
        <f>+ROUND(G285*O285,0)</f>
        <v>0</v>
      </c>
      <c r="Q285" s="31">
        <f>ROUND(G285-J285-L285-N285-P285,0)</f>
        <v>0</v>
      </c>
    </row>
    <row r="286" spans="2:17" ht="15" x14ac:dyDescent="0.25">
      <c r="B286" s="19">
        <v>263</v>
      </c>
      <c r="C286" s="94" t="s">
        <v>490</v>
      </c>
      <c r="D286" s="20">
        <v>272453.73199999996</v>
      </c>
      <c r="E286" s="1">
        <f>+G286/D286</f>
        <v>0</v>
      </c>
      <c r="F286" s="6">
        <f>+D286*80%</f>
        <v>217962.98559999999</v>
      </c>
      <c r="G286" s="33"/>
      <c r="H286" s="2" t="str">
        <f>IF(G286&lt;F286," OFERTA CON PRECIO APARENTEMENTE BAJO","VALOR MINIMO ACEPTABLE")</f>
        <v xml:space="preserve"> OFERTA CON PRECIO APARENTEMENTE BAJO</v>
      </c>
      <c r="I286" s="29"/>
      <c r="J286" s="30">
        <f>+ROUND(G286*I286,0)</f>
        <v>0</v>
      </c>
      <c r="K286" s="29"/>
      <c r="L286" s="30">
        <f>+ROUND(G286*K286,0)</f>
        <v>0</v>
      </c>
      <c r="M286" s="29"/>
      <c r="N286" s="30">
        <f>+ROUND(G286*M286,0)</f>
        <v>0</v>
      </c>
      <c r="O286" s="29"/>
      <c r="P286" s="30">
        <f>+ROUND(G286*O286,0)</f>
        <v>0</v>
      </c>
      <c r="Q286" s="31">
        <f>ROUND(G286-J286-L286-N286-P286,0)</f>
        <v>0</v>
      </c>
    </row>
    <row r="287" spans="2:17" ht="15" x14ac:dyDescent="0.25">
      <c r="B287" s="19">
        <v>264</v>
      </c>
      <c r="C287" s="94" t="s">
        <v>491</v>
      </c>
      <c r="D287" s="20">
        <v>264968.55479999998</v>
      </c>
      <c r="E287" s="1">
        <f>+G287/D287</f>
        <v>0</v>
      </c>
      <c r="F287" s="6">
        <f>+D287*80%</f>
        <v>211974.84383999999</v>
      </c>
      <c r="G287" s="33"/>
      <c r="H287" s="2" t="str">
        <f>IF(G287&lt;F287," OFERTA CON PRECIO APARENTEMENTE BAJO","VALOR MINIMO ACEPTABLE")</f>
        <v xml:space="preserve"> OFERTA CON PRECIO APARENTEMENTE BAJO</v>
      </c>
      <c r="I287" s="29"/>
      <c r="J287" s="30">
        <f>+ROUND(G287*I287,0)</f>
        <v>0</v>
      </c>
      <c r="K287" s="29"/>
      <c r="L287" s="30">
        <f>+ROUND(G287*K287,0)</f>
        <v>0</v>
      </c>
      <c r="M287" s="29"/>
      <c r="N287" s="30">
        <f>+ROUND(G287*M287,0)</f>
        <v>0</v>
      </c>
      <c r="O287" s="29"/>
      <c r="P287" s="30">
        <f>+ROUND(G287*O287,0)</f>
        <v>0</v>
      </c>
      <c r="Q287" s="31">
        <f>ROUND(G287-J287-L287-N287-P287,0)</f>
        <v>0</v>
      </c>
    </row>
    <row r="288" spans="2:17" ht="15" x14ac:dyDescent="0.25">
      <c r="B288" s="19">
        <v>265</v>
      </c>
      <c r="C288" s="94" t="s">
        <v>492</v>
      </c>
      <c r="D288" s="20">
        <v>8227992.5927999988</v>
      </c>
      <c r="E288" s="1">
        <f>+G288/D288</f>
        <v>0</v>
      </c>
      <c r="F288" s="6">
        <f>+D288*80%</f>
        <v>6582394.0742399991</v>
      </c>
      <c r="G288" s="33"/>
      <c r="H288" s="2" t="str">
        <f>IF(G288&lt;F288," OFERTA CON PRECIO APARENTEMENTE BAJO","VALOR MINIMO ACEPTABLE")</f>
        <v xml:space="preserve"> OFERTA CON PRECIO APARENTEMENTE BAJO</v>
      </c>
      <c r="I288" s="29"/>
      <c r="J288" s="30">
        <f>+ROUND(G288*I288,0)</f>
        <v>0</v>
      </c>
      <c r="K288" s="29"/>
      <c r="L288" s="30">
        <f>+ROUND(G288*K288,0)</f>
        <v>0</v>
      </c>
      <c r="M288" s="29"/>
      <c r="N288" s="30">
        <f>+ROUND(G288*M288,0)</f>
        <v>0</v>
      </c>
      <c r="O288" s="29"/>
      <c r="P288" s="30">
        <f>+ROUND(G288*O288,0)</f>
        <v>0</v>
      </c>
      <c r="Q288" s="31">
        <f>ROUND(G288-J288-L288-N288-P288,0)</f>
        <v>0</v>
      </c>
    </row>
    <row r="289" spans="2:17" ht="15" x14ac:dyDescent="0.25">
      <c r="B289" s="19">
        <v>266</v>
      </c>
      <c r="C289" s="94" t="s">
        <v>493</v>
      </c>
      <c r="D289" s="20">
        <v>282973.29800000001</v>
      </c>
      <c r="E289" s="1">
        <f>+G289/D289</f>
        <v>0</v>
      </c>
      <c r="F289" s="6">
        <f>+D289*80%</f>
        <v>226378.63840000003</v>
      </c>
      <c r="G289" s="33"/>
      <c r="H289" s="2" t="str">
        <f>IF(G289&lt;F289," OFERTA CON PRECIO APARENTEMENTE BAJO","VALOR MINIMO ACEPTABLE")</f>
        <v xml:space="preserve"> OFERTA CON PRECIO APARENTEMENTE BAJO</v>
      </c>
      <c r="I289" s="29"/>
      <c r="J289" s="30">
        <f>+ROUND(G289*I289,0)</f>
        <v>0</v>
      </c>
      <c r="K289" s="29"/>
      <c r="L289" s="30">
        <f>+ROUND(G289*K289,0)</f>
        <v>0</v>
      </c>
      <c r="M289" s="29"/>
      <c r="N289" s="30">
        <f>+ROUND(G289*M289,0)</f>
        <v>0</v>
      </c>
      <c r="O289" s="29"/>
      <c r="P289" s="30">
        <f>+ROUND(G289*O289,0)</f>
        <v>0</v>
      </c>
      <c r="Q289" s="31">
        <f>ROUND(G289-J289-L289-N289-P289,0)</f>
        <v>0</v>
      </c>
    </row>
    <row r="290" spans="2:17" ht="15" x14ac:dyDescent="0.25">
      <c r="B290" s="19">
        <v>267</v>
      </c>
      <c r="C290" s="93" t="s">
        <v>174</v>
      </c>
      <c r="D290" s="20">
        <v>2124093.0304</v>
      </c>
      <c r="E290" s="1">
        <f>+G290/D290</f>
        <v>0</v>
      </c>
      <c r="F290" s="6">
        <f>+D290*80%</f>
        <v>1699274.4243200002</v>
      </c>
      <c r="G290" s="33"/>
      <c r="H290" s="2" t="str">
        <f>IF(G290&lt;F290," OFERTA CON PRECIO APARENTEMENTE BAJO","VALOR MINIMO ACEPTABLE")</f>
        <v xml:space="preserve"> OFERTA CON PRECIO APARENTEMENTE BAJO</v>
      </c>
      <c r="I290" s="29"/>
      <c r="J290" s="30">
        <f>+ROUND(G290*I290,0)</f>
        <v>0</v>
      </c>
      <c r="K290" s="29"/>
      <c r="L290" s="30">
        <f>+ROUND(G290*K290,0)</f>
        <v>0</v>
      </c>
      <c r="M290" s="29"/>
      <c r="N290" s="30">
        <f>+ROUND(G290*M290,0)</f>
        <v>0</v>
      </c>
      <c r="O290" s="29"/>
      <c r="P290" s="30">
        <f>+ROUND(G290*O290,0)</f>
        <v>0</v>
      </c>
      <c r="Q290" s="31">
        <f>ROUND(G290-J290-L290-N290-P290,0)</f>
        <v>0</v>
      </c>
    </row>
    <row r="291" spans="2:17" ht="15" x14ac:dyDescent="0.25">
      <c r="B291" s="19">
        <v>268</v>
      </c>
      <c r="C291" s="93" t="s">
        <v>176</v>
      </c>
      <c r="D291" s="20">
        <v>128576.41039999999</v>
      </c>
      <c r="E291" s="1">
        <f>+G291/D291</f>
        <v>0</v>
      </c>
      <c r="F291" s="6">
        <f>+D291*80%</f>
        <v>102861.12832</v>
      </c>
      <c r="G291" s="33"/>
      <c r="H291" s="2" t="str">
        <f>IF(G291&lt;F291," OFERTA CON PRECIO APARENTEMENTE BAJO","VALOR MINIMO ACEPTABLE")</f>
        <v xml:space="preserve"> OFERTA CON PRECIO APARENTEMENTE BAJO</v>
      </c>
      <c r="I291" s="29"/>
      <c r="J291" s="30">
        <f>+ROUND(G291*I291,0)</f>
        <v>0</v>
      </c>
      <c r="K291" s="29"/>
      <c r="L291" s="30">
        <f>+ROUND(G291*K291,0)</f>
        <v>0</v>
      </c>
      <c r="M291" s="29"/>
      <c r="N291" s="30">
        <f>+ROUND(G291*M291,0)</f>
        <v>0</v>
      </c>
      <c r="O291" s="29"/>
      <c r="P291" s="30">
        <f>+ROUND(G291*O291,0)</f>
        <v>0</v>
      </c>
      <c r="Q291" s="31">
        <f>ROUND(G291-J291-L291-N291-P291,0)</f>
        <v>0</v>
      </c>
    </row>
    <row r="292" spans="2:17" ht="15" x14ac:dyDescent="0.25">
      <c r="B292" s="19">
        <v>269</v>
      </c>
      <c r="C292" s="93" t="s">
        <v>177</v>
      </c>
      <c r="D292" s="20">
        <v>405576.63680000004</v>
      </c>
      <c r="E292" s="1">
        <f>+G292/D292</f>
        <v>0</v>
      </c>
      <c r="F292" s="6">
        <f>+D292*80%</f>
        <v>324461.30944000004</v>
      </c>
      <c r="G292" s="33"/>
      <c r="H292" s="2" t="str">
        <f>IF(G292&lt;F292," OFERTA CON PRECIO APARENTEMENTE BAJO","VALOR MINIMO ACEPTABLE")</f>
        <v xml:space="preserve"> OFERTA CON PRECIO APARENTEMENTE BAJO</v>
      </c>
      <c r="I292" s="29"/>
      <c r="J292" s="30">
        <f>+ROUND(G292*I292,0)</f>
        <v>0</v>
      </c>
      <c r="K292" s="29"/>
      <c r="L292" s="30">
        <f>+ROUND(G292*K292,0)</f>
        <v>0</v>
      </c>
      <c r="M292" s="29"/>
      <c r="N292" s="30">
        <f>+ROUND(G292*M292,0)</f>
        <v>0</v>
      </c>
      <c r="O292" s="29"/>
      <c r="P292" s="30">
        <f>+ROUND(G292*O292,0)</f>
        <v>0</v>
      </c>
      <c r="Q292" s="31">
        <f>ROUND(G292-J292-L292-N292-P292,0)</f>
        <v>0</v>
      </c>
    </row>
    <row r="293" spans="2:17" ht="15" x14ac:dyDescent="0.25">
      <c r="B293" s="19">
        <v>270</v>
      </c>
      <c r="C293" s="93" t="s">
        <v>178</v>
      </c>
      <c r="D293" s="20">
        <v>5434404.7416000003</v>
      </c>
      <c r="E293" s="1">
        <f>+G293/D293</f>
        <v>0</v>
      </c>
      <c r="F293" s="6">
        <f>+D293*80%</f>
        <v>4347523.7932800008</v>
      </c>
      <c r="G293" s="33"/>
      <c r="H293" s="2" t="str">
        <f>IF(G293&lt;F293," OFERTA CON PRECIO APARENTEMENTE BAJO","VALOR MINIMO ACEPTABLE")</f>
        <v xml:space="preserve"> OFERTA CON PRECIO APARENTEMENTE BAJO</v>
      </c>
      <c r="I293" s="29"/>
      <c r="J293" s="30">
        <f>+ROUND(G293*I293,0)</f>
        <v>0</v>
      </c>
      <c r="K293" s="29"/>
      <c r="L293" s="30">
        <f>+ROUND(G293*K293,0)</f>
        <v>0</v>
      </c>
      <c r="M293" s="29"/>
      <c r="N293" s="30">
        <f>+ROUND(G293*M293,0)</f>
        <v>0</v>
      </c>
      <c r="O293" s="29"/>
      <c r="P293" s="30">
        <f>+ROUND(G293*O293,0)</f>
        <v>0</v>
      </c>
      <c r="Q293" s="31">
        <f>ROUND(G293-J293-L293-N293-P293,0)</f>
        <v>0</v>
      </c>
    </row>
    <row r="294" spans="2:17" ht="15" x14ac:dyDescent="0.25">
      <c r="B294" s="19">
        <v>271</v>
      </c>
      <c r="C294" s="93" t="s">
        <v>179</v>
      </c>
      <c r="D294" s="20">
        <v>212106.9884</v>
      </c>
      <c r="E294" s="1">
        <f>+G294/D294</f>
        <v>0</v>
      </c>
      <c r="F294" s="6">
        <f>+D294*80%</f>
        <v>169685.59072000001</v>
      </c>
      <c r="G294" s="33"/>
      <c r="H294" s="2" t="str">
        <f>IF(G294&lt;F294," OFERTA CON PRECIO APARENTEMENTE BAJO","VALOR MINIMO ACEPTABLE")</f>
        <v xml:space="preserve"> OFERTA CON PRECIO APARENTEMENTE BAJO</v>
      </c>
      <c r="I294" s="29"/>
      <c r="J294" s="30">
        <f>+ROUND(G294*I294,0)</f>
        <v>0</v>
      </c>
      <c r="K294" s="29"/>
      <c r="L294" s="30">
        <f>+ROUND(G294*K294,0)</f>
        <v>0</v>
      </c>
      <c r="M294" s="29"/>
      <c r="N294" s="30">
        <f>+ROUND(G294*M294,0)</f>
        <v>0</v>
      </c>
      <c r="O294" s="29"/>
      <c r="P294" s="30">
        <f>+ROUND(G294*O294,0)</f>
        <v>0</v>
      </c>
      <c r="Q294" s="31">
        <f>ROUND(G294-J294-L294-N294-P294,0)</f>
        <v>0</v>
      </c>
    </row>
    <row r="295" spans="2:17" ht="15" x14ac:dyDescent="0.25">
      <c r="B295" s="19">
        <v>272</v>
      </c>
      <c r="C295" s="93" t="s">
        <v>180</v>
      </c>
      <c r="D295" s="20">
        <v>954228.152</v>
      </c>
      <c r="E295" s="1">
        <f>+G295/D295</f>
        <v>0</v>
      </c>
      <c r="F295" s="6">
        <f>+D295*80%</f>
        <v>763382.52160000009</v>
      </c>
      <c r="G295" s="33"/>
      <c r="H295" s="2" t="str">
        <f>IF(G295&lt;F295," OFERTA CON PRECIO APARENTEMENTE BAJO","VALOR MINIMO ACEPTABLE")</f>
        <v xml:space="preserve"> OFERTA CON PRECIO APARENTEMENTE BAJO</v>
      </c>
      <c r="I295" s="29"/>
      <c r="J295" s="30">
        <f>+ROUND(G295*I295,0)</f>
        <v>0</v>
      </c>
      <c r="K295" s="29"/>
      <c r="L295" s="30">
        <f>+ROUND(G295*K295,0)</f>
        <v>0</v>
      </c>
      <c r="M295" s="29"/>
      <c r="N295" s="30">
        <f>+ROUND(G295*M295,0)</f>
        <v>0</v>
      </c>
      <c r="O295" s="29"/>
      <c r="P295" s="30">
        <f>+ROUND(G295*O295,0)</f>
        <v>0</v>
      </c>
      <c r="Q295" s="31">
        <f>ROUND(G295-J295-L295-N295-P295,0)</f>
        <v>0</v>
      </c>
    </row>
    <row r="296" spans="2:17" ht="15" x14ac:dyDescent="0.25">
      <c r="B296" s="19">
        <v>273</v>
      </c>
      <c r="C296" s="93" t="s">
        <v>181</v>
      </c>
      <c r="D296" s="20">
        <v>153009.8616</v>
      </c>
      <c r="E296" s="1">
        <f>+G296/D296</f>
        <v>0</v>
      </c>
      <c r="F296" s="6">
        <f>+D296*80%</f>
        <v>122407.88928</v>
      </c>
      <c r="G296" s="33"/>
      <c r="H296" s="2" t="str">
        <f>IF(G296&lt;F296," OFERTA CON PRECIO APARENTEMENTE BAJO","VALOR MINIMO ACEPTABLE")</f>
        <v xml:space="preserve"> OFERTA CON PRECIO APARENTEMENTE BAJO</v>
      </c>
      <c r="I296" s="29"/>
      <c r="J296" s="30">
        <f>+ROUND(G296*I296,0)</f>
        <v>0</v>
      </c>
      <c r="K296" s="29"/>
      <c r="L296" s="30">
        <f>+ROUND(G296*K296,0)</f>
        <v>0</v>
      </c>
      <c r="M296" s="29"/>
      <c r="N296" s="30">
        <f>+ROUND(G296*M296,0)</f>
        <v>0</v>
      </c>
      <c r="O296" s="29"/>
      <c r="P296" s="30">
        <f>+ROUND(G296*O296,0)</f>
        <v>0</v>
      </c>
      <c r="Q296" s="31">
        <f>ROUND(G296-J296-L296-N296-P296,0)</f>
        <v>0</v>
      </c>
    </row>
    <row r="297" spans="2:17" ht="15" x14ac:dyDescent="0.25">
      <c r="B297" s="19">
        <v>274</v>
      </c>
      <c r="C297" s="93" t="s">
        <v>182</v>
      </c>
      <c r="D297" s="20">
        <v>1954499.3159999999</v>
      </c>
      <c r="E297" s="1">
        <f>+G297/D297</f>
        <v>0</v>
      </c>
      <c r="F297" s="6">
        <f>+D297*80%</f>
        <v>1563599.4528000001</v>
      </c>
      <c r="G297" s="33"/>
      <c r="H297" s="2" t="str">
        <f>IF(G297&lt;F297," OFERTA CON PRECIO APARENTEMENTE BAJO","VALOR MINIMO ACEPTABLE")</f>
        <v xml:space="preserve"> OFERTA CON PRECIO APARENTEMENTE BAJO</v>
      </c>
      <c r="I297" s="29"/>
      <c r="J297" s="30">
        <f>+ROUND(G297*I297,0)</f>
        <v>0</v>
      </c>
      <c r="K297" s="29"/>
      <c r="L297" s="30">
        <f>+ROUND(G297*K297,0)</f>
        <v>0</v>
      </c>
      <c r="M297" s="29"/>
      <c r="N297" s="30">
        <f>+ROUND(G297*M297,0)</f>
        <v>0</v>
      </c>
      <c r="O297" s="29"/>
      <c r="P297" s="30">
        <f>+ROUND(G297*O297,0)</f>
        <v>0</v>
      </c>
      <c r="Q297" s="31">
        <f>ROUND(G297-J297-L297-N297-P297,0)</f>
        <v>0</v>
      </c>
    </row>
    <row r="298" spans="2:17" ht="15" x14ac:dyDescent="0.25">
      <c r="B298" s="19">
        <v>275</v>
      </c>
      <c r="C298" s="93" t="s">
        <v>494</v>
      </c>
      <c r="D298" s="20">
        <v>609884.17039999994</v>
      </c>
      <c r="E298" s="1">
        <f>+G298/D298</f>
        <v>0</v>
      </c>
      <c r="F298" s="6">
        <f>+D298*80%</f>
        <v>487907.33632</v>
      </c>
      <c r="G298" s="33"/>
      <c r="H298" s="2" t="str">
        <f>IF(G298&lt;F298," OFERTA CON PRECIO APARENTEMENTE BAJO","VALOR MINIMO ACEPTABLE")</f>
        <v xml:space="preserve"> OFERTA CON PRECIO APARENTEMENTE BAJO</v>
      </c>
      <c r="I298" s="29"/>
      <c r="J298" s="30">
        <f>+ROUND(G298*I298,0)</f>
        <v>0</v>
      </c>
      <c r="K298" s="29"/>
      <c r="L298" s="30">
        <f>+ROUND(G298*K298,0)</f>
        <v>0</v>
      </c>
      <c r="M298" s="29"/>
      <c r="N298" s="30">
        <f>+ROUND(G298*M298,0)</f>
        <v>0</v>
      </c>
      <c r="O298" s="29"/>
      <c r="P298" s="30">
        <f>+ROUND(G298*O298,0)</f>
        <v>0</v>
      </c>
      <c r="Q298" s="31">
        <f>ROUND(G298-J298-L298-N298-P298,0)</f>
        <v>0</v>
      </c>
    </row>
    <row r="299" spans="2:17" ht="15" x14ac:dyDescent="0.25">
      <c r="B299" s="19">
        <v>276</v>
      </c>
      <c r="C299" s="93" t="s">
        <v>183</v>
      </c>
      <c r="D299" s="20">
        <v>511249.50319999998</v>
      </c>
      <c r="E299" s="1">
        <f>+G299/D299</f>
        <v>0</v>
      </c>
      <c r="F299" s="6">
        <f>+D299*80%</f>
        <v>408999.60256000003</v>
      </c>
      <c r="G299" s="33"/>
      <c r="H299" s="2" t="str">
        <f>IF(G299&lt;F299," OFERTA CON PRECIO APARENTEMENTE BAJO","VALOR MINIMO ACEPTABLE")</f>
        <v xml:space="preserve"> OFERTA CON PRECIO APARENTEMENTE BAJO</v>
      </c>
      <c r="I299" s="29"/>
      <c r="J299" s="30">
        <f>+ROUND(G299*I299,0)</f>
        <v>0</v>
      </c>
      <c r="K299" s="29"/>
      <c r="L299" s="30">
        <f>+ROUND(G299*K299,0)</f>
        <v>0</v>
      </c>
      <c r="M299" s="29"/>
      <c r="N299" s="30">
        <f>+ROUND(G299*M299,0)</f>
        <v>0</v>
      </c>
      <c r="O299" s="29"/>
      <c r="P299" s="30">
        <f>+ROUND(G299*O299,0)</f>
        <v>0</v>
      </c>
      <c r="Q299" s="31">
        <f>ROUND(G299-J299-L299-N299-P299,0)</f>
        <v>0</v>
      </c>
    </row>
    <row r="300" spans="2:17" ht="15" x14ac:dyDescent="0.25">
      <c r="B300" s="19">
        <v>277</v>
      </c>
      <c r="C300" s="93" t="s">
        <v>184</v>
      </c>
      <c r="D300" s="20">
        <v>3045004.5183999999</v>
      </c>
      <c r="E300" s="1">
        <f>+G300/D300</f>
        <v>0</v>
      </c>
      <c r="F300" s="6">
        <f>+D300*80%</f>
        <v>2436003.61472</v>
      </c>
      <c r="G300" s="33"/>
      <c r="H300" s="2" t="str">
        <f>IF(G300&lt;F300," OFERTA CON PRECIO APARENTEMENTE BAJO","VALOR MINIMO ACEPTABLE")</f>
        <v xml:space="preserve"> OFERTA CON PRECIO APARENTEMENTE BAJO</v>
      </c>
      <c r="I300" s="29"/>
      <c r="J300" s="30">
        <f>+ROUND(G300*I300,0)</f>
        <v>0</v>
      </c>
      <c r="K300" s="29"/>
      <c r="L300" s="30">
        <f>+ROUND(G300*K300,0)</f>
        <v>0</v>
      </c>
      <c r="M300" s="29"/>
      <c r="N300" s="30">
        <f>+ROUND(G300*M300,0)</f>
        <v>0</v>
      </c>
      <c r="O300" s="29"/>
      <c r="P300" s="30">
        <f>+ROUND(G300*O300,0)</f>
        <v>0</v>
      </c>
      <c r="Q300" s="31">
        <f>ROUND(G300-J300-L300-N300-P300,0)</f>
        <v>0</v>
      </c>
    </row>
    <row r="301" spans="2:17" ht="15" x14ac:dyDescent="0.25">
      <c r="B301" s="19">
        <v>278</v>
      </c>
      <c r="C301" s="93" t="s">
        <v>185</v>
      </c>
      <c r="D301" s="20">
        <v>114841.07519999999</v>
      </c>
      <c r="E301" s="1">
        <f>+G301/D301</f>
        <v>0</v>
      </c>
      <c r="F301" s="6">
        <f>+D301*80%</f>
        <v>91872.860159999997</v>
      </c>
      <c r="G301" s="33"/>
      <c r="H301" s="2" t="str">
        <f>IF(G301&lt;F301," OFERTA CON PRECIO APARENTEMENTE BAJO","VALOR MINIMO ACEPTABLE")</f>
        <v xml:space="preserve"> OFERTA CON PRECIO APARENTEMENTE BAJO</v>
      </c>
      <c r="I301" s="29"/>
      <c r="J301" s="30">
        <f>+ROUND(G301*I301,0)</f>
        <v>0</v>
      </c>
      <c r="K301" s="29"/>
      <c r="L301" s="30">
        <f>+ROUND(G301*K301,0)</f>
        <v>0</v>
      </c>
      <c r="M301" s="29"/>
      <c r="N301" s="30">
        <f>+ROUND(G301*M301,0)</f>
        <v>0</v>
      </c>
      <c r="O301" s="29"/>
      <c r="P301" s="30">
        <f>+ROUND(G301*O301,0)</f>
        <v>0</v>
      </c>
      <c r="Q301" s="31">
        <f>ROUND(G301-J301-L301-N301-P301,0)</f>
        <v>0</v>
      </c>
    </row>
    <row r="302" spans="2:17" ht="15" x14ac:dyDescent="0.25">
      <c r="B302" s="19">
        <v>279</v>
      </c>
      <c r="C302" s="94" t="s">
        <v>186</v>
      </c>
      <c r="D302" s="20">
        <v>154788.6256</v>
      </c>
      <c r="E302" s="1">
        <f>+G302/D302</f>
        <v>0</v>
      </c>
      <c r="F302" s="6">
        <f>+D302*80%</f>
        <v>123830.90048000001</v>
      </c>
      <c r="G302" s="33"/>
      <c r="H302" s="2" t="str">
        <f>IF(G302&lt;F302," OFERTA CON PRECIO APARENTEMENTE BAJO","VALOR MINIMO ACEPTABLE")</f>
        <v xml:space="preserve"> OFERTA CON PRECIO APARENTEMENTE BAJO</v>
      </c>
      <c r="I302" s="29"/>
      <c r="J302" s="30">
        <f>+ROUND(G302*I302,0)</f>
        <v>0</v>
      </c>
      <c r="K302" s="29"/>
      <c r="L302" s="30">
        <f>+ROUND(G302*K302,0)</f>
        <v>0</v>
      </c>
      <c r="M302" s="29"/>
      <c r="N302" s="30">
        <f>+ROUND(G302*M302,0)</f>
        <v>0</v>
      </c>
      <c r="O302" s="29"/>
      <c r="P302" s="30">
        <f>+ROUND(G302*O302,0)</f>
        <v>0</v>
      </c>
      <c r="Q302" s="31">
        <f>ROUND(G302-J302-L302-N302-P302,0)</f>
        <v>0</v>
      </c>
    </row>
    <row r="303" spans="2:17" ht="15" x14ac:dyDescent="0.25">
      <c r="B303" s="19">
        <v>280</v>
      </c>
      <c r="C303" s="94" t="s">
        <v>187</v>
      </c>
      <c r="D303" s="20">
        <v>3593715.9783999999</v>
      </c>
      <c r="E303" s="1">
        <f>+G303/D303</f>
        <v>0</v>
      </c>
      <c r="F303" s="6">
        <f>+D303*80%</f>
        <v>2874972.78272</v>
      </c>
      <c r="G303" s="33"/>
      <c r="H303" s="2" t="str">
        <f>IF(G303&lt;F303," OFERTA CON PRECIO APARENTEMENTE BAJO","VALOR MINIMO ACEPTABLE")</f>
        <v xml:space="preserve"> OFERTA CON PRECIO APARENTEMENTE BAJO</v>
      </c>
      <c r="I303" s="29"/>
      <c r="J303" s="30">
        <f>+ROUND(G303*I303,0)</f>
        <v>0</v>
      </c>
      <c r="K303" s="29"/>
      <c r="L303" s="30">
        <f>+ROUND(G303*K303,0)</f>
        <v>0</v>
      </c>
      <c r="M303" s="29"/>
      <c r="N303" s="30">
        <f>+ROUND(G303*M303,0)</f>
        <v>0</v>
      </c>
      <c r="O303" s="29"/>
      <c r="P303" s="30">
        <f>+ROUND(G303*O303,0)</f>
        <v>0</v>
      </c>
      <c r="Q303" s="31">
        <f>ROUND(G303-J303-L303-N303-P303,0)</f>
        <v>0</v>
      </c>
    </row>
    <row r="304" spans="2:17" ht="15" x14ac:dyDescent="0.25">
      <c r="B304" s="19">
        <v>281</v>
      </c>
      <c r="C304" s="95" t="s">
        <v>188</v>
      </c>
      <c r="D304" s="20">
        <v>1609397.9032000001</v>
      </c>
      <c r="E304" s="1">
        <f>+G304/D304</f>
        <v>0</v>
      </c>
      <c r="F304" s="6">
        <f>+D304*80%</f>
        <v>1287518.3225600002</v>
      </c>
      <c r="G304" s="33"/>
      <c r="H304" s="2" t="str">
        <f>IF(G304&lt;F304," OFERTA CON PRECIO APARENTEMENTE BAJO","VALOR MINIMO ACEPTABLE")</f>
        <v xml:space="preserve"> OFERTA CON PRECIO APARENTEMENTE BAJO</v>
      </c>
      <c r="I304" s="29"/>
      <c r="J304" s="30">
        <f>+ROUND(G304*I304,0)</f>
        <v>0</v>
      </c>
      <c r="K304" s="29"/>
      <c r="L304" s="30">
        <f>+ROUND(G304*K304,0)</f>
        <v>0</v>
      </c>
      <c r="M304" s="29"/>
      <c r="N304" s="30">
        <f>+ROUND(G304*M304,0)</f>
        <v>0</v>
      </c>
      <c r="O304" s="29"/>
      <c r="P304" s="30">
        <f>+ROUND(G304*O304,0)</f>
        <v>0</v>
      </c>
      <c r="Q304" s="31">
        <f>ROUND(G304-J304-L304-N304-P304,0)</f>
        <v>0</v>
      </c>
    </row>
    <row r="305" spans="2:17" ht="15" x14ac:dyDescent="0.25">
      <c r="B305" s="19">
        <v>282</v>
      </c>
      <c r="C305" s="95" t="s">
        <v>189</v>
      </c>
      <c r="D305" s="20">
        <v>277482.62319999997</v>
      </c>
      <c r="E305" s="1">
        <f>+G305/D305</f>
        <v>0</v>
      </c>
      <c r="F305" s="6">
        <f>+D305*80%</f>
        <v>221986.09855999998</v>
      </c>
      <c r="G305" s="33"/>
      <c r="H305" s="2" t="str">
        <f>IF(G305&lt;F305," OFERTA CON PRECIO APARENTEMENTE BAJO","VALOR MINIMO ACEPTABLE")</f>
        <v xml:space="preserve"> OFERTA CON PRECIO APARENTEMENTE BAJO</v>
      </c>
      <c r="I305" s="29"/>
      <c r="J305" s="30">
        <f>+ROUND(G305*I305,0)</f>
        <v>0</v>
      </c>
      <c r="K305" s="29"/>
      <c r="L305" s="30">
        <f>+ROUND(G305*K305,0)</f>
        <v>0</v>
      </c>
      <c r="M305" s="29"/>
      <c r="N305" s="30">
        <f>+ROUND(G305*M305,0)</f>
        <v>0</v>
      </c>
      <c r="O305" s="29"/>
      <c r="P305" s="30">
        <f>+ROUND(G305*O305,0)</f>
        <v>0</v>
      </c>
      <c r="Q305" s="31">
        <f>ROUND(G305-J305-L305-N305-P305,0)</f>
        <v>0</v>
      </c>
    </row>
    <row r="306" spans="2:17" ht="15" x14ac:dyDescent="0.25">
      <c r="B306" s="19">
        <v>283</v>
      </c>
      <c r="C306" s="94" t="s">
        <v>190</v>
      </c>
      <c r="D306" s="20">
        <v>210180.1024</v>
      </c>
      <c r="E306" s="1">
        <f>+G306/D306</f>
        <v>0</v>
      </c>
      <c r="F306" s="6">
        <f>+D306*80%</f>
        <v>168144.08192000003</v>
      </c>
      <c r="G306" s="33"/>
      <c r="H306" s="2" t="str">
        <f>IF(G306&lt;F306," OFERTA CON PRECIO APARENTEMENTE BAJO","VALOR MINIMO ACEPTABLE")</f>
        <v xml:space="preserve"> OFERTA CON PRECIO APARENTEMENTE BAJO</v>
      </c>
      <c r="I306" s="29"/>
      <c r="J306" s="30">
        <f>+ROUND(G306*I306,0)</f>
        <v>0</v>
      </c>
      <c r="K306" s="29"/>
      <c r="L306" s="30">
        <f>+ROUND(G306*K306,0)</f>
        <v>0</v>
      </c>
      <c r="M306" s="29"/>
      <c r="N306" s="30">
        <f>+ROUND(G306*M306,0)</f>
        <v>0</v>
      </c>
      <c r="O306" s="29"/>
      <c r="P306" s="30">
        <f>+ROUND(G306*O306,0)</f>
        <v>0</v>
      </c>
      <c r="Q306" s="31">
        <f>ROUND(G306-J306-L306-N306-P306,0)</f>
        <v>0</v>
      </c>
    </row>
    <row r="307" spans="2:17" ht="15" x14ac:dyDescent="0.25">
      <c r="B307" s="19">
        <v>284</v>
      </c>
      <c r="C307" s="94" t="s">
        <v>191</v>
      </c>
      <c r="D307" s="20">
        <v>8772980.7920000013</v>
      </c>
      <c r="E307" s="1">
        <f>+G307/D307</f>
        <v>0</v>
      </c>
      <c r="F307" s="6">
        <f>+D307*80%</f>
        <v>7018384.6336000012</v>
      </c>
      <c r="G307" s="33"/>
      <c r="H307" s="2" t="str">
        <f>IF(G307&lt;F307," OFERTA CON PRECIO APARENTEMENTE BAJO","VALOR MINIMO ACEPTABLE")</f>
        <v xml:space="preserve"> OFERTA CON PRECIO APARENTEMENTE BAJO</v>
      </c>
      <c r="I307" s="29"/>
      <c r="J307" s="30">
        <f>+ROUND(G307*I307,0)</f>
        <v>0</v>
      </c>
      <c r="K307" s="29"/>
      <c r="L307" s="30">
        <f>+ROUND(G307*K307,0)</f>
        <v>0</v>
      </c>
      <c r="M307" s="29"/>
      <c r="N307" s="30">
        <f>+ROUND(G307*M307,0)</f>
        <v>0</v>
      </c>
      <c r="O307" s="29"/>
      <c r="P307" s="30">
        <f>+ROUND(G307*O307,0)</f>
        <v>0</v>
      </c>
      <c r="Q307" s="31">
        <f>ROUND(G307-J307-L307-N307-P307,0)</f>
        <v>0</v>
      </c>
    </row>
    <row r="308" spans="2:17" ht="15" x14ac:dyDescent="0.25">
      <c r="B308" s="19">
        <v>285</v>
      </c>
      <c r="C308" s="94" t="s">
        <v>192</v>
      </c>
      <c r="D308" s="20">
        <v>2866454.0463999999</v>
      </c>
      <c r="E308" s="1">
        <f>+G308/D308</f>
        <v>0</v>
      </c>
      <c r="F308" s="6">
        <f>+D308*80%</f>
        <v>2293163.2371200002</v>
      </c>
      <c r="G308" s="33"/>
      <c r="H308" s="2" t="str">
        <f>IF(G308&lt;F308," OFERTA CON PRECIO APARENTEMENTE BAJO","VALOR MINIMO ACEPTABLE")</f>
        <v xml:space="preserve"> OFERTA CON PRECIO APARENTEMENTE BAJO</v>
      </c>
      <c r="I308" s="29"/>
      <c r="J308" s="30">
        <f>+ROUND(G308*I308,0)</f>
        <v>0</v>
      </c>
      <c r="K308" s="29"/>
      <c r="L308" s="30">
        <f>+ROUND(G308*K308,0)</f>
        <v>0</v>
      </c>
      <c r="M308" s="29"/>
      <c r="N308" s="30">
        <f>+ROUND(G308*M308,0)</f>
        <v>0</v>
      </c>
      <c r="O308" s="29"/>
      <c r="P308" s="30">
        <f>+ROUND(G308*O308,0)</f>
        <v>0</v>
      </c>
      <c r="Q308" s="31">
        <f>ROUND(G308-J308-L308-N308-P308,0)</f>
        <v>0</v>
      </c>
    </row>
    <row r="309" spans="2:17" ht="15" x14ac:dyDescent="0.25">
      <c r="B309" s="19">
        <v>286</v>
      </c>
      <c r="C309" s="94" t="s">
        <v>193</v>
      </c>
      <c r="D309" s="20">
        <v>3147405.8271999997</v>
      </c>
      <c r="E309" s="1">
        <f>+G309/D309</f>
        <v>0</v>
      </c>
      <c r="F309" s="6">
        <f>+D309*80%</f>
        <v>2517924.66176</v>
      </c>
      <c r="G309" s="33"/>
      <c r="H309" s="2" t="str">
        <f>IF(G309&lt;F309," OFERTA CON PRECIO APARENTEMENTE BAJO","VALOR MINIMO ACEPTABLE")</f>
        <v xml:space="preserve"> OFERTA CON PRECIO APARENTEMENTE BAJO</v>
      </c>
      <c r="I309" s="29"/>
      <c r="J309" s="30">
        <f>+ROUND(G309*I309,0)</f>
        <v>0</v>
      </c>
      <c r="K309" s="29"/>
      <c r="L309" s="30">
        <f>+ROUND(G309*K309,0)</f>
        <v>0</v>
      </c>
      <c r="M309" s="29"/>
      <c r="N309" s="30">
        <f>+ROUND(G309*M309,0)</f>
        <v>0</v>
      </c>
      <c r="O309" s="29"/>
      <c r="P309" s="30">
        <f>+ROUND(G309*O309,0)</f>
        <v>0</v>
      </c>
      <c r="Q309" s="31">
        <f>ROUND(G309-J309-L309-N309-P309,0)</f>
        <v>0</v>
      </c>
    </row>
    <row r="310" spans="2:17" ht="15" x14ac:dyDescent="0.25">
      <c r="B310" s="19">
        <v>287</v>
      </c>
      <c r="C310" s="94" t="s">
        <v>194</v>
      </c>
      <c r="D310" s="20">
        <v>1137677.4983999999</v>
      </c>
      <c r="E310" s="1">
        <f>+G310/D310</f>
        <v>0</v>
      </c>
      <c r="F310" s="6">
        <f>+D310*80%</f>
        <v>910141.99872000003</v>
      </c>
      <c r="G310" s="33"/>
      <c r="H310" s="2" t="str">
        <f>IF(G310&lt;F310," OFERTA CON PRECIO APARENTEMENTE BAJO","VALOR MINIMO ACEPTABLE")</f>
        <v xml:space="preserve"> OFERTA CON PRECIO APARENTEMENTE BAJO</v>
      </c>
      <c r="I310" s="29"/>
      <c r="J310" s="30">
        <f>+ROUND(G310*I310,0)</f>
        <v>0</v>
      </c>
      <c r="K310" s="29"/>
      <c r="L310" s="30">
        <f>+ROUND(G310*K310,0)</f>
        <v>0</v>
      </c>
      <c r="M310" s="29"/>
      <c r="N310" s="30">
        <f>+ROUND(G310*M310,0)</f>
        <v>0</v>
      </c>
      <c r="O310" s="29"/>
      <c r="P310" s="30">
        <f>+ROUND(G310*O310,0)</f>
        <v>0</v>
      </c>
      <c r="Q310" s="31">
        <f>ROUND(G310-J310-L310-N310-P310,0)</f>
        <v>0</v>
      </c>
    </row>
    <row r="311" spans="2:17" ht="15" x14ac:dyDescent="0.25">
      <c r="B311" s="19">
        <v>288</v>
      </c>
      <c r="C311" s="94" t="s">
        <v>195</v>
      </c>
      <c r="D311" s="20">
        <v>18040318.279200003</v>
      </c>
      <c r="E311" s="1">
        <f>+G311/D311</f>
        <v>0</v>
      </c>
      <c r="F311" s="6">
        <f>+D311*80%</f>
        <v>14432254.623360002</v>
      </c>
      <c r="G311" s="33"/>
      <c r="H311" s="2" t="str">
        <f>IF(G311&lt;F311," OFERTA CON PRECIO APARENTEMENTE BAJO","VALOR MINIMO ACEPTABLE")</f>
        <v xml:space="preserve"> OFERTA CON PRECIO APARENTEMENTE BAJO</v>
      </c>
      <c r="I311" s="29"/>
      <c r="J311" s="30">
        <f>+ROUND(G311*I311,0)</f>
        <v>0</v>
      </c>
      <c r="K311" s="29"/>
      <c r="L311" s="30">
        <f>+ROUND(G311*K311,0)</f>
        <v>0</v>
      </c>
      <c r="M311" s="29"/>
      <c r="N311" s="30">
        <f>+ROUND(G311*M311,0)</f>
        <v>0</v>
      </c>
      <c r="O311" s="29"/>
      <c r="P311" s="30">
        <f>+ROUND(G311*O311,0)</f>
        <v>0</v>
      </c>
      <c r="Q311" s="31">
        <f>ROUND(G311-J311-L311-N311-P311,0)</f>
        <v>0</v>
      </c>
    </row>
    <row r="312" spans="2:17" ht="15" x14ac:dyDescent="0.25">
      <c r="B312" s="19">
        <v>289</v>
      </c>
      <c r="C312" s="94" t="s">
        <v>196</v>
      </c>
      <c r="D312" s="20">
        <v>12434095.575999999</v>
      </c>
      <c r="E312" s="1">
        <f>+G312/D312</f>
        <v>0</v>
      </c>
      <c r="F312" s="6">
        <f>+D312*80%</f>
        <v>9947276.4607999995</v>
      </c>
      <c r="G312" s="33"/>
      <c r="H312" s="2" t="str">
        <f>IF(G312&lt;F312," OFERTA CON PRECIO APARENTEMENTE BAJO","VALOR MINIMO ACEPTABLE")</f>
        <v xml:space="preserve"> OFERTA CON PRECIO APARENTEMENTE BAJO</v>
      </c>
      <c r="I312" s="29"/>
      <c r="J312" s="30">
        <f>+ROUND(G312*I312,0)</f>
        <v>0</v>
      </c>
      <c r="K312" s="29"/>
      <c r="L312" s="30">
        <f>+ROUND(G312*K312,0)</f>
        <v>0</v>
      </c>
      <c r="M312" s="29"/>
      <c r="N312" s="30">
        <f>+ROUND(G312*M312,0)</f>
        <v>0</v>
      </c>
      <c r="O312" s="29"/>
      <c r="P312" s="30">
        <f>+ROUND(G312*O312,0)</f>
        <v>0</v>
      </c>
      <c r="Q312" s="31">
        <f>ROUND(G312-J312-L312-N312-P312,0)</f>
        <v>0</v>
      </c>
    </row>
    <row r="313" spans="2:17" ht="15" x14ac:dyDescent="0.25">
      <c r="B313" s="19">
        <v>290</v>
      </c>
      <c r="C313" s="94" t="s">
        <v>197</v>
      </c>
      <c r="D313" s="20">
        <v>4165910.9832000001</v>
      </c>
      <c r="E313" s="1">
        <f>+G313/D313</f>
        <v>0</v>
      </c>
      <c r="F313" s="6">
        <f>+D313*80%</f>
        <v>3332728.7865600004</v>
      </c>
      <c r="G313" s="33"/>
      <c r="H313" s="2" t="str">
        <f>IF(G313&lt;F313," OFERTA CON PRECIO APARENTEMENTE BAJO","VALOR MINIMO ACEPTABLE")</f>
        <v xml:space="preserve"> OFERTA CON PRECIO APARENTEMENTE BAJO</v>
      </c>
      <c r="I313" s="29"/>
      <c r="J313" s="30">
        <f>+ROUND(G313*I313,0)</f>
        <v>0</v>
      </c>
      <c r="K313" s="29"/>
      <c r="L313" s="30">
        <f>+ROUND(G313*K313,0)</f>
        <v>0</v>
      </c>
      <c r="M313" s="29"/>
      <c r="N313" s="30">
        <f>+ROUND(G313*M313,0)</f>
        <v>0</v>
      </c>
      <c r="O313" s="29"/>
      <c r="P313" s="30">
        <f>+ROUND(G313*O313,0)</f>
        <v>0</v>
      </c>
      <c r="Q313" s="31">
        <f>ROUND(G313-J313-L313-N313-P313,0)</f>
        <v>0</v>
      </c>
    </row>
    <row r="314" spans="2:17" ht="15" x14ac:dyDescent="0.25">
      <c r="B314" s="19">
        <v>291</v>
      </c>
      <c r="C314" s="94" t="s">
        <v>198</v>
      </c>
      <c r="D314" s="20">
        <v>1318568.8831999998</v>
      </c>
      <c r="E314" s="1">
        <f>+G314/D314</f>
        <v>0</v>
      </c>
      <c r="F314" s="6">
        <f>+D314*80%</f>
        <v>1054855.10656</v>
      </c>
      <c r="G314" s="33"/>
      <c r="H314" s="2" t="str">
        <f>IF(G314&lt;F314," OFERTA CON PRECIO APARENTEMENTE BAJO","VALOR MINIMO ACEPTABLE")</f>
        <v xml:space="preserve"> OFERTA CON PRECIO APARENTEMENTE BAJO</v>
      </c>
      <c r="I314" s="29"/>
      <c r="J314" s="30">
        <f>+ROUND(G314*I314,0)</f>
        <v>0</v>
      </c>
      <c r="K314" s="29"/>
      <c r="L314" s="30">
        <f>+ROUND(G314*K314,0)</f>
        <v>0</v>
      </c>
      <c r="M314" s="29"/>
      <c r="N314" s="30">
        <f>+ROUND(G314*M314,0)</f>
        <v>0</v>
      </c>
      <c r="O314" s="29"/>
      <c r="P314" s="30">
        <f>+ROUND(G314*O314,0)</f>
        <v>0</v>
      </c>
      <c r="Q314" s="31">
        <f>ROUND(G314-J314-L314-N314-P314,0)</f>
        <v>0</v>
      </c>
    </row>
    <row r="315" spans="2:17" ht="15" x14ac:dyDescent="0.25">
      <c r="B315" s="19">
        <v>292</v>
      </c>
      <c r="C315" s="94" t="s">
        <v>199</v>
      </c>
      <c r="D315" s="20">
        <v>1215689.0415999999</v>
      </c>
      <c r="E315" s="1">
        <f>+G315/D315</f>
        <v>0</v>
      </c>
      <c r="F315" s="6">
        <f>+D315*80%</f>
        <v>972551.23327999993</v>
      </c>
      <c r="G315" s="33"/>
      <c r="H315" s="2" t="str">
        <f>IF(G315&lt;F315," OFERTA CON PRECIO APARENTEMENTE BAJO","VALOR MINIMO ACEPTABLE")</f>
        <v xml:space="preserve"> OFERTA CON PRECIO APARENTEMENTE BAJO</v>
      </c>
      <c r="I315" s="29"/>
      <c r="J315" s="30">
        <f>+ROUND(G315*I315,0)</f>
        <v>0</v>
      </c>
      <c r="K315" s="29"/>
      <c r="L315" s="30">
        <f>+ROUND(G315*K315,0)</f>
        <v>0</v>
      </c>
      <c r="M315" s="29"/>
      <c r="N315" s="30">
        <f>+ROUND(G315*M315,0)</f>
        <v>0</v>
      </c>
      <c r="O315" s="29"/>
      <c r="P315" s="30">
        <f>+ROUND(G315*O315,0)</f>
        <v>0</v>
      </c>
      <c r="Q315" s="31">
        <f>ROUND(G315-J315-L315-N315-P315,0)</f>
        <v>0</v>
      </c>
    </row>
    <row r="316" spans="2:17" ht="15" x14ac:dyDescent="0.25">
      <c r="B316" s="19">
        <v>293</v>
      </c>
      <c r="C316" s="94" t="s">
        <v>200</v>
      </c>
      <c r="D316" s="20">
        <v>787946.18</v>
      </c>
      <c r="E316" s="1">
        <f>+G316/D316</f>
        <v>0</v>
      </c>
      <c r="F316" s="6">
        <f>+D316*80%</f>
        <v>630356.94400000013</v>
      </c>
      <c r="G316" s="33"/>
      <c r="H316" s="2" t="str">
        <f>IF(G316&lt;F316," OFERTA CON PRECIO APARENTEMENTE BAJO","VALOR MINIMO ACEPTABLE")</f>
        <v xml:space="preserve"> OFERTA CON PRECIO APARENTEMENTE BAJO</v>
      </c>
      <c r="I316" s="29"/>
      <c r="J316" s="30">
        <f>+ROUND(G316*I316,0)</f>
        <v>0</v>
      </c>
      <c r="K316" s="29"/>
      <c r="L316" s="30">
        <f>+ROUND(G316*K316,0)</f>
        <v>0</v>
      </c>
      <c r="M316" s="29"/>
      <c r="N316" s="30">
        <f>+ROUND(G316*M316,0)</f>
        <v>0</v>
      </c>
      <c r="O316" s="29"/>
      <c r="P316" s="30">
        <f>+ROUND(G316*O316,0)</f>
        <v>0</v>
      </c>
      <c r="Q316" s="31">
        <f>ROUND(G316-J316-L316-N316-P316,0)</f>
        <v>0</v>
      </c>
    </row>
    <row r="317" spans="2:17" ht="15" x14ac:dyDescent="0.25">
      <c r="B317" s="19">
        <v>294</v>
      </c>
      <c r="C317" s="94" t="s">
        <v>201</v>
      </c>
      <c r="D317" s="20">
        <v>765342.87959999999</v>
      </c>
      <c r="E317" s="1">
        <f>+G317/D317</f>
        <v>0</v>
      </c>
      <c r="F317" s="6">
        <f>+D317*80%</f>
        <v>612274.30368000001</v>
      </c>
      <c r="G317" s="33"/>
      <c r="H317" s="2" t="str">
        <f>IF(G317&lt;F317," OFERTA CON PRECIO APARENTEMENTE BAJO","VALOR MINIMO ACEPTABLE")</f>
        <v xml:space="preserve"> OFERTA CON PRECIO APARENTEMENTE BAJO</v>
      </c>
      <c r="I317" s="29"/>
      <c r="J317" s="30">
        <f>+ROUND(G317*I317,0)</f>
        <v>0</v>
      </c>
      <c r="K317" s="29"/>
      <c r="L317" s="30">
        <f>+ROUND(G317*K317,0)</f>
        <v>0</v>
      </c>
      <c r="M317" s="29"/>
      <c r="N317" s="30">
        <f>+ROUND(G317*M317,0)</f>
        <v>0</v>
      </c>
      <c r="O317" s="29"/>
      <c r="P317" s="30">
        <f>+ROUND(G317*O317,0)</f>
        <v>0</v>
      </c>
      <c r="Q317" s="31">
        <f>ROUND(G317-J317-L317-N317-P317,0)</f>
        <v>0</v>
      </c>
    </row>
    <row r="318" spans="2:17" ht="15" x14ac:dyDescent="0.25">
      <c r="B318" s="19">
        <v>295</v>
      </c>
      <c r="C318" s="94" t="s">
        <v>202</v>
      </c>
      <c r="D318" s="20">
        <v>143609.8688</v>
      </c>
      <c r="E318" s="1">
        <f>+G318/D318</f>
        <v>0</v>
      </c>
      <c r="F318" s="6">
        <f>+D318*80%</f>
        <v>114887.89504</v>
      </c>
      <c r="G318" s="33"/>
      <c r="H318" s="2" t="str">
        <f>IF(G318&lt;F318," OFERTA CON PRECIO APARENTEMENTE BAJO","VALOR MINIMO ACEPTABLE")</f>
        <v xml:space="preserve"> OFERTA CON PRECIO APARENTEMENTE BAJO</v>
      </c>
      <c r="I318" s="29"/>
      <c r="J318" s="30">
        <f>+ROUND(G318*I318,0)</f>
        <v>0</v>
      </c>
      <c r="K318" s="29"/>
      <c r="L318" s="30">
        <f>+ROUND(G318*K318,0)</f>
        <v>0</v>
      </c>
      <c r="M318" s="29"/>
      <c r="N318" s="30">
        <f>+ROUND(G318*M318,0)</f>
        <v>0</v>
      </c>
      <c r="O318" s="29"/>
      <c r="P318" s="30">
        <f>+ROUND(G318*O318,0)</f>
        <v>0</v>
      </c>
      <c r="Q318" s="31">
        <f>ROUND(G318-J318-L318-N318-P318,0)</f>
        <v>0</v>
      </c>
    </row>
    <row r="319" spans="2:17" ht="15" x14ac:dyDescent="0.25">
      <c r="B319" s="19">
        <v>296</v>
      </c>
      <c r="C319" s="94" t="s">
        <v>203</v>
      </c>
      <c r="D319" s="20">
        <v>860195.96799999988</v>
      </c>
      <c r="E319" s="1">
        <f>+G319/D319</f>
        <v>0</v>
      </c>
      <c r="F319" s="6">
        <f>+D319*80%</f>
        <v>688156.77439999999</v>
      </c>
      <c r="G319" s="33"/>
      <c r="H319" s="2" t="str">
        <f>IF(G319&lt;F319," OFERTA CON PRECIO APARENTEMENTE BAJO","VALOR MINIMO ACEPTABLE")</f>
        <v xml:space="preserve"> OFERTA CON PRECIO APARENTEMENTE BAJO</v>
      </c>
      <c r="I319" s="29"/>
      <c r="J319" s="30">
        <f>+ROUND(G319*I319,0)</f>
        <v>0</v>
      </c>
      <c r="K319" s="29"/>
      <c r="L319" s="30">
        <f>+ROUND(G319*K319,0)</f>
        <v>0</v>
      </c>
      <c r="M319" s="29"/>
      <c r="N319" s="30">
        <f>+ROUND(G319*M319,0)</f>
        <v>0</v>
      </c>
      <c r="O319" s="29"/>
      <c r="P319" s="30">
        <f>+ROUND(G319*O319,0)</f>
        <v>0</v>
      </c>
      <c r="Q319" s="31">
        <f>ROUND(G319-J319-L319-N319-P319,0)</f>
        <v>0</v>
      </c>
    </row>
    <row r="320" spans="2:17" ht="15" x14ac:dyDescent="0.25">
      <c r="B320" s="19">
        <v>297</v>
      </c>
      <c r="C320" s="94" t="s">
        <v>204</v>
      </c>
      <c r="D320" s="20">
        <v>694648.32160000002</v>
      </c>
      <c r="E320" s="1">
        <f>+G320/D320</f>
        <v>0</v>
      </c>
      <c r="F320" s="6">
        <f>+D320*80%</f>
        <v>555718.65728000004</v>
      </c>
      <c r="G320" s="33"/>
      <c r="H320" s="2" t="str">
        <f>IF(G320&lt;F320," OFERTA CON PRECIO APARENTEMENTE BAJO","VALOR MINIMO ACEPTABLE")</f>
        <v xml:space="preserve"> OFERTA CON PRECIO APARENTEMENTE BAJO</v>
      </c>
      <c r="I320" s="29"/>
      <c r="J320" s="30">
        <f>+ROUND(G320*I320,0)</f>
        <v>0</v>
      </c>
      <c r="K320" s="29"/>
      <c r="L320" s="30">
        <f>+ROUND(G320*K320,0)</f>
        <v>0</v>
      </c>
      <c r="M320" s="29"/>
      <c r="N320" s="30">
        <f>+ROUND(G320*M320,0)</f>
        <v>0</v>
      </c>
      <c r="O320" s="29"/>
      <c r="P320" s="30">
        <f>+ROUND(G320*O320,0)</f>
        <v>0</v>
      </c>
      <c r="Q320" s="31">
        <f>ROUND(G320-J320-L320-N320-P320,0)</f>
        <v>0</v>
      </c>
    </row>
    <row r="321" spans="2:17" ht="15" x14ac:dyDescent="0.25">
      <c r="B321" s="19">
        <v>298</v>
      </c>
      <c r="C321" s="94" t="s">
        <v>205</v>
      </c>
      <c r="D321" s="20">
        <v>141359.03839999999</v>
      </c>
      <c r="E321" s="1">
        <f>+G321/D321</f>
        <v>0</v>
      </c>
      <c r="F321" s="6">
        <f>+D321*80%</f>
        <v>113087.23071999999</v>
      </c>
      <c r="G321" s="33"/>
      <c r="H321" s="2" t="str">
        <f>IF(G321&lt;F321," OFERTA CON PRECIO APARENTEMENTE BAJO","VALOR MINIMO ACEPTABLE")</f>
        <v xml:space="preserve"> OFERTA CON PRECIO APARENTEMENTE BAJO</v>
      </c>
      <c r="I321" s="29"/>
      <c r="J321" s="30">
        <f>+ROUND(G321*I321,0)</f>
        <v>0</v>
      </c>
      <c r="K321" s="29"/>
      <c r="L321" s="30">
        <f>+ROUND(G321*K321,0)</f>
        <v>0</v>
      </c>
      <c r="M321" s="29"/>
      <c r="N321" s="30">
        <f>+ROUND(G321*M321,0)</f>
        <v>0</v>
      </c>
      <c r="O321" s="29"/>
      <c r="P321" s="30">
        <f>+ROUND(G321*O321,0)</f>
        <v>0</v>
      </c>
      <c r="Q321" s="31">
        <f>ROUND(G321-J321-L321-N321-P321,0)</f>
        <v>0</v>
      </c>
    </row>
    <row r="322" spans="2:17" ht="15" x14ac:dyDescent="0.25">
      <c r="B322" s="19">
        <v>299</v>
      </c>
      <c r="C322" s="94" t="s">
        <v>206</v>
      </c>
      <c r="D322" s="20">
        <v>2108865.86</v>
      </c>
      <c r="E322" s="1">
        <f>+G322/D322</f>
        <v>0</v>
      </c>
      <c r="F322" s="6">
        <f>+D322*80%</f>
        <v>1687092.6880000001</v>
      </c>
      <c r="G322" s="33"/>
      <c r="H322" s="2" t="str">
        <f>IF(G322&lt;F322," OFERTA CON PRECIO APARENTEMENTE BAJO","VALOR MINIMO ACEPTABLE")</f>
        <v xml:space="preserve"> OFERTA CON PRECIO APARENTEMENTE BAJO</v>
      </c>
      <c r="I322" s="29"/>
      <c r="J322" s="30">
        <f>+ROUND(G322*I322,0)</f>
        <v>0</v>
      </c>
      <c r="K322" s="29"/>
      <c r="L322" s="30">
        <f>+ROUND(G322*K322,0)</f>
        <v>0</v>
      </c>
      <c r="M322" s="29"/>
      <c r="N322" s="30">
        <f>+ROUND(G322*M322,0)</f>
        <v>0</v>
      </c>
      <c r="O322" s="29"/>
      <c r="P322" s="30">
        <f>+ROUND(G322*O322,0)</f>
        <v>0</v>
      </c>
      <c r="Q322" s="31">
        <f>ROUND(G322-J322-L322-N322-P322,0)</f>
        <v>0</v>
      </c>
    </row>
    <row r="323" spans="2:17" ht="15" x14ac:dyDescent="0.25">
      <c r="B323" s="19">
        <v>300</v>
      </c>
      <c r="C323" s="94" t="s">
        <v>207</v>
      </c>
      <c r="D323" s="20">
        <v>1550434.1495999997</v>
      </c>
      <c r="E323" s="1">
        <f>+G323/D323</f>
        <v>0</v>
      </c>
      <c r="F323" s="6">
        <f>+D323*80%</f>
        <v>1240347.3196799997</v>
      </c>
      <c r="G323" s="33"/>
      <c r="H323" s="2" t="str">
        <f>IF(G323&lt;F323," OFERTA CON PRECIO APARENTEMENTE BAJO","VALOR MINIMO ACEPTABLE")</f>
        <v xml:space="preserve"> OFERTA CON PRECIO APARENTEMENTE BAJO</v>
      </c>
      <c r="I323" s="29"/>
      <c r="J323" s="30">
        <f>+ROUND(G323*I323,0)</f>
        <v>0</v>
      </c>
      <c r="K323" s="29"/>
      <c r="L323" s="30">
        <f>+ROUND(G323*K323,0)</f>
        <v>0</v>
      </c>
      <c r="M323" s="29"/>
      <c r="N323" s="30">
        <f>+ROUND(G323*M323,0)</f>
        <v>0</v>
      </c>
      <c r="O323" s="29"/>
      <c r="P323" s="30">
        <f>+ROUND(G323*O323,0)</f>
        <v>0</v>
      </c>
      <c r="Q323" s="31">
        <f>ROUND(G323-J323-L323-N323-P323,0)</f>
        <v>0</v>
      </c>
    </row>
    <row r="324" spans="2:17" ht="15" x14ac:dyDescent="0.25">
      <c r="B324" s="19">
        <v>301</v>
      </c>
      <c r="C324" s="94" t="s">
        <v>208</v>
      </c>
      <c r="D324" s="20">
        <v>2350492.1431999998</v>
      </c>
      <c r="E324" s="1">
        <f>+G324/D324</f>
        <v>0</v>
      </c>
      <c r="F324" s="6">
        <f>+D324*80%</f>
        <v>1880393.71456</v>
      </c>
      <c r="G324" s="33"/>
      <c r="H324" s="2" t="str">
        <f>IF(G324&lt;F324," OFERTA CON PRECIO APARENTEMENTE BAJO","VALOR MINIMO ACEPTABLE")</f>
        <v xml:space="preserve"> OFERTA CON PRECIO APARENTEMENTE BAJO</v>
      </c>
      <c r="I324" s="29"/>
      <c r="J324" s="30">
        <f>+ROUND(G324*I324,0)</f>
        <v>0</v>
      </c>
      <c r="K324" s="29"/>
      <c r="L324" s="30">
        <f>+ROUND(G324*K324,0)</f>
        <v>0</v>
      </c>
      <c r="M324" s="29"/>
      <c r="N324" s="30">
        <f>+ROUND(G324*M324,0)</f>
        <v>0</v>
      </c>
      <c r="O324" s="29"/>
      <c r="P324" s="30">
        <f>+ROUND(G324*O324,0)</f>
        <v>0</v>
      </c>
      <c r="Q324" s="31">
        <f>ROUND(G324-J324-L324-N324-P324,0)</f>
        <v>0</v>
      </c>
    </row>
    <row r="325" spans="2:17" ht="15" x14ac:dyDescent="0.25">
      <c r="B325" s="19">
        <v>302</v>
      </c>
      <c r="C325" s="94" t="s">
        <v>209</v>
      </c>
      <c r="D325" s="20">
        <v>1880076.9591999999</v>
      </c>
      <c r="E325" s="1">
        <f>+G325/D325</f>
        <v>0</v>
      </c>
      <c r="F325" s="6">
        <f>+D325*80%</f>
        <v>1504061.56736</v>
      </c>
      <c r="G325" s="33"/>
      <c r="H325" s="2" t="str">
        <f>IF(G325&lt;F325," OFERTA CON PRECIO APARENTEMENTE BAJO","VALOR MINIMO ACEPTABLE")</f>
        <v xml:space="preserve"> OFERTA CON PRECIO APARENTEMENTE BAJO</v>
      </c>
      <c r="I325" s="29"/>
      <c r="J325" s="30">
        <f>+ROUND(G325*I325,0)</f>
        <v>0</v>
      </c>
      <c r="K325" s="29"/>
      <c r="L325" s="30">
        <f>+ROUND(G325*K325,0)</f>
        <v>0</v>
      </c>
      <c r="M325" s="29"/>
      <c r="N325" s="30">
        <f>+ROUND(G325*M325,0)</f>
        <v>0</v>
      </c>
      <c r="O325" s="29"/>
      <c r="P325" s="30">
        <f>+ROUND(G325*O325,0)</f>
        <v>0</v>
      </c>
      <c r="Q325" s="31">
        <f>ROUND(G325-J325-L325-N325-P325,0)</f>
        <v>0</v>
      </c>
    </row>
    <row r="326" spans="2:17" ht="15" x14ac:dyDescent="0.25">
      <c r="B326" s="19">
        <v>303</v>
      </c>
      <c r="C326" s="94" t="s">
        <v>210</v>
      </c>
      <c r="D326" s="20">
        <v>322115.19760000001</v>
      </c>
      <c r="E326" s="1">
        <f>+G326/D326</f>
        <v>0</v>
      </c>
      <c r="F326" s="6">
        <f>+D326*80%</f>
        <v>257692.15808000002</v>
      </c>
      <c r="G326" s="33"/>
      <c r="H326" s="2" t="str">
        <f>IF(G326&lt;F326," OFERTA CON PRECIO APARENTEMENTE BAJO","VALOR MINIMO ACEPTABLE")</f>
        <v xml:space="preserve"> OFERTA CON PRECIO APARENTEMENTE BAJO</v>
      </c>
      <c r="I326" s="29"/>
      <c r="J326" s="30">
        <f>+ROUND(G326*I326,0)</f>
        <v>0</v>
      </c>
      <c r="K326" s="29"/>
      <c r="L326" s="30">
        <f>+ROUND(G326*K326,0)</f>
        <v>0</v>
      </c>
      <c r="M326" s="29"/>
      <c r="N326" s="30">
        <f>+ROUND(G326*M326,0)</f>
        <v>0</v>
      </c>
      <c r="O326" s="29"/>
      <c r="P326" s="30">
        <f>+ROUND(G326*O326,0)</f>
        <v>0</v>
      </c>
      <c r="Q326" s="31">
        <f>ROUND(G326-J326-L326-N326-P326,0)</f>
        <v>0</v>
      </c>
    </row>
    <row r="327" spans="2:17" ht="15" x14ac:dyDescent="0.25">
      <c r="B327" s="19">
        <v>304</v>
      </c>
      <c r="C327" s="94" t="s">
        <v>211</v>
      </c>
      <c r="D327" s="20">
        <v>3468356.7288000002</v>
      </c>
      <c r="E327" s="1">
        <f>+G327/D327</f>
        <v>0</v>
      </c>
      <c r="F327" s="6">
        <f>+D327*80%</f>
        <v>2774685.3830400002</v>
      </c>
      <c r="G327" s="33"/>
      <c r="H327" s="2" t="str">
        <f>IF(G327&lt;F327," OFERTA CON PRECIO APARENTEMENTE BAJO","VALOR MINIMO ACEPTABLE")</f>
        <v xml:space="preserve"> OFERTA CON PRECIO APARENTEMENTE BAJO</v>
      </c>
      <c r="I327" s="29"/>
      <c r="J327" s="30">
        <f>+ROUND(G327*I327,0)</f>
        <v>0</v>
      </c>
      <c r="K327" s="29"/>
      <c r="L327" s="30">
        <f>+ROUND(G327*K327,0)</f>
        <v>0</v>
      </c>
      <c r="M327" s="29"/>
      <c r="N327" s="30">
        <f>+ROUND(G327*M327,0)</f>
        <v>0</v>
      </c>
      <c r="O327" s="29"/>
      <c r="P327" s="30">
        <f>+ROUND(G327*O327,0)</f>
        <v>0</v>
      </c>
      <c r="Q327" s="31">
        <f>ROUND(G327-J327-L327-N327-P327,0)</f>
        <v>0</v>
      </c>
    </row>
    <row r="328" spans="2:17" ht="15" x14ac:dyDescent="0.25">
      <c r="B328" s="19">
        <v>305</v>
      </c>
      <c r="C328" s="94" t="s">
        <v>212</v>
      </c>
      <c r="D328" s="20">
        <v>1132248.9276000001</v>
      </c>
      <c r="E328" s="1">
        <f>+G328/D328</f>
        <v>0</v>
      </c>
      <c r="F328" s="6">
        <f>+D328*80%</f>
        <v>905799.14208000014</v>
      </c>
      <c r="G328" s="33"/>
      <c r="H328" s="2" t="str">
        <f>IF(G328&lt;F328," OFERTA CON PRECIO APARENTEMENTE BAJO","VALOR MINIMO ACEPTABLE")</f>
        <v xml:space="preserve"> OFERTA CON PRECIO APARENTEMENTE BAJO</v>
      </c>
      <c r="I328" s="29"/>
      <c r="J328" s="30">
        <f>+ROUND(G328*I328,0)</f>
        <v>0</v>
      </c>
      <c r="K328" s="29"/>
      <c r="L328" s="30">
        <f>+ROUND(G328*K328,0)</f>
        <v>0</v>
      </c>
      <c r="M328" s="29"/>
      <c r="N328" s="30">
        <f>+ROUND(G328*M328,0)</f>
        <v>0</v>
      </c>
      <c r="O328" s="29"/>
      <c r="P328" s="30">
        <f>+ROUND(G328*O328,0)</f>
        <v>0</v>
      </c>
      <c r="Q328" s="31">
        <f>ROUND(G328-J328-L328-N328-P328,0)</f>
        <v>0</v>
      </c>
    </row>
    <row r="329" spans="2:17" ht="15" x14ac:dyDescent="0.25">
      <c r="B329" s="19">
        <v>306</v>
      </c>
      <c r="C329" s="94" t="s">
        <v>213</v>
      </c>
      <c r="D329" s="20">
        <v>2456148.9967999998</v>
      </c>
      <c r="E329" s="1">
        <f>+G329/D329</f>
        <v>0</v>
      </c>
      <c r="F329" s="6">
        <f>+D329*80%</f>
        <v>1964919.19744</v>
      </c>
      <c r="G329" s="33"/>
      <c r="H329" s="2" t="str">
        <f>IF(G329&lt;F329," OFERTA CON PRECIO APARENTEMENTE BAJO","VALOR MINIMO ACEPTABLE")</f>
        <v xml:space="preserve"> OFERTA CON PRECIO APARENTEMENTE BAJO</v>
      </c>
      <c r="I329" s="29"/>
      <c r="J329" s="30">
        <f>+ROUND(G329*I329,0)</f>
        <v>0</v>
      </c>
      <c r="K329" s="29"/>
      <c r="L329" s="30">
        <f>+ROUND(G329*K329,0)</f>
        <v>0</v>
      </c>
      <c r="M329" s="29"/>
      <c r="N329" s="30">
        <f>+ROUND(G329*M329,0)</f>
        <v>0</v>
      </c>
      <c r="O329" s="29"/>
      <c r="P329" s="30">
        <f>+ROUND(G329*O329,0)</f>
        <v>0</v>
      </c>
      <c r="Q329" s="31">
        <f>ROUND(G329-J329-L329-N329-P329,0)</f>
        <v>0</v>
      </c>
    </row>
    <row r="330" spans="2:17" ht="15" x14ac:dyDescent="0.25">
      <c r="B330" s="19">
        <v>307</v>
      </c>
      <c r="C330" s="94" t="s">
        <v>214</v>
      </c>
      <c r="D330" s="20">
        <v>787946.18</v>
      </c>
      <c r="E330" s="1">
        <f>+G330/D330</f>
        <v>0</v>
      </c>
      <c r="F330" s="6">
        <f>+D330*80%</f>
        <v>630356.94400000013</v>
      </c>
      <c r="G330" s="33"/>
      <c r="H330" s="2" t="str">
        <f>IF(G330&lt;F330," OFERTA CON PRECIO APARENTEMENTE BAJO","VALOR MINIMO ACEPTABLE")</f>
        <v xml:space="preserve"> OFERTA CON PRECIO APARENTEMENTE BAJO</v>
      </c>
      <c r="I330" s="29"/>
      <c r="J330" s="30">
        <f>+ROUND(G330*I330,0)</f>
        <v>0</v>
      </c>
      <c r="K330" s="29"/>
      <c r="L330" s="30">
        <f>+ROUND(G330*K330,0)</f>
        <v>0</v>
      </c>
      <c r="M330" s="29"/>
      <c r="N330" s="30">
        <f>+ROUND(G330*M330,0)</f>
        <v>0</v>
      </c>
      <c r="O330" s="29"/>
      <c r="P330" s="30">
        <f>+ROUND(G330*O330,0)</f>
        <v>0</v>
      </c>
      <c r="Q330" s="31">
        <f>ROUND(G330-J330-L330-N330-P330,0)</f>
        <v>0</v>
      </c>
    </row>
    <row r="331" spans="2:17" ht="15" x14ac:dyDescent="0.25">
      <c r="B331" s="19">
        <v>308</v>
      </c>
      <c r="C331" s="94" t="s">
        <v>215</v>
      </c>
      <c r="D331" s="20">
        <v>5130821.3816</v>
      </c>
      <c r="E331" s="1">
        <f>+G331/D331</f>
        <v>0</v>
      </c>
      <c r="F331" s="6">
        <f>+D331*80%</f>
        <v>4104657.1052800003</v>
      </c>
      <c r="G331" s="33"/>
      <c r="H331" s="2" t="str">
        <f>IF(G331&lt;F331," OFERTA CON PRECIO APARENTEMENTE BAJO","VALOR MINIMO ACEPTABLE")</f>
        <v xml:space="preserve"> OFERTA CON PRECIO APARENTEMENTE BAJO</v>
      </c>
      <c r="I331" s="29"/>
      <c r="J331" s="30">
        <f>+ROUND(G331*I331,0)</f>
        <v>0</v>
      </c>
      <c r="K331" s="29"/>
      <c r="L331" s="30">
        <f>+ROUND(G331*K331,0)</f>
        <v>0</v>
      </c>
      <c r="M331" s="29"/>
      <c r="N331" s="30">
        <f>+ROUND(G331*M331,0)</f>
        <v>0</v>
      </c>
      <c r="O331" s="29"/>
      <c r="P331" s="30">
        <f>+ROUND(G331*O331,0)</f>
        <v>0</v>
      </c>
      <c r="Q331" s="31">
        <f>ROUND(G331-J331-L331-N331-P331,0)</f>
        <v>0</v>
      </c>
    </row>
    <row r="332" spans="2:17" ht="15" x14ac:dyDescent="0.25">
      <c r="B332" s="19">
        <v>309</v>
      </c>
      <c r="C332" s="94" t="s">
        <v>216</v>
      </c>
      <c r="D332" s="20">
        <v>397638.56320000003</v>
      </c>
      <c r="E332" s="1">
        <f>+G332/D332</f>
        <v>0</v>
      </c>
      <c r="F332" s="6">
        <f>+D332*80%</f>
        <v>318110.85056000005</v>
      </c>
      <c r="G332" s="33"/>
      <c r="H332" s="2" t="str">
        <f>IF(G332&lt;F332," OFERTA CON PRECIO APARENTEMENTE BAJO","VALOR MINIMO ACEPTABLE")</f>
        <v xml:space="preserve"> OFERTA CON PRECIO APARENTEMENTE BAJO</v>
      </c>
      <c r="I332" s="29"/>
      <c r="J332" s="30">
        <f>+ROUND(G332*I332,0)</f>
        <v>0</v>
      </c>
      <c r="K332" s="29"/>
      <c r="L332" s="30">
        <f>+ROUND(G332*K332,0)</f>
        <v>0</v>
      </c>
      <c r="M332" s="29"/>
      <c r="N332" s="30">
        <f>+ROUND(G332*M332,0)</f>
        <v>0</v>
      </c>
      <c r="O332" s="29"/>
      <c r="P332" s="30">
        <f>+ROUND(G332*O332,0)</f>
        <v>0</v>
      </c>
      <c r="Q332" s="31">
        <f>ROUND(G332-J332-L332-N332-P332,0)</f>
        <v>0</v>
      </c>
    </row>
    <row r="333" spans="2:17" ht="15" x14ac:dyDescent="0.25">
      <c r="B333" s="19">
        <v>310</v>
      </c>
      <c r="C333" s="94" t="s">
        <v>217</v>
      </c>
      <c r="D333" s="20">
        <v>110992.94</v>
      </c>
      <c r="E333" s="1">
        <f>+G333/D333</f>
        <v>0</v>
      </c>
      <c r="F333" s="6">
        <f>+D333*80%</f>
        <v>88794.352000000014</v>
      </c>
      <c r="G333" s="33"/>
      <c r="H333" s="2" t="str">
        <f>IF(G333&lt;F333," OFERTA CON PRECIO APARENTEMENTE BAJO","VALOR MINIMO ACEPTABLE")</f>
        <v xml:space="preserve"> OFERTA CON PRECIO APARENTEMENTE BAJO</v>
      </c>
      <c r="I333" s="29"/>
      <c r="J333" s="30">
        <f>+ROUND(G333*I333,0)</f>
        <v>0</v>
      </c>
      <c r="K333" s="29"/>
      <c r="L333" s="30">
        <f>+ROUND(G333*K333,0)</f>
        <v>0</v>
      </c>
      <c r="M333" s="29"/>
      <c r="N333" s="30">
        <f>+ROUND(G333*M333,0)</f>
        <v>0</v>
      </c>
      <c r="O333" s="29"/>
      <c r="P333" s="30">
        <f>+ROUND(G333*O333,0)</f>
        <v>0</v>
      </c>
      <c r="Q333" s="31">
        <f>ROUND(G333-J333-L333-N333-P333,0)</f>
        <v>0</v>
      </c>
    </row>
    <row r="334" spans="2:17" ht="15" x14ac:dyDescent="0.25">
      <c r="B334" s="19">
        <v>311</v>
      </c>
      <c r="C334" s="94" t="s">
        <v>218</v>
      </c>
      <c r="D334" s="20">
        <v>24365.093799999995</v>
      </c>
      <c r="E334" s="1">
        <f>+G334/D334</f>
        <v>0</v>
      </c>
      <c r="F334" s="6">
        <f>+D334*80%</f>
        <v>19492.075039999996</v>
      </c>
      <c r="G334" s="33"/>
      <c r="H334" s="2" t="str">
        <f>IF(G334&lt;F334," OFERTA CON PRECIO APARENTEMENTE BAJO","VALOR MINIMO ACEPTABLE")</f>
        <v xml:space="preserve"> OFERTA CON PRECIO APARENTEMENTE BAJO</v>
      </c>
      <c r="I334" s="29"/>
      <c r="J334" s="30">
        <f>+ROUND(G334*I334,0)</f>
        <v>0</v>
      </c>
      <c r="K334" s="29"/>
      <c r="L334" s="30">
        <f>+ROUND(G334*K334,0)</f>
        <v>0</v>
      </c>
      <c r="M334" s="29"/>
      <c r="N334" s="30">
        <f>+ROUND(G334*M334,0)</f>
        <v>0</v>
      </c>
      <c r="O334" s="29"/>
      <c r="P334" s="30">
        <f>+ROUND(G334*O334,0)</f>
        <v>0</v>
      </c>
      <c r="Q334" s="31">
        <f>ROUND(G334-J334-L334-N334-P334,0)</f>
        <v>0</v>
      </c>
    </row>
    <row r="335" spans="2:17" ht="15" x14ac:dyDescent="0.25">
      <c r="B335" s="19">
        <v>312</v>
      </c>
      <c r="C335" s="94" t="s">
        <v>219</v>
      </c>
      <c r="D335" s="20">
        <v>5763956.7808000008</v>
      </c>
      <c r="E335" s="1">
        <f>+G335/D335</f>
        <v>0</v>
      </c>
      <c r="F335" s="6">
        <f>+D335*80%</f>
        <v>4611165.4246400008</v>
      </c>
      <c r="G335" s="33"/>
      <c r="H335" s="2" t="str">
        <f>IF(G335&lt;F335," OFERTA CON PRECIO APARENTEMENTE BAJO","VALOR MINIMO ACEPTABLE")</f>
        <v xml:space="preserve"> OFERTA CON PRECIO APARENTEMENTE BAJO</v>
      </c>
      <c r="I335" s="29"/>
      <c r="J335" s="30">
        <f>+ROUND(G335*I335,0)</f>
        <v>0</v>
      </c>
      <c r="K335" s="29"/>
      <c r="L335" s="30">
        <f>+ROUND(G335*K335,0)</f>
        <v>0</v>
      </c>
      <c r="M335" s="29"/>
      <c r="N335" s="30">
        <f>+ROUND(G335*M335,0)</f>
        <v>0</v>
      </c>
      <c r="O335" s="29"/>
      <c r="P335" s="30">
        <f>+ROUND(G335*O335,0)</f>
        <v>0</v>
      </c>
      <c r="Q335" s="31">
        <f>ROUND(G335-J335-L335-N335-P335,0)</f>
        <v>0</v>
      </c>
    </row>
    <row r="336" spans="2:17" ht="15" x14ac:dyDescent="0.25">
      <c r="B336" s="19">
        <v>313</v>
      </c>
      <c r="C336" s="94" t="s">
        <v>220</v>
      </c>
      <c r="D336" s="20">
        <v>1667172.4096000001</v>
      </c>
      <c r="E336" s="1">
        <f>+G336/D336</f>
        <v>0</v>
      </c>
      <c r="F336" s="6">
        <f>+D336*80%</f>
        <v>1333737.9276800002</v>
      </c>
      <c r="G336" s="33"/>
      <c r="H336" s="2" t="str">
        <f>IF(G336&lt;F336," OFERTA CON PRECIO APARENTEMENTE BAJO","VALOR MINIMO ACEPTABLE")</f>
        <v xml:space="preserve"> OFERTA CON PRECIO APARENTEMENTE BAJO</v>
      </c>
      <c r="I336" s="29"/>
      <c r="J336" s="30">
        <f>+ROUND(G336*I336,0)</f>
        <v>0</v>
      </c>
      <c r="K336" s="29"/>
      <c r="L336" s="30">
        <f>+ROUND(G336*K336,0)</f>
        <v>0</v>
      </c>
      <c r="M336" s="29"/>
      <c r="N336" s="30">
        <f>+ROUND(G336*M336,0)</f>
        <v>0</v>
      </c>
      <c r="O336" s="29"/>
      <c r="P336" s="30">
        <f>+ROUND(G336*O336,0)</f>
        <v>0</v>
      </c>
      <c r="Q336" s="31">
        <f>ROUND(G336-J336-L336-N336-P336,0)</f>
        <v>0</v>
      </c>
    </row>
    <row r="337" spans="2:17" ht="15" x14ac:dyDescent="0.25">
      <c r="B337" s="19">
        <v>314</v>
      </c>
      <c r="C337" s="94" t="s">
        <v>221</v>
      </c>
      <c r="D337" s="20">
        <v>1567854.1392000001</v>
      </c>
      <c r="E337" s="1">
        <f>+G337/D337</f>
        <v>0</v>
      </c>
      <c r="F337" s="6">
        <f>+D337*80%</f>
        <v>1254283.3113600002</v>
      </c>
      <c r="G337" s="33"/>
      <c r="H337" s="2" t="str">
        <f>IF(G337&lt;F337," OFERTA CON PRECIO APARENTEMENTE BAJO","VALOR MINIMO ACEPTABLE")</f>
        <v xml:space="preserve"> OFERTA CON PRECIO APARENTEMENTE BAJO</v>
      </c>
      <c r="I337" s="29"/>
      <c r="J337" s="30">
        <f>+ROUND(G337*I337,0)</f>
        <v>0</v>
      </c>
      <c r="K337" s="29"/>
      <c r="L337" s="30">
        <f>+ROUND(G337*K337,0)</f>
        <v>0</v>
      </c>
      <c r="M337" s="29"/>
      <c r="N337" s="30">
        <f>+ROUND(G337*M337,0)</f>
        <v>0</v>
      </c>
      <c r="O337" s="29"/>
      <c r="P337" s="30">
        <f>+ROUND(G337*O337,0)</f>
        <v>0</v>
      </c>
      <c r="Q337" s="31">
        <f>ROUND(G337-J337-L337-N337-P337,0)</f>
        <v>0</v>
      </c>
    </row>
    <row r="338" spans="2:17" ht="15" x14ac:dyDescent="0.25">
      <c r="B338" s="19">
        <v>315</v>
      </c>
      <c r="C338" s="94" t="s">
        <v>222</v>
      </c>
      <c r="D338" s="20">
        <v>1243120.9280000001</v>
      </c>
      <c r="E338" s="1">
        <f>+G338/D338</f>
        <v>0</v>
      </c>
      <c r="F338" s="6">
        <f>+D338*80%</f>
        <v>994496.7424000001</v>
      </c>
      <c r="G338" s="33"/>
      <c r="H338" s="2" t="str">
        <f>IF(G338&lt;F338," OFERTA CON PRECIO APARENTEMENTE BAJO","VALOR MINIMO ACEPTABLE")</f>
        <v xml:space="preserve"> OFERTA CON PRECIO APARENTEMENTE BAJO</v>
      </c>
      <c r="I338" s="29"/>
      <c r="J338" s="30">
        <f>+ROUND(G338*I338,0)</f>
        <v>0</v>
      </c>
      <c r="K338" s="29"/>
      <c r="L338" s="30">
        <f>+ROUND(G338*K338,0)</f>
        <v>0</v>
      </c>
      <c r="M338" s="29"/>
      <c r="N338" s="30">
        <f>+ROUND(G338*M338,0)</f>
        <v>0</v>
      </c>
      <c r="O338" s="29"/>
      <c r="P338" s="30">
        <f>+ROUND(G338*O338,0)</f>
        <v>0</v>
      </c>
      <c r="Q338" s="31">
        <f>ROUND(G338-J338-L338-N338-P338,0)</f>
        <v>0</v>
      </c>
    </row>
    <row r="339" spans="2:17" ht="15" x14ac:dyDescent="0.25">
      <c r="B339" s="19">
        <v>316</v>
      </c>
      <c r="C339" s="94" t="s">
        <v>223</v>
      </c>
      <c r="D339" s="20">
        <v>1417466.4608</v>
      </c>
      <c r="E339" s="1">
        <f>+G339/D339</f>
        <v>0</v>
      </c>
      <c r="F339" s="6">
        <f>+D339*80%</f>
        <v>1133973.16864</v>
      </c>
      <c r="G339" s="33"/>
      <c r="H339" s="2" t="str">
        <f>IF(G339&lt;F339," OFERTA CON PRECIO APARENTEMENTE BAJO","VALOR MINIMO ACEPTABLE")</f>
        <v xml:space="preserve"> OFERTA CON PRECIO APARENTEMENTE BAJO</v>
      </c>
      <c r="I339" s="29"/>
      <c r="J339" s="30">
        <f>+ROUND(G339*I339,0)</f>
        <v>0</v>
      </c>
      <c r="K339" s="29"/>
      <c r="L339" s="30">
        <f>+ROUND(G339*K339,0)</f>
        <v>0</v>
      </c>
      <c r="M339" s="29"/>
      <c r="N339" s="30">
        <f>+ROUND(G339*M339,0)</f>
        <v>0</v>
      </c>
      <c r="O339" s="29"/>
      <c r="P339" s="30">
        <f>+ROUND(G339*O339,0)</f>
        <v>0</v>
      </c>
      <c r="Q339" s="31">
        <f>ROUND(G339-J339-L339-N339-P339,0)</f>
        <v>0</v>
      </c>
    </row>
    <row r="340" spans="2:17" ht="15" x14ac:dyDescent="0.25">
      <c r="B340" s="19">
        <v>317</v>
      </c>
      <c r="C340" s="94" t="s">
        <v>224</v>
      </c>
      <c r="D340" s="20">
        <v>89631.565599999987</v>
      </c>
      <c r="E340" s="1">
        <f>+G340/D340</f>
        <v>0</v>
      </c>
      <c r="F340" s="6">
        <f>+D340*80%</f>
        <v>71705.252479999996</v>
      </c>
      <c r="G340" s="33"/>
      <c r="H340" s="2" t="str">
        <f>IF(G340&lt;F340," OFERTA CON PRECIO APARENTEMENTE BAJO","VALOR MINIMO ACEPTABLE")</f>
        <v xml:space="preserve"> OFERTA CON PRECIO APARENTEMENTE BAJO</v>
      </c>
      <c r="I340" s="29"/>
      <c r="J340" s="30">
        <f>+ROUND(G340*I340,0)</f>
        <v>0</v>
      </c>
      <c r="K340" s="29"/>
      <c r="L340" s="30">
        <f>+ROUND(G340*K340,0)</f>
        <v>0</v>
      </c>
      <c r="M340" s="29"/>
      <c r="N340" s="30">
        <f>+ROUND(G340*M340,0)</f>
        <v>0</v>
      </c>
      <c r="O340" s="29"/>
      <c r="P340" s="30">
        <f>+ROUND(G340*O340,0)</f>
        <v>0</v>
      </c>
      <c r="Q340" s="31">
        <f>ROUND(G340-J340-L340-N340-P340,0)</f>
        <v>0</v>
      </c>
    </row>
    <row r="341" spans="2:17" ht="15" x14ac:dyDescent="0.25">
      <c r="B341" s="19">
        <v>318</v>
      </c>
      <c r="C341" s="94" t="s">
        <v>225</v>
      </c>
      <c r="D341" s="20">
        <v>315310.02159999998</v>
      </c>
      <c r="E341" s="1">
        <f>+G341/D341</f>
        <v>0</v>
      </c>
      <c r="F341" s="6">
        <f>+D341*80%</f>
        <v>252248.01728</v>
      </c>
      <c r="G341" s="33"/>
      <c r="H341" s="2" t="str">
        <f>IF(G341&lt;F341," OFERTA CON PRECIO APARENTEMENTE BAJO","VALOR MINIMO ACEPTABLE")</f>
        <v xml:space="preserve"> OFERTA CON PRECIO APARENTEMENTE BAJO</v>
      </c>
      <c r="I341" s="29"/>
      <c r="J341" s="30">
        <f>+ROUND(G341*I341,0)</f>
        <v>0</v>
      </c>
      <c r="K341" s="29"/>
      <c r="L341" s="30">
        <f>+ROUND(G341*K341,0)</f>
        <v>0</v>
      </c>
      <c r="M341" s="29"/>
      <c r="N341" s="30">
        <f>+ROUND(G341*M341,0)</f>
        <v>0</v>
      </c>
      <c r="O341" s="29"/>
      <c r="P341" s="30">
        <f>+ROUND(G341*O341,0)</f>
        <v>0</v>
      </c>
      <c r="Q341" s="31">
        <f>ROUND(G341-J341-L341-N341-P341,0)</f>
        <v>0</v>
      </c>
    </row>
    <row r="342" spans="2:17" ht="15" x14ac:dyDescent="0.25">
      <c r="B342" s="19">
        <v>319</v>
      </c>
      <c r="C342" s="94" t="s">
        <v>226</v>
      </c>
      <c r="D342" s="20">
        <v>2297434.7936</v>
      </c>
      <c r="E342" s="1">
        <f>+G342/D342</f>
        <v>0</v>
      </c>
      <c r="F342" s="6">
        <f>+D342*80%</f>
        <v>1837947.83488</v>
      </c>
      <c r="G342" s="33"/>
      <c r="H342" s="2" t="str">
        <f>IF(G342&lt;F342," OFERTA CON PRECIO APARENTEMENTE BAJO","VALOR MINIMO ACEPTABLE")</f>
        <v xml:space="preserve"> OFERTA CON PRECIO APARENTEMENTE BAJO</v>
      </c>
      <c r="I342" s="29"/>
      <c r="J342" s="30">
        <f>+ROUND(G342*I342,0)</f>
        <v>0</v>
      </c>
      <c r="K342" s="29"/>
      <c r="L342" s="30">
        <f>+ROUND(G342*K342,0)</f>
        <v>0</v>
      </c>
      <c r="M342" s="29"/>
      <c r="N342" s="30">
        <f>+ROUND(G342*M342,0)</f>
        <v>0</v>
      </c>
      <c r="O342" s="29"/>
      <c r="P342" s="30">
        <f>+ROUND(G342*O342,0)</f>
        <v>0</v>
      </c>
      <c r="Q342" s="31">
        <f>ROUND(G342-J342-L342-N342-P342,0)</f>
        <v>0</v>
      </c>
    </row>
    <row r="343" spans="2:17" ht="15" x14ac:dyDescent="0.25">
      <c r="B343" s="19">
        <v>320</v>
      </c>
      <c r="C343" s="94" t="s">
        <v>227</v>
      </c>
      <c r="D343" s="20">
        <v>1515891.5359999998</v>
      </c>
      <c r="E343" s="1">
        <f>+G343/D343</f>
        <v>0</v>
      </c>
      <c r="F343" s="6">
        <f>+D343*80%</f>
        <v>1212713.2287999999</v>
      </c>
      <c r="G343" s="33"/>
      <c r="H343" s="2" t="str">
        <f>IF(G343&lt;F343," OFERTA CON PRECIO APARENTEMENTE BAJO","VALOR MINIMO ACEPTABLE")</f>
        <v xml:space="preserve"> OFERTA CON PRECIO APARENTEMENTE BAJO</v>
      </c>
      <c r="I343" s="29"/>
      <c r="J343" s="30">
        <f>+ROUND(G343*I343,0)</f>
        <v>0</v>
      </c>
      <c r="K343" s="29"/>
      <c r="L343" s="30">
        <f>+ROUND(G343*K343,0)</f>
        <v>0</v>
      </c>
      <c r="M343" s="29"/>
      <c r="N343" s="30">
        <f>+ROUND(G343*M343,0)</f>
        <v>0</v>
      </c>
      <c r="O343" s="29"/>
      <c r="P343" s="30">
        <f>+ROUND(G343*O343,0)</f>
        <v>0</v>
      </c>
      <c r="Q343" s="31">
        <f>ROUND(G343-J343-L343-N343-P343,0)</f>
        <v>0</v>
      </c>
    </row>
    <row r="344" spans="2:17" ht="15" x14ac:dyDescent="0.25">
      <c r="B344" s="19">
        <v>321</v>
      </c>
      <c r="C344" s="94" t="s">
        <v>229</v>
      </c>
      <c r="D344" s="20">
        <v>2435583.1312000002</v>
      </c>
      <c r="E344" s="1">
        <f>+G344/D344</f>
        <v>0</v>
      </c>
      <c r="F344" s="6">
        <f>+D344*80%</f>
        <v>1948466.5049600003</v>
      </c>
      <c r="G344" s="33"/>
      <c r="H344" s="2" t="str">
        <f>IF(G344&lt;F344," OFERTA CON PRECIO APARENTEMENTE BAJO","VALOR MINIMO ACEPTABLE")</f>
        <v xml:space="preserve"> OFERTA CON PRECIO APARENTEMENTE BAJO</v>
      </c>
      <c r="I344" s="29"/>
      <c r="J344" s="30">
        <f>+ROUND(G344*I344,0)</f>
        <v>0</v>
      </c>
      <c r="K344" s="29"/>
      <c r="L344" s="30">
        <f>+ROUND(G344*K344,0)</f>
        <v>0</v>
      </c>
      <c r="M344" s="29"/>
      <c r="N344" s="30">
        <f>+ROUND(G344*M344,0)</f>
        <v>0</v>
      </c>
      <c r="O344" s="29"/>
      <c r="P344" s="30">
        <f>+ROUND(G344*O344,0)</f>
        <v>0</v>
      </c>
      <c r="Q344" s="31">
        <f>ROUND(G344-J344-L344-N344-P344,0)</f>
        <v>0</v>
      </c>
    </row>
    <row r="345" spans="2:17" ht="15" x14ac:dyDescent="0.25">
      <c r="B345" s="19">
        <v>322</v>
      </c>
      <c r="C345" s="94" t="s">
        <v>230</v>
      </c>
      <c r="D345" s="20">
        <v>1256588.8108000001</v>
      </c>
      <c r="E345" s="1">
        <f>+G345/D345</f>
        <v>0</v>
      </c>
      <c r="F345" s="6">
        <f>+D345*80%</f>
        <v>1005271.0486400002</v>
      </c>
      <c r="G345" s="33"/>
      <c r="H345" s="2" t="str">
        <f>IF(G345&lt;F345," OFERTA CON PRECIO APARENTEMENTE BAJO","VALOR MINIMO ACEPTABLE")</f>
        <v xml:space="preserve"> OFERTA CON PRECIO APARENTEMENTE BAJO</v>
      </c>
      <c r="I345" s="29"/>
      <c r="J345" s="30">
        <f>+ROUND(G345*I345,0)</f>
        <v>0</v>
      </c>
      <c r="K345" s="29"/>
      <c r="L345" s="30">
        <f>+ROUND(G345*K345,0)</f>
        <v>0</v>
      </c>
      <c r="M345" s="29"/>
      <c r="N345" s="30">
        <f>+ROUND(G345*M345,0)</f>
        <v>0</v>
      </c>
      <c r="O345" s="29"/>
      <c r="P345" s="30">
        <f>+ROUND(G345*O345,0)</f>
        <v>0</v>
      </c>
      <c r="Q345" s="31">
        <f>ROUND(G345-J345-L345-N345-P345,0)</f>
        <v>0</v>
      </c>
    </row>
    <row r="346" spans="2:17" ht="15" x14ac:dyDescent="0.25">
      <c r="B346" s="19">
        <v>323</v>
      </c>
      <c r="C346" s="94" t="s">
        <v>231</v>
      </c>
      <c r="D346" s="20">
        <v>1269746.9624000001</v>
      </c>
      <c r="E346" s="1">
        <f>+G346/D346</f>
        <v>0</v>
      </c>
      <c r="F346" s="6">
        <f>+D346*80%</f>
        <v>1015797.5699200002</v>
      </c>
      <c r="G346" s="33"/>
      <c r="H346" s="2" t="str">
        <f>IF(G346&lt;F346," OFERTA CON PRECIO APARENTEMENTE BAJO","VALOR MINIMO ACEPTABLE")</f>
        <v xml:space="preserve"> OFERTA CON PRECIO APARENTEMENTE BAJO</v>
      </c>
      <c r="I346" s="29"/>
      <c r="J346" s="30">
        <f>+ROUND(G346*I346,0)</f>
        <v>0</v>
      </c>
      <c r="K346" s="29"/>
      <c r="L346" s="30">
        <f>+ROUND(G346*K346,0)</f>
        <v>0</v>
      </c>
      <c r="M346" s="29"/>
      <c r="N346" s="30">
        <f>+ROUND(G346*M346,0)</f>
        <v>0</v>
      </c>
      <c r="O346" s="29"/>
      <c r="P346" s="30">
        <f>+ROUND(G346*O346,0)</f>
        <v>0</v>
      </c>
      <c r="Q346" s="31">
        <f>ROUND(G346-J346-L346-N346-P346,0)</f>
        <v>0</v>
      </c>
    </row>
    <row r="347" spans="2:17" ht="15" x14ac:dyDescent="0.25">
      <c r="B347" s="19">
        <v>324</v>
      </c>
      <c r="C347" s="94" t="s">
        <v>232</v>
      </c>
      <c r="D347" s="20">
        <v>2595634.7983999997</v>
      </c>
      <c r="E347" s="1">
        <f>+G347/D347</f>
        <v>0</v>
      </c>
      <c r="F347" s="6">
        <f>+D347*80%</f>
        <v>2076507.8387199999</v>
      </c>
      <c r="G347" s="33"/>
      <c r="H347" s="2" t="str">
        <f>IF(G347&lt;F347," OFERTA CON PRECIO APARENTEMENTE BAJO","VALOR MINIMO ACEPTABLE")</f>
        <v xml:space="preserve"> OFERTA CON PRECIO APARENTEMENTE BAJO</v>
      </c>
      <c r="I347" s="29"/>
      <c r="J347" s="30">
        <f>+ROUND(G347*I347,0)</f>
        <v>0</v>
      </c>
      <c r="K347" s="29"/>
      <c r="L347" s="30">
        <f>+ROUND(G347*K347,0)</f>
        <v>0</v>
      </c>
      <c r="M347" s="29"/>
      <c r="N347" s="30">
        <f>+ROUND(G347*M347,0)</f>
        <v>0</v>
      </c>
      <c r="O347" s="29"/>
      <c r="P347" s="30">
        <f>+ROUND(G347*O347,0)</f>
        <v>0</v>
      </c>
      <c r="Q347" s="31">
        <f>ROUND(G347-J347-L347-N347-P347,0)</f>
        <v>0</v>
      </c>
    </row>
    <row r="348" spans="2:17" ht="15" x14ac:dyDescent="0.25">
      <c r="B348" s="19">
        <v>325</v>
      </c>
      <c r="C348" s="94" t="s">
        <v>233</v>
      </c>
      <c r="D348" s="20">
        <v>915691.61840000004</v>
      </c>
      <c r="E348" s="1">
        <f>+G348/D348</f>
        <v>0</v>
      </c>
      <c r="F348" s="6">
        <f>+D348*80%</f>
        <v>732553.29472000012</v>
      </c>
      <c r="G348" s="33"/>
      <c r="H348" s="2" t="str">
        <f>IF(G348&lt;F348," OFERTA CON PRECIO APARENTEMENTE BAJO","VALOR MINIMO ACEPTABLE")</f>
        <v xml:space="preserve"> OFERTA CON PRECIO APARENTEMENTE BAJO</v>
      </c>
      <c r="I348" s="29"/>
      <c r="J348" s="30">
        <f>+ROUND(G348*I348,0)</f>
        <v>0</v>
      </c>
      <c r="K348" s="29"/>
      <c r="L348" s="30">
        <f>+ROUND(G348*K348,0)</f>
        <v>0</v>
      </c>
      <c r="M348" s="29"/>
      <c r="N348" s="30">
        <f>+ROUND(G348*M348,0)</f>
        <v>0</v>
      </c>
      <c r="O348" s="29"/>
      <c r="P348" s="30">
        <f>+ROUND(G348*O348,0)</f>
        <v>0</v>
      </c>
      <c r="Q348" s="31">
        <f>ROUND(G348-J348-L348-N348-P348,0)</f>
        <v>0</v>
      </c>
    </row>
    <row r="349" spans="2:17" ht="15" x14ac:dyDescent="0.25">
      <c r="B349" s="19">
        <v>326</v>
      </c>
      <c r="C349" s="94" t="s">
        <v>234</v>
      </c>
      <c r="D349" s="20">
        <v>1949355.2316000001</v>
      </c>
      <c r="E349" s="1">
        <f>+G349/D349</f>
        <v>0</v>
      </c>
      <c r="F349" s="6">
        <f>+D349*80%</f>
        <v>1559484.1852800001</v>
      </c>
      <c r="G349" s="33"/>
      <c r="H349" s="2" t="str">
        <f>IF(G349&lt;F349," OFERTA CON PRECIO APARENTEMENTE BAJO","VALOR MINIMO ACEPTABLE")</f>
        <v xml:space="preserve"> OFERTA CON PRECIO APARENTEMENTE BAJO</v>
      </c>
      <c r="I349" s="29"/>
      <c r="J349" s="30">
        <f>+ROUND(G349*I349,0)</f>
        <v>0</v>
      </c>
      <c r="K349" s="29"/>
      <c r="L349" s="30">
        <f>+ROUND(G349*K349,0)</f>
        <v>0</v>
      </c>
      <c r="M349" s="29"/>
      <c r="N349" s="30">
        <f>+ROUND(G349*M349,0)</f>
        <v>0</v>
      </c>
      <c r="O349" s="29"/>
      <c r="P349" s="30">
        <f>+ROUND(G349*O349,0)</f>
        <v>0</v>
      </c>
      <c r="Q349" s="31">
        <f>ROUND(G349-J349-L349-N349-P349,0)</f>
        <v>0</v>
      </c>
    </row>
    <row r="350" spans="2:17" ht="15" x14ac:dyDescent="0.25">
      <c r="B350" s="19">
        <v>327</v>
      </c>
      <c r="C350" s="94" t="s">
        <v>235</v>
      </c>
      <c r="D350" s="20">
        <v>490175.68079999997</v>
      </c>
      <c r="E350" s="1">
        <f>+G350/D350</f>
        <v>0</v>
      </c>
      <c r="F350" s="6">
        <f>+D350*80%</f>
        <v>392140.54463999998</v>
      </c>
      <c r="G350" s="33"/>
      <c r="H350" s="2" t="str">
        <f>IF(G350&lt;F350," OFERTA CON PRECIO APARENTEMENTE BAJO","VALOR MINIMO ACEPTABLE")</f>
        <v xml:space="preserve"> OFERTA CON PRECIO APARENTEMENTE BAJO</v>
      </c>
      <c r="I350" s="29"/>
      <c r="J350" s="30">
        <f>+ROUND(G350*I350,0)</f>
        <v>0</v>
      </c>
      <c r="K350" s="29"/>
      <c r="L350" s="30">
        <f>+ROUND(G350*K350,0)</f>
        <v>0</v>
      </c>
      <c r="M350" s="29"/>
      <c r="N350" s="30">
        <f>+ROUND(G350*M350,0)</f>
        <v>0</v>
      </c>
      <c r="O350" s="29"/>
      <c r="P350" s="30">
        <f>+ROUND(G350*O350,0)</f>
        <v>0</v>
      </c>
      <c r="Q350" s="31">
        <f>ROUND(G350-J350-L350-N350-P350,0)</f>
        <v>0</v>
      </c>
    </row>
    <row r="351" spans="2:17" ht="15" x14ac:dyDescent="0.25">
      <c r="B351" s="19">
        <v>328</v>
      </c>
      <c r="C351" s="94" t="s">
        <v>236</v>
      </c>
      <c r="D351" s="20">
        <v>934449.91319999984</v>
      </c>
      <c r="E351" s="1">
        <f>+G351/D351</f>
        <v>0</v>
      </c>
      <c r="F351" s="6">
        <f>+D351*80%</f>
        <v>747559.93055999989</v>
      </c>
      <c r="G351" s="33"/>
      <c r="H351" s="2" t="str">
        <f>IF(G351&lt;F351," OFERTA CON PRECIO APARENTEMENTE BAJO","VALOR MINIMO ACEPTABLE")</f>
        <v xml:space="preserve"> OFERTA CON PRECIO APARENTEMENTE BAJO</v>
      </c>
      <c r="I351" s="29"/>
      <c r="J351" s="30">
        <f>+ROUND(G351*I351,0)</f>
        <v>0</v>
      </c>
      <c r="K351" s="29"/>
      <c r="L351" s="30">
        <f>+ROUND(G351*K351,0)</f>
        <v>0</v>
      </c>
      <c r="M351" s="29"/>
      <c r="N351" s="30">
        <f>+ROUND(G351*M351,0)</f>
        <v>0</v>
      </c>
      <c r="O351" s="29"/>
      <c r="P351" s="30">
        <f>+ROUND(G351*O351,0)</f>
        <v>0</v>
      </c>
      <c r="Q351" s="31">
        <f>ROUND(G351-J351-L351-N351-P351,0)</f>
        <v>0</v>
      </c>
    </row>
    <row r="352" spans="2:17" ht="15" x14ac:dyDescent="0.25">
      <c r="B352" s="19">
        <v>329</v>
      </c>
      <c r="C352" s="94" t="s">
        <v>237</v>
      </c>
      <c r="D352" s="20">
        <v>1387794.3343999998</v>
      </c>
      <c r="E352" s="1">
        <f>+G352/D352</f>
        <v>0</v>
      </c>
      <c r="F352" s="6">
        <f>+D352*80%</f>
        <v>1110235.4675199999</v>
      </c>
      <c r="G352" s="33"/>
      <c r="H352" s="2" t="str">
        <f>IF(G352&lt;F352," OFERTA CON PRECIO APARENTEMENTE BAJO","VALOR MINIMO ACEPTABLE")</f>
        <v xml:space="preserve"> OFERTA CON PRECIO APARENTEMENTE BAJO</v>
      </c>
      <c r="I352" s="29"/>
      <c r="J352" s="30">
        <f>+ROUND(G352*I352,0)</f>
        <v>0</v>
      </c>
      <c r="K352" s="29"/>
      <c r="L352" s="30">
        <f>+ROUND(G352*K352,0)</f>
        <v>0</v>
      </c>
      <c r="M352" s="29"/>
      <c r="N352" s="30">
        <f>+ROUND(G352*M352,0)</f>
        <v>0</v>
      </c>
      <c r="O352" s="29"/>
      <c r="P352" s="30">
        <f>+ROUND(G352*O352,0)</f>
        <v>0</v>
      </c>
      <c r="Q352" s="31">
        <f>ROUND(G352-J352-L352-N352-P352,0)</f>
        <v>0</v>
      </c>
    </row>
    <row r="353" spans="2:17" ht="15" x14ac:dyDescent="0.25">
      <c r="B353" s="19">
        <v>330</v>
      </c>
      <c r="C353" s="94" t="s">
        <v>238</v>
      </c>
      <c r="D353" s="20">
        <v>6127656.4327999996</v>
      </c>
      <c r="E353" s="1">
        <f>+G353/D353</f>
        <v>0</v>
      </c>
      <c r="F353" s="6">
        <f>+D353*80%</f>
        <v>4902125.1462399997</v>
      </c>
      <c r="G353" s="33"/>
      <c r="H353" s="2" t="str">
        <f>IF(G353&lt;F353," OFERTA CON PRECIO APARENTEMENTE BAJO","VALOR MINIMO ACEPTABLE")</f>
        <v xml:space="preserve"> OFERTA CON PRECIO APARENTEMENTE BAJO</v>
      </c>
      <c r="I353" s="29"/>
      <c r="J353" s="30">
        <f>+ROUND(G353*I353,0)</f>
        <v>0</v>
      </c>
      <c r="K353" s="29"/>
      <c r="L353" s="30">
        <f>+ROUND(G353*K353,0)</f>
        <v>0</v>
      </c>
      <c r="M353" s="29"/>
      <c r="N353" s="30">
        <f>+ROUND(G353*M353,0)</f>
        <v>0</v>
      </c>
      <c r="O353" s="29"/>
      <c r="P353" s="30">
        <f>+ROUND(G353*O353,0)</f>
        <v>0</v>
      </c>
      <c r="Q353" s="31">
        <f>ROUND(G353-J353-L353-N353-P353,0)</f>
        <v>0</v>
      </c>
    </row>
    <row r="354" spans="2:17" ht="15" x14ac:dyDescent="0.25">
      <c r="B354" s="19">
        <v>331</v>
      </c>
      <c r="C354" s="94" t="s">
        <v>239</v>
      </c>
      <c r="D354" s="20">
        <v>140704.53839999999</v>
      </c>
      <c r="E354" s="1">
        <f>+G354/D354</f>
        <v>0</v>
      </c>
      <c r="F354" s="6">
        <f>+D354*80%</f>
        <v>112563.63072</v>
      </c>
      <c r="G354" s="33"/>
      <c r="H354" s="2" t="str">
        <f>IF(G354&lt;F354," OFERTA CON PRECIO APARENTEMENTE BAJO","VALOR MINIMO ACEPTABLE")</f>
        <v xml:space="preserve"> OFERTA CON PRECIO APARENTEMENTE BAJO</v>
      </c>
      <c r="I354" s="29"/>
      <c r="J354" s="30">
        <f>+ROUND(G354*I354,0)</f>
        <v>0</v>
      </c>
      <c r="K354" s="29"/>
      <c r="L354" s="30">
        <f>+ROUND(G354*K354,0)</f>
        <v>0</v>
      </c>
      <c r="M354" s="29"/>
      <c r="N354" s="30">
        <f>+ROUND(G354*M354,0)</f>
        <v>0</v>
      </c>
      <c r="O354" s="29"/>
      <c r="P354" s="30">
        <f>+ROUND(G354*O354,0)</f>
        <v>0</v>
      </c>
      <c r="Q354" s="31">
        <f>ROUND(G354-J354-L354-N354-P354,0)</f>
        <v>0</v>
      </c>
    </row>
    <row r="355" spans="2:17" ht="15" x14ac:dyDescent="0.25">
      <c r="B355" s="19">
        <v>332</v>
      </c>
      <c r="C355" s="94" t="s">
        <v>240</v>
      </c>
      <c r="D355" s="20">
        <v>160403.8076</v>
      </c>
      <c r="E355" s="1">
        <f>+G355/D355</f>
        <v>0</v>
      </c>
      <c r="F355" s="6">
        <f>+D355*80%</f>
        <v>128323.04608</v>
      </c>
      <c r="G355" s="33"/>
      <c r="H355" s="2" t="str">
        <f>IF(G355&lt;F355," OFERTA CON PRECIO APARENTEMENTE BAJO","VALOR MINIMO ACEPTABLE")</f>
        <v xml:space="preserve"> OFERTA CON PRECIO APARENTEMENTE BAJO</v>
      </c>
      <c r="I355" s="29"/>
      <c r="J355" s="30">
        <f>+ROUND(G355*I355,0)</f>
        <v>0</v>
      </c>
      <c r="K355" s="29"/>
      <c r="L355" s="30">
        <f>+ROUND(G355*K355,0)</f>
        <v>0</v>
      </c>
      <c r="M355" s="29"/>
      <c r="N355" s="30">
        <f>+ROUND(G355*M355,0)</f>
        <v>0</v>
      </c>
      <c r="O355" s="29"/>
      <c r="P355" s="30">
        <f>+ROUND(G355*O355,0)</f>
        <v>0</v>
      </c>
      <c r="Q355" s="31">
        <f>ROUND(G355-J355-L355-N355-P355,0)</f>
        <v>0</v>
      </c>
    </row>
    <row r="356" spans="2:17" ht="15" x14ac:dyDescent="0.25">
      <c r="B356" s="19">
        <v>333</v>
      </c>
      <c r="C356" s="94" t="s">
        <v>241</v>
      </c>
      <c r="D356" s="20">
        <v>513341.73280000006</v>
      </c>
      <c r="E356" s="1">
        <f>+G356/D356</f>
        <v>0</v>
      </c>
      <c r="F356" s="6">
        <f>+D356*80%</f>
        <v>410673.38624000008</v>
      </c>
      <c r="G356" s="33"/>
      <c r="H356" s="2" t="str">
        <f>IF(G356&lt;F356," OFERTA CON PRECIO APARENTEMENTE BAJO","VALOR MINIMO ACEPTABLE")</f>
        <v xml:space="preserve"> OFERTA CON PRECIO APARENTEMENTE BAJO</v>
      </c>
      <c r="I356" s="29"/>
      <c r="J356" s="30">
        <f>+ROUND(G356*I356,0)</f>
        <v>0</v>
      </c>
      <c r="K356" s="29"/>
      <c r="L356" s="30">
        <f>+ROUND(G356*K356,0)</f>
        <v>0</v>
      </c>
      <c r="M356" s="29"/>
      <c r="N356" s="30">
        <f>+ROUND(G356*M356,0)</f>
        <v>0</v>
      </c>
      <c r="O356" s="29"/>
      <c r="P356" s="30">
        <f>+ROUND(G356*O356,0)</f>
        <v>0</v>
      </c>
      <c r="Q356" s="31">
        <f>ROUND(G356-J356-L356-N356-P356,0)</f>
        <v>0</v>
      </c>
    </row>
    <row r="357" spans="2:17" ht="15" x14ac:dyDescent="0.25">
      <c r="B357" s="19">
        <v>334</v>
      </c>
      <c r="C357" s="94" t="s">
        <v>242</v>
      </c>
      <c r="D357" s="20">
        <v>544626.30160000001</v>
      </c>
      <c r="E357" s="1">
        <f>+G357/D357</f>
        <v>0</v>
      </c>
      <c r="F357" s="6">
        <f>+D357*80%</f>
        <v>435701.04128</v>
      </c>
      <c r="G357" s="33"/>
      <c r="H357" s="2" t="str">
        <f>IF(G357&lt;F357," OFERTA CON PRECIO APARENTEMENTE BAJO","VALOR MINIMO ACEPTABLE")</f>
        <v xml:space="preserve"> OFERTA CON PRECIO APARENTEMENTE BAJO</v>
      </c>
      <c r="I357" s="29"/>
      <c r="J357" s="30">
        <f>+ROUND(G357*I357,0)</f>
        <v>0</v>
      </c>
      <c r="K357" s="29"/>
      <c r="L357" s="30">
        <f>+ROUND(G357*K357,0)</f>
        <v>0</v>
      </c>
      <c r="M357" s="29"/>
      <c r="N357" s="30">
        <f>+ROUND(G357*M357,0)</f>
        <v>0</v>
      </c>
      <c r="O357" s="29"/>
      <c r="P357" s="30">
        <f>+ROUND(G357*O357,0)</f>
        <v>0</v>
      </c>
      <c r="Q357" s="31">
        <f>ROUND(G357-J357-L357-N357-P357,0)</f>
        <v>0</v>
      </c>
    </row>
    <row r="358" spans="2:17" ht="15" x14ac:dyDescent="0.25">
      <c r="B358" s="19">
        <v>335</v>
      </c>
      <c r="C358" s="94" t="s">
        <v>243</v>
      </c>
      <c r="D358" s="20">
        <v>2098917.46</v>
      </c>
      <c r="E358" s="1">
        <f>+G358/D358</f>
        <v>0</v>
      </c>
      <c r="F358" s="6">
        <f>+D358*80%</f>
        <v>1679133.9680000001</v>
      </c>
      <c r="G358" s="33"/>
      <c r="H358" s="2" t="str">
        <f>IF(G358&lt;F358," OFERTA CON PRECIO APARENTEMENTE BAJO","VALOR MINIMO ACEPTABLE")</f>
        <v xml:space="preserve"> OFERTA CON PRECIO APARENTEMENTE BAJO</v>
      </c>
      <c r="I358" s="29"/>
      <c r="J358" s="30">
        <f>+ROUND(G358*I358,0)</f>
        <v>0</v>
      </c>
      <c r="K358" s="29"/>
      <c r="L358" s="30">
        <f>+ROUND(G358*K358,0)</f>
        <v>0</v>
      </c>
      <c r="M358" s="29"/>
      <c r="N358" s="30">
        <f>+ROUND(G358*M358,0)</f>
        <v>0</v>
      </c>
      <c r="O358" s="29"/>
      <c r="P358" s="30">
        <f>+ROUND(G358*O358,0)</f>
        <v>0</v>
      </c>
      <c r="Q358" s="31">
        <f>ROUND(G358-J358-L358-N358-P358,0)</f>
        <v>0</v>
      </c>
    </row>
    <row r="359" spans="2:17" ht="15" x14ac:dyDescent="0.25">
      <c r="B359" s="19">
        <v>336</v>
      </c>
      <c r="C359" s="95" t="s">
        <v>495</v>
      </c>
      <c r="D359" s="20">
        <v>994095.86159999995</v>
      </c>
      <c r="E359" s="1">
        <f>+G359/D359</f>
        <v>0</v>
      </c>
      <c r="F359" s="6">
        <f>+D359*80%</f>
        <v>795276.68928000005</v>
      </c>
      <c r="G359" s="33"/>
      <c r="H359" s="2" t="str">
        <f>IF(G359&lt;F359," OFERTA CON PRECIO APARENTEMENTE BAJO","VALOR MINIMO ACEPTABLE")</f>
        <v xml:space="preserve"> OFERTA CON PRECIO APARENTEMENTE BAJO</v>
      </c>
      <c r="I359" s="29"/>
      <c r="J359" s="30">
        <f>+ROUND(G359*I359,0)</f>
        <v>0</v>
      </c>
      <c r="K359" s="29"/>
      <c r="L359" s="30">
        <f>+ROUND(G359*K359,0)</f>
        <v>0</v>
      </c>
      <c r="M359" s="29"/>
      <c r="N359" s="30">
        <f>+ROUND(G359*M359,0)</f>
        <v>0</v>
      </c>
      <c r="O359" s="29"/>
      <c r="P359" s="30">
        <f>+ROUND(G359*O359,0)</f>
        <v>0</v>
      </c>
      <c r="Q359" s="31">
        <f>ROUND(G359-J359-L359-N359-P359,0)</f>
        <v>0</v>
      </c>
    </row>
    <row r="360" spans="2:17" ht="15" x14ac:dyDescent="0.25">
      <c r="B360" s="19">
        <v>337</v>
      </c>
      <c r="C360" s="94" t="s">
        <v>244</v>
      </c>
      <c r="D360" s="20">
        <v>678524.04</v>
      </c>
      <c r="E360" s="1">
        <f>+G360/D360</f>
        <v>0</v>
      </c>
      <c r="F360" s="6">
        <f>+D360*80%</f>
        <v>542819.23200000008</v>
      </c>
      <c r="G360" s="33"/>
      <c r="H360" s="2" t="str">
        <f>IF(G360&lt;F360," OFERTA CON PRECIO APARENTEMENTE BAJO","VALOR MINIMO ACEPTABLE")</f>
        <v xml:space="preserve"> OFERTA CON PRECIO APARENTEMENTE BAJO</v>
      </c>
      <c r="I360" s="29"/>
      <c r="J360" s="30">
        <f>+ROUND(G360*I360,0)</f>
        <v>0</v>
      </c>
      <c r="K360" s="29"/>
      <c r="L360" s="30">
        <f>+ROUND(G360*K360,0)</f>
        <v>0</v>
      </c>
      <c r="M360" s="29"/>
      <c r="N360" s="30">
        <f>+ROUND(G360*M360,0)</f>
        <v>0</v>
      </c>
      <c r="O360" s="29"/>
      <c r="P360" s="30">
        <f>+ROUND(G360*O360,0)</f>
        <v>0</v>
      </c>
      <c r="Q360" s="31">
        <f>ROUND(G360-J360-L360-N360-P360,0)</f>
        <v>0</v>
      </c>
    </row>
    <row r="361" spans="2:17" ht="15" x14ac:dyDescent="0.25">
      <c r="B361" s="19">
        <v>338</v>
      </c>
      <c r="C361" s="95" t="s">
        <v>496</v>
      </c>
      <c r="D361" s="20">
        <v>1089252.6032</v>
      </c>
      <c r="E361" s="1">
        <f>+G361/D361</f>
        <v>0</v>
      </c>
      <c r="F361" s="6">
        <f>+D361*80%</f>
        <v>871402.08256000001</v>
      </c>
      <c r="G361" s="33"/>
      <c r="H361" s="2" t="str">
        <f>IF(G361&lt;F361," OFERTA CON PRECIO APARENTEMENTE BAJO","VALOR MINIMO ACEPTABLE")</f>
        <v xml:space="preserve"> OFERTA CON PRECIO APARENTEMENTE BAJO</v>
      </c>
      <c r="I361" s="29"/>
      <c r="J361" s="30">
        <f>+ROUND(G361*I361,0)</f>
        <v>0</v>
      </c>
      <c r="K361" s="29"/>
      <c r="L361" s="30">
        <f>+ROUND(G361*K361,0)</f>
        <v>0</v>
      </c>
      <c r="M361" s="29"/>
      <c r="N361" s="30">
        <f>+ROUND(G361*M361,0)</f>
        <v>0</v>
      </c>
      <c r="O361" s="29"/>
      <c r="P361" s="30">
        <f>+ROUND(G361*O361,0)</f>
        <v>0</v>
      </c>
      <c r="Q361" s="31">
        <f>ROUND(G361-J361-L361-N361-P361,0)</f>
        <v>0</v>
      </c>
    </row>
    <row r="362" spans="2:17" ht="15" x14ac:dyDescent="0.25">
      <c r="B362" s="19">
        <v>339</v>
      </c>
      <c r="C362" s="94" t="s">
        <v>245</v>
      </c>
      <c r="D362" s="20">
        <v>2176580.8363999999</v>
      </c>
      <c r="E362" s="1">
        <f>+G362/D362</f>
        <v>0</v>
      </c>
      <c r="F362" s="6">
        <f>+D362*80%</f>
        <v>1741264.66912</v>
      </c>
      <c r="G362" s="33"/>
      <c r="H362" s="2" t="str">
        <f>IF(G362&lt;F362," OFERTA CON PRECIO APARENTEMENTE BAJO","VALOR MINIMO ACEPTABLE")</f>
        <v xml:space="preserve"> OFERTA CON PRECIO APARENTEMENTE BAJO</v>
      </c>
      <c r="I362" s="29"/>
      <c r="J362" s="30">
        <f>+ROUND(G362*I362,0)</f>
        <v>0</v>
      </c>
      <c r="K362" s="29"/>
      <c r="L362" s="30">
        <f>+ROUND(G362*K362,0)</f>
        <v>0</v>
      </c>
      <c r="M362" s="29"/>
      <c r="N362" s="30">
        <f>+ROUND(G362*M362,0)</f>
        <v>0</v>
      </c>
      <c r="O362" s="29"/>
      <c r="P362" s="30">
        <f>+ROUND(G362*O362,0)</f>
        <v>0</v>
      </c>
      <c r="Q362" s="31">
        <f>ROUND(G362-J362-L362-N362-P362,0)</f>
        <v>0</v>
      </c>
    </row>
    <row r="363" spans="2:17" ht="15" x14ac:dyDescent="0.25">
      <c r="B363" s="19">
        <v>340</v>
      </c>
      <c r="C363" s="94" t="s">
        <v>246</v>
      </c>
      <c r="D363" s="20">
        <v>966606.86159999995</v>
      </c>
      <c r="E363" s="1">
        <f>+G363/D363</f>
        <v>0</v>
      </c>
      <c r="F363" s="6">
        <f>+D363*80%</f>
        <v>773285.48927999998</v>
      </c>
      <c r="G363" s="33"/>
      <c r="H363" s="2" t="str">
        <f>IF(G363&lt;F363," OFERTA CON PRECIO APARENTEMENTE BAJO","VALOR MINIMO ACEPTABLE")</f>
        <v xml:space="preserve"> OFERTA CON PRECIO APARENTEMENTE BAJO</v>
      </c>
      <c r="I363" s="29"/>
      <c r="J363" s="30">
        <f>+ROUND(G363*I363,0)</f>
        <v>0</v>
      </c>
      <c r="K363" s="29"/>
      <c r="L363" s="30">
        <f>+ROUND(G363*K363,0)</f>
        <v>0</v>
      </c>
      <c r="M363" s="29"/>
      <c r="N363" s="30">
        <f>+ROUND(G363*M363,0)</f>
        <v>0</v>
      </c>
      <c r="O363" s="29"/>
      <c r="P363" s="30">
        <f>+ROUND(G363*O363,0)</f>
        <v>0</v>
      </c>
      <c r="Q363" s="31">
        <f>ROUND(G363-J363-L363-N363-P363,0)</f>
        <v>0</v>
      </c>
    </row>
    <row r="364" spans="2:17" ht="15" x14ac:dyDescent="0.25">
      <c r="B364" s="19">
        <v>341</v>
      </c>
      <c r="C364" s="94" t="s">
        <v>247</v>
      </c>
      <c r="D364" s="20">
        <v>638209.54159999988</v>
      </c>
      <c r="E364" s="1">
        <f>+G364/D364</f>
        <v>0</v>
      </c>
      <c r="F364" s="6">
        <f>+D364*80%</f>
        <v>510567.63327999995</v>
      </c>
      <c r="G364" s="33"/>
      <c r="H364" s="2" t="str">
        <f>IF(G364&lt;F364," OFERTA CON PRECIO APARENTEMENTE BAJO","VALOR MINIMO ACEPTABLE")</f>
        <v xml:space="preserve"> OFERTA CON PRECIO APARENTEMENTE BAJO</v>
      </c>
      <c r="I364" s="29"/>
      <c r="J364" s="30">
        <f>+ROUND(G364*I364,0)</f>
        <v>0</v>
      </c>
      <c r="K364" s="29"/>
      <c r="L364" s="30">
        <f>+ROUND(G364*K364,0)</f>
        <v>0</v>
      </c>
      <c r="M364" s="29"/>
      <c r="N364" s="30">
        <f>+ROUND(G364*M364,0)</f>
        <v>0</v>
      </c>
      <c r="O364" s="29"/>
      <c r="P364" s="30">
        <f>+ROUND(G364*O364,0)</f>
        <v>0</v>
      </c>
      <c r="Q364" s="31">
        <f>ROUND(G364-J364-L364-N364-P364,0)</f>
        <v>0</v>
      </c>
    </row>
    <row r="365" spans="2:17" ht="15" x14ac:dyDescent="0.25">
      <c r="B365" s="19">
        <v>342</v>
      </c>
      <c r="C365" s="94" t="s">
        <v>497</v>
      </c>
      <c r="D365" s="20">
        <v>125456.3124</v>
      </c>
      <c r="E365" s="1">
        <f>+G365/D365</f>
        <v>0</v>
      </c>
      <c r="F365" s="6">
        <f>+D365*80%</f>
        <v>100365.04992</v>
      </c>
      <c r="G365" s="33"/>
      <c r="H365" s="2" t="str">
        <f>IF(G365&lt;F365," OFERTA CON PRECIO APARENTEMENTE BAJO","VALOR MINIMO ACEPTABLE")</f>
        <v xml:space="preserve"> OFERTA CON PRECIO APARENTEMENTE BAJO</v>
      </c>
      <c r="I365" s="29"/>
      <c r="J365" s="30">
        <f>+ROUND(G365*I365,0)</f>
        <v>0</v>
      </c>
      <c r="K365" s="29"/>
      <c r="L365" s="30">
        <f>+ROUND(G365*K365,0)</f>
        <v>0</v>
      </c>
      <c r="M365" s="29"/>
      <c r="N365" s="30">
        <f>+ROUND(G365*M365,0)</f>
        <v>0</v>
      </c>
      <c r="O365" s="29"/>
      <c r="P365" s="30">
        <f>+ROUND(G365*O365,0)</f>
        <v>0</v>
      </c>
      <c r="Q365" s="31">
        <f>ROUND(G365-J365-L365-N365-P365,0)</f>
        <v>0</v>
      </c>
    </row>
    <row r="366" spans="2:17" ht="15" x14ac:dyDescent="0.25">
      <c r="B366" s="19">
        <v>343</v>
      </c>
      <c r="C366" s="94" t="s">
        <v>248</v>
      </c>
      <c r="D366" s="20">
        <v>8939508.9144000001</v>
      </c>
      <c r="E366" s="1">
        <f>+G366/D366</f>
        <v>0</v>
      </c>
      <c r="F366" s="6">
        <f>+D366*80%</f>
        <v>7151607.1315200003</v>
      </c>
      <c r="G366" s="33"/>
      <c r="H366" s="2" t="str">
        <f>IF(G366&lt;F366," OFERTA CON PRECIO APARENTEMENTE BAJO","VALOR MINIMO ACEPTABLE")</f>
        <v xml:space="preserve"> OFERTA CON PRECIO APARENTEMENTE BAJO</v>
      </c>
      <c r="I366" s="29"/>
      <c r="J366" s="30">
        <f>+ROUND(G366*I366,0)</f>
        <v>0</v>
      </c>
      <c r="K366" s="29"/>
      <c r="L366" s="30">
        <f>+ROUND(G366*K366,0)</f>
        <v>0</v>
      </c>
      <c r="M366" s="29"/>
      <c r="N366" s="30">
        <f>+ROUND(G366*M366,0)</f>
        <v>0</v>
      </c>
      <c r="O366" s="29"/>
      <c r="P366" s="30">
        <f>+ROUND(G366*O366,0)</f>
        <v>0</v>
      </c>
      <c r="Q366" s="31">
        <f>ROUND(G366-J366-L366-N366-P366,0)</f>
        <v>0</v>
      </c>
    </row>
    <row r="367" spans="2:17" ht="15" x14ac:dyDescent="0.25">
      <c r="B367" s="19">
        <v>344</v>
      </c>
      <c r="C367" s="97" t="s">
        <v>498</v>
      </c>
      <c r="D367" s="20">
        <v>129360.14</v>
      </c>
      <c r="E367" s="1">
        <f>+G367/D367</f>
        <v>0</v>
      </c>
      <c r="F367" s="6">
        <f>+D367*80%</f>
        <v>103488.11200000001</v>
      </c>
      <c r="G367" s="33"/>
      <c r="H367" s="2" t="str">
        <f>IF(G367&lt;F367," OFERTA CON PRECIO APARENTEMENTE BAJO","VALOR MINIMO ACEPTABLE")</f>
        <v xml:space="preserve"> OFERTA CON PRECIO APARENTEMENTE BAJO</v>
      </c>
      <c r="I367" s="29"/>
      <c r="J367" s="30">
        <f>+ROUND(G367*I367,0)</f>
        <v>0</v>
      </c>
      <c r="K367" s="29"/>
      <c r="L367" s="30">
        <f>+ROUND(G367*K367,0)</f>
        <v>0</v>
      </c>
      <c r="M367" s="29"/>
      <c r="N367" s="30">
        <f>+ROUND(G367*M367,0)</f>
        <v>0</v>
      </c>
      <c r="O367" s="29"/>
      <c r="P367" s="30">
        <f>+ROUND(G367*O367,0)</f>
        <v>0</v>
      </c>
      <c r="Q367" s="31">
        <f>ROUND(G367-J367-L367-N367-P367,0)</f>
        <v>0</v>
      </c>
    </row>
    <row r="368" spans="2:17" ht="15" x14ac:dyDescent="0.25">
      <c r="B368" s="19">
        <v>345</v>
      </c>
      <c r="C368" s="94" t="s">
        <v>253</v>
      </c>
      <c r="D368" s="20">
        <v>1198412.9432000001</v>
      </c>
      <c r="E368" s="1">
        <f>+G368/D368</f>
        <v>0</v>
      </c>
      <c r="F368" s="6">
        <f>+D368*80%</f>
        <v>958730.35456000012</v>
      </c>
      <c r="G368" s="33"/>
      <c r="H368" s="2" t="str">
        <f>IF(G368&lt;F368," OFERTA CON PRECIO APARENTEMENTE BAJO","VALOR MINIMO ACEPTABLE")</f>
        <v xml:space="preserve"> OFERTA CON PRECIO APARENTEMENTE BAJO</v>
      </c>
      <c r="I368" s="29"/>
      <c r="J368" s="30">
        <f>+ROUND(G368*I368,0)</f>
        <v>0</v>
      </c>
      <c r="K368" s="29"/>
      <c r="L368" s="30">
        <f>+ROUND(G368*K368,0)</f>
        <v>0</v>
      </c>
      <c r="M368" s="29"/>
      <c r="N368" s="30">
        <f>+ROUND(G368*M368,0)</f>
        <v>0</v>
      </c>
      <c r="O368" s="29"/>
      <c r="P368" s="30">
        <f>+ROUND(G368*O368,0)</f>
        <v>0</v>
      </c>
      <c r="Q368" s="31">
        <f>ROUND(G368-J368-L368-N368-P368,0)</f>
        <v>0</v>
      </c>
    </row>
    <row r="369" spans="2:17" ht="15" x14ac:dyDescent="0.25">
      <c r="B369" s="19">
        <v>346</v>
      </c>
      <c r="C369" s="94" t="s">
        <v>254</v>
      </c>
      <c r="D369" s="20">
        <v>5422284.1632000003</v>
      </c>
      <c r="E369" s="1">
        <f>+G369/D369</f>
        <v>0</v>
      </c>
      <c r="F369" s="6">
        <f>+D369*80%</f>
        <v>4337827.3305600006</v>
      </c>
      <c r="G369" s="33"/>
      <c r="H369" s="2" t="str">
        <f>IF(G369&lt;F369," OFERTA CON PRECIO APARENTEMENTE BAJO","VALOR MINIMO ACEPTABLE")</f>
        <v xml:space="preserve"> OFERTA CON PRECIO APARENTEMENTE BAJO</v>
      </c>
      <c r="I369" s="29"/>
      <c r="J369" s="30">
        <f>+ROUND(G369*I369,0)</f>
        <v>0</v>
      </c>
      <c r="K369" s="29"/>
      <c r="L369" s="30">
        <f>+ROUND(G369*K369,0)</f>
        <v>0</v>
      </c>
      <c r="M369" s="29"/>
      <c r="N369" s="30">
        <f>+ROUND(G369*M369,0)</f>
        <v>0</v>
      </c>
      <c r="O369" s="29"/>
      <c r="P369" s="30">
        <f>+ROUND(G369*O369,0)</f>
        <v>0</v>
      </c>
      <c r="Q369" s="31">
        <f>ROUND(G369-J369-L369-N369-P369,0)</f>
        <v>0</v>
      </c>
    </row>
    <row r="370" spans="2:17" ht="15" x14ac:dyDescent="0.25">
      <c r="B370" s="19">
        <v>347</v>
      </c>
      <c r="C370" s="95" t="s">
        <v>499</v>
      </c>
      <c r="D370" s="20">
        <v>795276.58000000007</v>
      </c>
      <c r="E370" s="1">
        <f>+G370/D370</f>
        <v>0</v>
      </c>
      <c r="F370" s="6">
        <f>+D370*80%</f>
        <v>636221.26400000008</v>
      </c>
      <c r="G370" s="33"/>
      <c r="H370" s="2" t="str">
        <f>IF(G370&lt;F370," OFERTA CON PRECIO APARENTEMENTE BAJO","VALOR MINIMO ACEPTABLE")</f>
        <v xml:space="preserve"> OFERTA CON PRECIO APARENTEMENTE BAJO</v>
      </c>
      <c r="I370" s="29"/>
      <c r="J370" s="30">
        <f>+ROUND(G370*I370,0)</f>
        <v>0</v>
      </c>
      <c r="K370" s="29"/>
      <c r="L370" s="30">
        <f>+ROUND(G370*K370,0)</f>
        <v>0</v>
      </c>
      <c r="M370" s="29"/>
      <c r="N370" s="30">
        <f>+ROUND(G370*M370,0)</f>
        <v>0</v>
      </c>
      <c r="O370" s="29"/>
      <c r="P370" s="30">
        <f>+ROUND(G370*O370,0)</f>
        <v>0</v>
      </c>
      <c r="Q370" s="31">
        <f>ROUND(G370-J370-L370-N370-P370,0)</f>
        <v>0</v>
      </c>
    </row>
    <row r="371" spans="2:17" ht="15" x14ac:dyDescent="0.25">
      <c r="B371" s="19">
        <v>348</v>
      </c>
      <c r="C371" s="94" t="s">
        <v>257</v>
      </c>
      <c r="D371" s="20">
        <v>157419.28760000001</v>
      </c>
      <c r="E371" s="1">
        <f>+G371/D371</f>
        <v>0</v>
      </c>
      <c r="F371" s="6">
        <f>+D371*80%</f>
        <v>125935.43008000002</v>
      </c>
      <c r="G371" s="33"/>
      <c r="H371" s="2" t="str">
        <f>IF(G371&lt;F371," OFERTA CON PRECIO APARENTEMENTE BAJO","VALOR MINIMO ACEPTABLE")</f>
        <v xml:space="preserve"> OFERTA CON PRECIO APARENTEMENTE BAJO</v>
      </c>
      <c r="I371" s="29"/>
      <c r="J371" s="30">
        <f>+ROUND(G371*I371,0)</f>
        <v>0</v>
      </c>
      <c r="K371" s="29"/>
      <c r="L371" s="30">
        <f>+ROUND(G371*K371,0)</f>
        <v>0</v>
      </c>
      <c r="M371" s="29"/>
      <c r="N371" s="30">
        <f>+ROUND(G371*M371,0)</f>
        <v>0</v>
      </c>
      <c r="O371" s="29"/>
      <c r="P371" s="30">
        <f>+ROUND(G371*O371,0)</f>
        <v>0</v>
      </c>
      <c r="Q371" s="31">
        <f>ROUND(G371-J371-L371-N371-P371,0)</f>
        <v>0</v>
      </c>
    </row>
    <row r="372" spans="2:17" ht="15" x14ac:dyDescent="0.25">
      <c r="B372" s="19">
        <v>349</v>
      </c>
      <c r="C372" s="94" t="s">
        <v>258</v>
      </c>
      <c r="D372" s="20">
        <v>1362012.2704</v>
      </c>
      <c r="E372" s="1">
        <f>+G372/D372</f>
        <v>0</v>
      </c>
      <c r="F372" s="6">
        <f>+D372*80%</f>
        <v>1089609.81632</v>
      </c>
      <c r="G372" s="33"/>
      <c r="H372" s="2" t="str">
        <f>IF(G372&lt;F372," OFERTA CON PRECIO APARENTEMENTE BAJO","VALOR MINIMO ACEPTABLE")</f>
        <v xml:space="preserve"> OFERTA CON PRECIO APARENTEMENTE BAJO</v>
      </c>
      <c r="I372" s="29"/>
      <c r="J372" s="30">
        <f>+ROUND(G372*I372,0)</f>
        <v>0</v>
      </c>
      <c r="K372" s="29"/>
      <c r="L372" s="30">
        <f>+ROUND(G372*K372,0)</f>
        <v>0</v>
      </c>
      <c r="M372" s="29"/>
      <c r="N372" s="30">
        <f>+ROUND(G372*M372,0)</f>
        <v>0</v>
      </c>
      <c r="O372" s="29"/>
      <c r="P372" s="30">
        <f>+ROUND(G372*O372,0)</f>
        <v>0</v>
      </c>
      <c r="Q372" s="31">
        <f>ROUND(G372-J372-L372-N372-P372,0)</f>
        <v>0</v>
      </c>
    </row>
    <row r="373" spans="2:17" ht="15" x14ac:dyDescent="0.25">
      <c r="B373" s="19">
        <v>350</v>
      </c>
      <c r="C373" s="94" t="s">
        <v>259</v>
      </c>
      <c r="D373" s="20">
        <v>1362012.2704</v>
      </c>
      <c r="E373" s="1">
        <f>+G373/D373</f>
        <v>0</v>
      </c>
      <c r="F373" s="6">
        <f>+D373*80%</f>
        <v>1089609.81632</v>
      </c>
      <c r="G373" s="33"/>
      <c r="H373" s="2" t="str">
        <f>IF(G373&lt;F373," OFERTA CON PRECIO APARENTEMENTE BAJO","VALOR MINIMO ACEPTABLE")</f>
        <v xml:space="preserve"> OFERTA CON PRECIO APARENTEMENTE BAJO</v>
      </c>
      <c r="I373" s="29"/>
      <c r="J373" s="30">
        <f>+ROUND(G373*I373,0)</f>
        <v>0</v>
      </c>
      <c r="K373" s="29"/>
      <c r="L373" s="30">
        <f>+ROUND(G373*K373,0)</f>
        <v>0</v>
      </c>
      <c r="M373" s="29"/>
      <c r="N373" s="30">
        <f>+ROUND(G373*M373,0)</f>
        <v>0</v>
      </c>
      <c r="O373" s="29"/>
      <c r="P373" s="30">
        <f>+ROUND(G373*O373,0)</f>
        <v>0</v>
      </c>
      <c r="Q373" s="31">
        <f>ROUND(G373-J373-L373-N373-P373,0)</f>
        <v>0</v>
      </c>
    </row>
    <row r="374" spans="2:17" ht="15" x14ac:dyDescent="0.25">
      <c r="B374" s="19">
        <v>351</v>
      </c>
      <c r="C374" s="94" t="s">
        <v>260</v>
      </c>
      <c r="D374" s="20">
        <v>1687904.2823999999</v>
      </c>
      <c r="E374" s="1">
        <f>+G374/D374</f>
        <v>0</v>
      </c>
      <c r="F374" s="6">
        <f>+D374*80%</f>
        <v>1350323.4259200001</v>
      </c>
      <c r="G374" s="33"/>
      <c r="H374" s="2" t="str">
        <f>IF(G374&lt;F374," OFERTA CON PRECIO APARENTEMENTE BAJO","VALOR MINIMO ACEPTABLE")</f>
        <v xml:space="preserve"> OFERTA CON PRECIO APARENTEMENTE BAJO</v>
      </c>
      <c r="I374" s="29"/>
      <c r="J374" s="30">
        <f>+ROUND(G374*I374,0)</f>
        <v>0</v>
      </c>
      <c r="K374" s="29"/>
      <c r="L374" s="30">
        <f>+ROUND(G374*K374,0)</f>
        <v>0</v>
      </c>
      <c r="M374" s="29"/>
      <c r="N374" s="30">
        <f>+ROUND(G374*M374,0)</f>
        <v>0</v>
      </c>
      <c r="O374" s="29"/>
      <c r="P374" s="30">
        <f>+ROUND(G374*O374,0)</f>
        <v>0</v>
      </c>
      <c r="Q374" s="31">
        <f>ROUND(G374-J374-L374-N374-P374,0)</f>
        <v>0</v>
      </c>
    </row>
    <row r="375" spans="2:17" ht="15" x14ac:dyDescent="0.25">
      <c r="B375" s="19">
        <v>352</v>
      </c>
      <c r="C375" s="94" t="s">
        <v>261</v>
      </c>
      <c r="D375" s="20">
        <v>3400592.3615999995</v>
      </c>
      <c r="E375" s="1">
        <f>+G375/D375</f>
        <v>0</v>
      </c>
      <c r="F375" s="6">
        <f>+D375*80%</f>
        <v>2720473.8892799998</v>
      </c>
      <c r="G375" s="33"/>
      <c r="H375" s="2" t="str">
        <f>IF(G375&lt;F375," OFERTA CON PRECIO APARENTEMENTE BAJO","VALOR MINIMO ACEPTABLE")</f>
        <v xml:space="preserve"> OFERTA CON PRECIO APARENTEMENTE BAJO</v>
      </c>
      <c r="I375" s="29"/>
      <c r="J375" s="30">
        <f>+ROUND(G375*I375,0)</f>
        <v>0</v>
      </c>
      <c r="K375" s="29"/>
      <c r="L375" s="30">
        <f>+ROUND(G375*K375,0)</f>
        <v>0</v>
      </c>
      <c r="M375" s="29"/>
      <c r="N375" s="30">
        <f>+ROUND(G375*M375,0)</f>
        <v>0</v>
      </c>
      <c r="O375" s="29"/>
      <c r="P375" s="30">
        <f>+ROUND(G375*O375,0)</f>
        <v>0</v>
      </c>
      <c r="Q375" s="31">
        <f>ROUND(G375-J375-L375-N375-P375,0)</f>
        <v>0</v>
      </c>
    </row>
    <row r="376" spans="2:17" ht="15" x14ac:dyDescent="0.25">
      <c r="B376" s="19">
        <v>353</v>
      </c>
      <c r="C376" s="94" t="s">
        <v>262</v>
      </c>
      <c r="D376" s="20">
        <v>1440949.0455999998</v>
      </c>
      <c r="E376" s="1">
        <f>+G376/D376</f>
        <v>0</v>
      </c>
      <c r="F376" s="6">
        <f>+D376*80%</f>
        <v>1152759.23648</v>
      </c>
      <c r="G376" s="33"/>
      <c r="H376" s="2" t="str">
        <f>IF(G376&lt;F376," OFERTA CON PRECIO APARENTEMENTE BAJO","VALOR MINIMO ACEPTABLE")</f>
        <v xml:space="preserve"> OFERTA CON PRECIO APARENTEMENTE BAJO</v>
      </c>
      <c r="I376" s="29"/>
      <c r="J376" s="30">
        <f>+ROUND(G376*I376,0)</f>
        <v>0</v>
      </c>
      <c r="K376" s="29"/>
      <c r="L376" s="30">
        <f>+ROUND(G376*K376,0)</f>
        <v>0</v>
      </c>
      <c r="M376" s="29"/>
      <c r="N376" s="30">
        <f>+ROUND(G376*M376,0)</f>
        <v>0</v>
      </c>
      <c r="O376" s="29"/>
      <c r="P376" s="30">
        <f>+ROUND(G376*O376,0)</f>
        <v>0</v>
      </c>
      <c r="Q376" s="31">
        <f>ROUND(G376-J376-L376-N376-P376,0)</f>
        <v>0</v>
      </c>
    </row>
    <row r="377" spans="2:17" ht="15" x14ac:dyDescent="0.25">
      <c r="B377" s="19">
        <v>354</v>
      </c>
      <c r="C377" s="94" t="s">
        <v>263</v>
      </c>
      <c r="D377" s="20">
        <v>508893.30319999997</v>
      </c>
      <c r="E377" s="1">
        <f>+G377/D377</f>
        <v>0</v>
      </c>
      <c r="F377" s="6">
        <f>+D377*80%</f>
        <v>407114.64256000001</v>
      </c>
      <c r="G377" s="33"/>
      <c r="H377" s="2" t="str">
        <f>IF(G377&lt;F377," OFERTA CON PRECIO APARENTEMENTE BAJO","VALOR MINIMO ACEPTABLE")</f>
        <v xml:space="preserve"> OFERTA CON PRECIO APARENTEMENTE BAJO</v>
      </c>
      <c r="I377" s="29"/>
      <c r="J377" s="30">
        <f>+ROUND(G377*I377,0)</f>
        <v>0</v>
      </c>
      <c r="K377" s="29"/>
      <c r="L377" s="30">
        <f>+ROUND(G377*K377,0)</f>
        <v>0</v>
      </c>
      <c r="M377" s="29"/>
      <c r="N377" s="30">
        <f>+ROUND(G377*M377,0)</f>
        <v>0</v>
      </c>
      <c r="O377" s="29"/>
      <c r="P377" s="30">
        <f>+ROUND(G377*O377,0)</f>
        <v>0</v>
      </c>
      <c r="Q377" s="31">
        <f>ROUND(G377-J377-L377-N377-P377,0)</f>
        <v>0</v>
      </c>
    </row>
    <row r="378" spans="2:17" ht="15" x14ac:dyDescent="0.25">
      <c r="B378" s="19">
        <v>355</v>
      </c>
      <c r="C378" s="95" t="s">
        <v>500</v>
      </c>
      <c r="D378" s="20">
        <v>1226946.4415999998</v>
      </c>
      <c r="E378" s="1">
        <f>+G378/D378</f>
        <v>0</v>
      </c>
      <c r="F378" s="6">
        <f>+D378*80%</f>
        <v>981557.15327999985</v>
      </c>
      <c r="G378" s="33"/>
      <c r="H378" s="2" t="str">
        <f>IF(G378&lt;F378," OFERTA CON PRECIO APARENTEMENTE BAJO","VALOR MINIMO ACEPTABLE")</f>
        <v xml:space="preserve"> OFERTA CON PRECIO APARENTEMENTE BAJO</v>
      </c>
      <c r="I378" s="29"/>
      <c r="J378" s="30">
        <f>+ROUND(G378*I378,0)</f>
        <v>0</v>
      </c>
      <c r="K378" s="29"/>
      <c r="L378" s="30">
        <f>+ROUND(G378*K378,0)</f>
        <v>0</v>
      </c>
      <c r="M378" s="29"/>
      <c r="N378" s="30">
        <f>+ROUND(G378*M378,0)</f>
        <v>0</v>
      </c>
      <c r="O378" s="29"/>
      <c r="P378" s="30">
        <f>+ROUND(G378*O378,0)</f>
        <v>0</v>
      </c>
      <c r="Q378" s="31">
        <f>ROUND(G378-J378-L378-N378-P378,0)</f>
        <v>0</v>
      </c>
    </row>
    <row r="379" spans="2:17" ht="15" x14ac:dyDescent="0.25">
      <c r="B379" s="19">
        <v>356</v>
      </c>
      <c r="C379" s="94" t="s">
        <v>501</v>
      </c>
      <c r="D379" s="20">
        <v>784280.9800000001</v>
      </c>
      <c r="E379" s="1">
        <f>+G379/D379</f>
        <v>0</v>
      </c>
      <c r="F379" s="6">
        <f>+D379*80%</f>
        <v>627424.7840000001</v>
      </c>
      <c r="G379" s="33"/>
      <c r="H379" s="2" t="str">
        <f>IF(G379&lt;F379," OFERTA CON PRECIO APARENTEMENTE BAJO","VALOR MINIMO ACEPTABLE")</f>
        <v xml:space="preserve"> OFERTA CON PRECIO APARENTEMENTE BAJO</v>
      </c>
      <c r="I379" s="29"/>
      <c r="J379" s="30">
        <f>+ROUND(G379*I379,0)</f>
        <v>0</v>
      </c>
      <c r="K379" s="29"/>
      <c r="L379" s="30">
        <f>+ROUND(G379*K379,0)</f>
        <v>0</v>
      </c>
      <c r="M379" s="29"/>
      <c r="N379" s="30">
        <f>+ROUND(G379*M379,0)</f>
        <v>0</v>
      </c>
      <c r="O379" s="29"/>
      <c r="P379" s="30">
        <f>+ROUND(G379*O379,0)</f>
        <v>0</v>
      </c>
      <c r="Q379" s="31">
        <f>ROUND(G379-J379-L379-N379-P379,0)</f>
        <v>0</v>
      </c>
    </row>
    <row r="380" spans="2:17" ht="15" x14ac:dyDescent="0.25">
      <c r="B380" s="19">
        <v>357</v>
      </c>
      <c r="C380" s="94" t="s">
        <v>264</v>
      </c>
      <c r="D380" s="20">
        <v>666638.96959999995</v>
      </c>
      <c r="E380" s="1">
        <f>+G380/D380</f>
        <v>0</v>
      </c>
      <c r="F380" s="6">
        <f>+D380*80%</f>
        <v>533311.17567999999</v>
      </c>
      <c r="G380" s="33"/>
      <c r="H380" s="2" t="str">
        <f>IF(G380&lt;F380," OFERTA CON PRECIO APARENTEMENTE BAJO","VALOR MINIMO ACEPTABLE")</f>
        <v xml:space="preserve"> OFERTA CON PRECIO APARENTEMENTE BAJO</v>
      </c>
      <c r="I380" s="29"/>
      <c r="J380" s="30">
        <f>+ROUND(G380*I380,0)</f>
        <v>0</v>
      </c>
      <c r="K380" s="29"/>
      <c r="L380" s="30">
        <f>+ROUND(G380*K380,0)</f>
        <v>0</v>
      </c>
      <c r="M380" s="29"/>
      <c r="N380" s="30">
        <f>+ROUND(G380*M380,0)</f>
        <v>0</v>
      </c>
      <c r="O380" s="29"/>
      <c r="P380" s="30">
        <f>+ROUND(G380*O380,0)</f>
        <v>0</v>
      </c>
      <c r="Q380" s="31">
        <f>ROUND(G380-J380-L380-N380-P380,0)</f>
        <v>0</v>
      </c>
    </row>
    <row r="381" spans="2:17" ht="15" x14ac:dyDescent="0.25">
      <c r="B381" s="19">
        <v>358</v>
      </c>
      <c r="C381" s="94" t="s">
        <v>502</v>
      </c>
      <c r="D381" s="20">
        <v>560200.69999999995</v>
      </c>
      <c r="E381" s="1">
        <f>+G381/D381</f>
        <v>0</v>
      </c>
      <c r="F381" s="6">
        <f>+D381*80%</f>
        <v>448160.56</v>
      </c>
      <c r="G381" s="33"/>
      <c r="H381" s="2" t="str">
        <f>IF(G381&lt;F381," OFERTA CON PRECIO APARENTEMENTE BAJO","VALOR MINIMO ACEPTABLE")</f>
        <v xml:space="preserve"> OFERTA CON PRECIO APARENTEMENTE BAJO</v>
      </c>
      <c r="I381" s="29"/>
      <c r="J381" s="30">
        <f>+ROUND(G381*I381,0)</f>
        <v>0</v>
      </c>
      <c r="K381" s="29"/>
      <c r="L381" s="30">
        <f>+ROUND(G381*K381,0)</f>
        <v>0</v>
      </c>
      <c r="M381" s="29"/>
      <c r="N381" s="30">
        <f>+ROUND(G381*M381,0)</f>
        <v>0</v>
      </c>
      <c r="O381" s="29"/>
      <c r="P381" s="30">
        <f>+ROUND(G381*O381,0)</f>
        <v>0</v>
      </c>
      <c r="Q381" s="31">
        <f>ROUND(G381-J381-L381-N381-P381,0)</f>
        <v>0</v>
      </c>
    </row>
    <row r="382" spans="2:17" ht="15" x14ac:dyDescent="0.25">
      <c r="B382" s="19">
        <v>359</v>
      </c>
      <c r="C382" s="94" t="s">
        <v>270</v>
      </c>
      <c r="D382" s="20">
        <v>125547.7208</v>
      </c>
      <c r="E382" s="1">
        <f>+G382/D382</f>
        <v>0</v>
      </c>
      <c r="F382" s="6">
        <f>+D382*80%</f>
        <v>100438.17664000001</v>
      </c>
      <c r="G382" s="33"/>
      <c r="H382" s="2" t="str">
        <f>IF(G382&lt;F382," OFERTA CON PRECIO APARENTEMENTE BAJO","VALOR MINIMO ACEPTABLE")</f>
        <v xml:space="preserve"> OFERTA CON PRECIO APARENTEMENTE BAJO</v>
      </c>
      <c r="I382" s="29"/>
      <c r="J382" s="30">
        <f>+ROUND(G382*I382,0)</f>
        <v>0</v>
      </c>
      <c r="K382" s="29"/>
      <c r="L382" s="30">
        <f>+ROUND(G382*K382,0)</f>
        <v>0</v>
      </c>
      <c r="M382" s="29"/>
      <c r="N382" s="30">
        <f>+ROUND(G382*M382,0)</f>
        <v>0</v>
      </c>
      <c r="O382" s="29"/>
      <c r="P382" s="30">
        <f>+ROUND(G382*O382,0)</f>
        <v>0</v>
      </c>
      <c r="Q382" s="31">
        <f>ROUND(G382-J382-L382-N382-P382,0)</f>
        <v>0</v>
      </c>
    </row>
    <row r="383" spans="2:17" ht="15" x14ac:dyDescent="0.25">
      <c r="B383" s="19">
        <v>360</v>
      </c>
      <c r="C383" s="94" t="s">
        <v>271</v>
      </c>
      <c r="D383" s="20">
        <v>78794.891199999998</v>
      </c>
      <c r="E383" s="1">
        <f>+G383/D383</f>
        <v>0</v>
      </c>
      <c r="F383" s="6">
        <f>+D383*80%</f>
        <v>63035.912960000001</v>
      </c>
      <c r="G383" s="33"/>
      <c r="H383" s="2" t="str">
        <f>IF(G383&lt;F383," OFERTA CON PRECIO APARENTEMENTE BAJO","VALOR MINIMO ACEPTABLE")</f>
        <v xml:space="preserve"> OFERTA CON PRECIO APARENTEMENTE BAJO</v>
      </c>
      <c r="I383" s="29"/>
      <c r="J383" s="30">
        <f>+ROUND(G383*I383,0)</f>
        <v>0</v>
      </c>
      <c r="K383" s="29"/>
      <c r="L383" s="30">
        <f>+ROUND(G383*K383,0)</f>
        <v>0</v>
      </c>
      <c r="M383" s="29"/>
      <c r="N383" s="30">
        <f>+ROUND(G383*M383,0)</f>
        <v>0</v>
      </c>
      <c r="O383" s="29"/>
      <c r="P383" s="30">
        <f>+ROUND(G383*O383,0)</f>
        <v>0</v>
      </c>
      <c r="Q383" s="31">
        <f>ROUND(G383-J383-L383-N383-P383,0)</f>
        <v>0</v>
      </c>
    </row>
    <row r="384" spans="2:17" ht="15" x14ac:dyDescent="0.25">
      <c r="B384" s="19">
        <v>361</v>
      </c>
      <c r="C384" s="95" t="s">
        <v>272</v>
      </c>
      <c r="D384" s="20">
        <v>1756172.5355999998</v>
      </c>
      <c r="E384" s="1">
        <f>+G384/D384</f>
        <v>0</v>
      </c>
      <c r="F384" s="6">
        <f>+D384*80%</f>
        <v>1404938.0284799999</v>
      </c>
      <c r="G384" s="33"/>
      <c r="H384" s="2" t="str">
        <f>IF(G384&lt;F384," OFERTA CON PRECIO APARENTEMENTE BAJO","VALOR MINIMO ACEPTABLE")</f>
        <v xml:space="preserve"> OFERTA CON PRECIO APARENTEMENTE BAJO</v>
      </c>
      <c r="I384" s="29"/>
      <c r="J384" s="30">
        <f>+ROUND(G384*I384,0)</f>
        <v>0</v>
      </c>
      <c r="K384" s="29"/>
      <c r="L384" s="30">
        <f>+ROUND(G384*K384,0)</f>
        <v>0</v>
      </c>
      <c r="M384" s="29"/>
      <c r="N384" s="30">
        <f>+ROUND(G384*M384,0)</f>
        <v>0</v>
      </c>
      <c r="O384" s="29"/>
      <c r="P384" s="30">
        <f>+ROUND(G384*O384,0)</f>
        <v>0</v>
      </c>
      <c r="Q384" s="31">
        <f>ROUND(G384-J384-L384-N384-P384,0)</f>
        <v>0</v>
      </c>
    </row>
    <row r="385" spans="2:17" ht="15" x14ac:dyDescent="0.25">
      <c r="B385" s="19">
        <v>362</v>
      </c>
      <c r="C385" s="95" t="s">
        <v>273</v>
      </c>
      <c r="D385" s="20">
        <v>1788897.5355999998</v>
      </c>
      <c r="E385" s="1">
        <f>+G385/D385</f>
        <v>0</v>
      </c>
      <c r="F385" s="6">
        <f>+D385*80%</f>
        <v>1431118.0284799999</v>
      </c>
      <c r="G385" s="33"/>
      <c r="H385" s="2" t="str">
        <f>IF(G385&lt;F385," OFERTA CON PRECIO APARENTEMENTE BAJO","VALOR MINIMO ACEPTABLE")</f>
        <v xml:space="preserve"> OFERTA CON PRECIO APARENTEMENTE BAJO</v>
      </c>
      <c r="I385" s="29"/>
      <c r="J385" s="30">
        <f>+ROUND(G385*I385,0)</f>
        <v>0</v>
      </c>
      <c r="K385" s="29"/>
      <c r="L385" s="30">
        <f>+ROUND(G385*K385,0)</f>
        <v>0</v>
      </c>
      <c r="M385" s="29"/>
      <c r="N385" s="30">
        <f>+ROUND(G385*M385,0)</f>
        <v>0</v>
      </c>
      <c r="O385" s="29"/>
      <c r="P385" s="30">
        <f>+ROUND(G385*O385,0)</f>
        <v>0</v>
      </c>
      <c r="Q385" s="31">
        <f>ROUND(G385-J385-L385-N385-P385,0)</f>
        <v>0</v>
      </c>
    </row>
    <row r="386" spans="2:17" ht="15" x14ac:dyDescent="0.25">
      <c r="B386" s="19">
        <v>363</v>
      </c>
      <c r="C386" s="95" t="s">
        <v>276</v>
      </c>
      <c r="D386" s="20">
        <v>18515103.661600001</v>
      </c>
      <c r="E386" s="1">
        <f>+G386/D386</f>
        <v>0</v>
      </c>
      <c r="F386" s="6">
        <f>+D386*80%</f>
        <v>14812082.929280002</v>
      </c>
      <c r="G386" s="33"/>
      <c r="H386" s="2" t="str">
        <f>IF(G386&lt;F386," OFERTA CON PRECIO APARENTEMENTE BAJO","VALOR MINIMO ACEPTABLE")</f>
        <v xml:space="preserve"> OFERTA CON PRECIO APARENTEMENTE BAJO</v>
      </c>
      <c r="I386" s="29"/>
      <c r="J386" s="30">
        <f>+ROUND(G386*I386,0)</f>
        <v>0</v>
      </c>
      <c r="K386" s="29"/>
      <c r="L386" s="30">
        <f>+ROUND(G386*K386,0)</f>
        <v>0</v>
      </c>
      <c r="M386" s="29"/>
      <c r="N386" s="30">
        <f>+ROUND(G386*M386,0)</f>
        <v>0</v>
      </c>
      <c r="O386" s="29"/>
      <c r="P386" s="30">
        <f>+ROUND(G386*O386,0)</f>
        <v>0</v>
      </c>
      <c r="Q386" s="31">
        <f>ROUND(G386-J386-L386-N386-P386,0)</f>
        <v>0</v>
      </c>
    </row>
    <row r="387" spans="2:17" ht="15" x14ac:dyDescent="0.25">
      <c r="B387" s="19">
        <v>364</v>
      </c>
      <c r="C387" s="94" t="s">
        <v>277</v>
      </c>
      <c r="D387" s="20">
        <v>347743.36560000002</v>
      </c>
      <c r="E387" s="1">
        <f>+G387/D387</f>
        <v>0</v>
      </c>
      <c r="F387" s="6">
        <f>+D387*80%</f>
        <v>278194.69248000003</v>
      </c>
      <c r="G387" s="33"/>
      <c r="H387" s="2" t="str">
        <f>IF(G387&lt;F387," OFERTA CON PRECIO APARENTEMENTE BAJO","VALOR MINIMO ACEPTABLE")</f>
        <v xml:space="preserve"> OFERTA CON PRECIO APARENTEMENTE BAJO</v>
      </c>
      <c r="I387" s="29"/>
      <c r="J387" s="30">
        <f>+ROUND(G387*I387,0)</f>
        <v>0</v>
      </c>
      <c r="K387" s="29"/>
      <c r="L387" s="30">
        <f>+ROUND(G387*K387,0)</f>
        <v>0</v>
      </c>
      <c r="M387" s="29"/>
      <c r="N387" s="30">
        <f>+ROUND(G387*M387,0)</f>
        <v>0</v>
      </c>
      <c r="O387" s="29"/>
      <c r="P387" s="30">
        <f>+ROUND(G387*O387,0)</f>
        <v>0</v>
      </c>
      <c r="Q387" s="31">
        <f>ROUND(G387-J387-L387-N387-P387,0)</f>
        <v>0</v>
      </c>
    </row>
    <row r="388" spans="2:17" ht="15" x14ac:dyDescent="0.25">
      <c r="B388" s="19">
        <v>365</v>
      </c>
      <c r="C388" s="94" t="s">
        <v>280</v>
      </c>
      <c r="D388" s="20">
        <v>2347473.8847999997</v>
      </c>
      <c r="E388" s="1">
        <f>+G388/D388</f>
        <v>0</v>
      </c>
      <c r="F388" s="6">
        <f>+D388*80%</f>
        <v>1877979.1078399997</v>
      </c>
      <c r="G388" s="33"/>
      <c r="H388" s="2" t="str">
        <f>IF(G388&lt;F388," OFERTA CON PRECIO APARENTEMENTE BAJO","VALOR MINIMO ACEPTABLE")</f>
        <v xml:space="preserve"> OFERTA CON PRECIO APARENTEMENTE BAJO</v>
      </c>
      <c r="I388" s="29"/>
      <c r="J388" s="30">
        <f>+ROUND(G388*I388,0)</f>
        <v>0</v>
      </c>
      <c r="K388" s="29"/>
      <c r="L388" s="30">
        <f>+ROUND(G388*K388,0)</f>
        <v>0</v>
      </c>
      <c r="M388" s="29"/>
      <c r="N388" s="30">
        <f>+ROUND(G388*M388,0)</f>
        <v>0</v>
      </c>
      <c r="O388" s="29"/>
      <c r="P388" s="30">
        <f>+ROUND(G388*O388,0)</f>
        <v>0</v>
      </c>
      <c r="Q388" s="31">
        <f>ROUND(G388-J388-L388-N388-P388,0)</f>
        <v>0</v>
      </c>
    </row>
    <row r="389" spans="2:17" ht="15" x14ac:dyDescent="0.25">
      <c r="B389" s="19">
        <v>366</v>
      </c>
      <c r="C389" s="94" t="s">
        <v>281</v>
      </c>
      <c r="D389" s="20">
        <v>3039220.98</v>
      </c>
      <c r="E389" s="1">
        <f>+G389/D389</f>
        <v>0</v>
      </c>
      <c r="F389" s="6">
        <f>+D389*80%</f>
        <v>2431376.784</v>
      </c>
      <c r="G389" s="33"/>
      <c r="H389" s="2" t="str">
        <f>IF(G389&lt;F389," OFERTA CON PRECIO APARENTEMENTE BAJO","VALOR MINIMO ACEPTABLE")</f>
        <v xml:space="preserve"> OFERTA CON PRECIO APARENTEMENTE BAJO</v>
      </c>
      <c r="I389" s="29"/>
      <c r="J389" s="30">
        <f>+ROUND(G389*I389,0)</f>
        <v>0</v>
      </c>
      <c r="K389" s="29"/>
      <c r="L389" s="30">
        <f>+ROUND(G389*K389,0)</f>
        <v>0</v>
      </c>
      <c r="M389" s="29"/>
      <c r="N389" s="30">
        <f>+ROUND(G389*M389,0)</f>
        <v>0</v>
      </c>
      <c r="O389" s="29"/>
      <c r="P389" s="30">
        <f>+ROUND(G389*O389,0)</f>
        <v>0</v>
      </c>
      <c r="Q389" s="31">
        <f>ROUND(G389-J389-L389-N389-P389,0)</f>
        <v>0</v>
      </c>
    </row>
    <row r="390" spans="2:17" ht="15" x14ac:dyDescent="0.25">
      <c r="B390" s="19">
        <v>367</v>
      </c>
      <c r="C390" s="94" t="s">
        <v>282</v>
      </c>
      <c r="D390" s="20">
        <v>1876672.4815999998</v>
      </c>
      <c r="E390" s="1">
        <f>+G390/D390</f>
        <v>0</v>
      </c>
      <c r="F390" s="6">
        <f>+D390*80%</f>
        <v>1501337.9852799999</v>
      </c>
      <c r="G390" s="33"/>
      <c r="H390" s="2" t="str">
        <f>IF(G390&lt;F390," OFERTA CON PRECIO APARENTEMENTE BAJO","VALOR MINIMO ACEPTABLE")</f>
        <v xml:space="preserve"> OFERTA CON PRECIO APARENTEMENTE BAJO</v>
      </c>
      <c r="I390" s="29"/>
      <c r="J390" s="30">
        <f>+ROUND(G390*I390,0)</f>
        <v>0</v>
      </c>
      <c r="K390" s="29"/>
      <c r="L390" s="30">
        <f>+ROUND(G390*K390,0)</f>
        <v>0</v>
      </c>
      <c r="M390" s="29"/>
      <c r="N390" s="30">
        <f>+ROUND(G390*M390,0)</f>
        <v>0</v>
      </c>
      <c r="O390" s="29"/>
      <c r="P390" s="30">
        <f>+ROUND(G390*O390,0)</f>
        <v>0</v>
      </c>
      <c r="Q390" s="31">
        <f>ROUND(G390-J390-L390-N390-P390,0)</f>
        <v>0</v>
      </c>
    </row>
    <row r="391" spans="2:17" ht="15" x14ac:dyDescent="0.25">
      <c r="B391" s="19">
        <v>368</v>
      </c>
      <c r="C391" s="94" t="s">
        <v>283</v>
      </c>
      <c r="D391" s="20">
        <v>1012810.7824</v>
      </c>
      <c r="E391" s="1">
        <f>+G391/D391</f>
        <v>0</v>
      </c>
      <c r="F391" s="6">
        <f>+D391*80%</f>
        <v>810248.62592000002</v>
      </c>
      <c r="G391" s="33"/>
      <c r="H391" s="2" t="str">
        <f>IF(G391&lt;F391," OFERTA CON PRECIO APARENTEMENTE BAJO","VALOR MINIMO ACEPTABLE")</f>
        <v xml:space="preserve"> OFERTA CON PRECIO APARENTEMENTE BAJO</v>
      </c>
      <c r="I391" s="29"/>
      <c r="J391" s="30">
        <f>+ROUND(G391*I391,0)</f>
        <v>0</v>
      </c>
      <c r="K391" s="29"/>
      <c r="L391" s="30">
        <f>+ROUND(G391*K391,0)</f>
        <v>0</v>
      </c>
      <c r="M391" s="29"/>
      <c r="N391" s="30">
        <f>+ROUND(G391*M391,0)</f>
        <v>0</v>
      </c>
      <c r="O391" s="29"/>
      <c r="P391" s="30">
        <f>+ROUND(G391*O391,0)</f>
        <v>0</v>
      </c>
      <c r="Q391" s="31">
        <f>ROUND(G391-J391-L391-N391-P391,0)</f>
        <v>0</v>
      </c>
    </row>
    <row r="392" spans="2:17" ht="15" x14ac:dyDescent="0.25">
      <c r="B392" s="19">
        <v>369</v>
      </c>
      <c r="C392" s="94" t="s">
        <v>284</v>
      </c>
      <c r="D392" s="20">
        <v>504180.90319999994</v>
      </c>
      <c r="E392" s="1">
        <f>+G392/D392</f>
        <v>0</v>
      </c>
      <c r="F392" s="6">
        <f>+D392*80%</f>
        <v>403344.72255999997</v>
      </c>
      <c r="G392" s="33"/>
      <c r="H392" s="2" t="str">
        <f>IF(G392&lt;F392," OFERTA CON PRECIO APARENTEMENTE BAJO","VALOR MINIMO ACEPTABLE")</f>
        <v xml:space="preserve"> OFERTA CON PRECIO APARENTEMENTE BAJO</v>
      </c>
      <c r="I392" s="29"/>
      <c r="J392" s="30">
        <f>+ROUND(G392*I392,0)</f>
        <v>0</v>
      </c>
      <c r="K392" s="29"/>
      <c r="L392" s="30">
        <f>+ROUND(G392*K392,0)</f>
        <v>0</v>
      </c>
      <c r="M392" s="29"/>
      <c r="N392" s="30">
        <f>+ROUND(G392*M392,0)</f>
        <v>0</v>
      </c>
      <c r="O392" s="29"/>
      <c r="P392" s="30">
        <f>+ROUND(G392*O392,0)</f>
        <v>0</v>
      </c>
      <c r="Q392" s="31">
        <f>ROUND(G392-J392-L392-N392-P392,0)</f>
        <v>0</v>
      </c>
    </row>
    <row r="393" spans="2:17" ht="15" x14ac:dyDescent="0.25">
      <c r="B393" s="19">
        <v>370</v>
      </c>
      <c r="C393" s="94" t="s">
        <v>285</v>
      </c>
      <c r="D393" s="20">
        <v>6937189.5927999998</v>
      </c>
      <c r="E393" s="1">
        <f>+G393/D393</f>
        <v>0</v>
      </c>
      <c r="F393" s="6">
        <f>+D393*80%</f>
        <v>5549751.6742400005</v>
      </c>
      <c r="G393" s="33"/>
      <c r="H393" s="2" t="str">
        <f>IF(G393&lt;F393," OFERTA CON PRECIO APARENTEMENTE BAJO","VALOR MINIMO ACEPTABLE")</f>
        <v xml:space="preserve"> OFERTA CON PRECIO APARENTEMENTE BAJO</v>
      </c>
      <c r="I393" s="29"/>
      <c r="J393" s="30">
        <f>+ROUND(G393*I393,0)</f>
        <v>0</v>
      </c>
      <c r="K393" s="29"/>
      <c r="L393" s="30">
        <f>+ROUND(G393*K393,0)</f>
        <v>0</v>
      </c>
      <c r="M393" s="29"/>
      <c r="N393" s="30">
        <f>+ROUND(G393*M393,0)</f>
        <v>0</v>
      </c>
      <c r="O393" s="29"/>
      <c r="P393" s="30">
        <f>+ROUND(G393*O393,0)</f>
        <v>0</v>
      </c>
      <c r="Q393" s="31">
        <f>ROUND(G393-J393-L393-N393-P393,0)</f>
        <v>0</v>
      </c>
    </row>
    <row r="394" spans="2:17" ht="15" x14ac:dyDescent="0.25">
      <c r="B394" s="19">
        <v>371</v>
      </c>
      <c r="C394" s="95" t="s">
        <v>503</v>
      </c>
      <c r="D394" s="20">
        <v>497112.30319999997</v>
      </c>
      <c r="E394" s="1">
        <f>+G394/D394</f>
        <v>0</v>
      </c>
      <c r="F394" s="6">
        <f>+D394*80%</f>
        <v>397689.84256000002</v>
      </c>
      <c r="G394" s="33"/>
      <c r="H394" s="2" t="str">
        <f>IF(G394&lt;F394," OFERTA CON PRECIO APARENTEMENTE BAJO","VALOR MINIMO ACEPTABLE")</f>
        <v xml:space="preserve"> OFERTA CON PRECIO APARENTEMENTE BAJO</v>
      </c>
      <c r="I394" s="29"/>
      <c r="J394" s="30">
        <f>+ROUND(G394*I394,0)</f>
        <v>0</v>
      </c>
      <c r="K394" s="29"/>
      <c r="L394" s="30">
        <f>+ROUND(G394*K394,0)</f>
        <v>0</v>
      </c>
      <c r="M394" s="29"/>
      <c r="N394" s="30">
        <f>+ROUND(G394*M394,0)</f>
        <v>0</v>
      </c>
      <c r="O394" s="29"/>
      <c r="P394" s="30">
        <f>+ROUND(G394*O394,0)</f>
        <v>0</v>
      </c>
      <c r="Q394" s="31">
        <f>ROUND(G394-J394-L394-N394-P394,0)</f>
        <v>0</v>
      </c>
    </row>
    <row r="395" spans="2:17" ht="15" x14ac:dyDescent="0.25">
      <c r="B395" s="19">
        <v>372</v>
      </c>
      <c r="C395" s="94" t="s">
        <v>286</v>
      </c>
      <c r="D395" s="20">
        <v>941609.81840000011</v>
      </c>
      <c r="E395" s="1">
        <f>+G395/D395</f>
        <v>0</v>
      </c>
      <c r="F395" s="6">
        <f>+D395*80%</f>
        <v>753287.85472000018</v>
      </c>
      <c r="G395" s="33"/>
      <c r="H395" s="2" t="str">
        <f>IF(G395&lt;F395," OFERTA CON PRECIO APARENTEMENTE BAJO","VALOR MINIMO ACEPTABLE")</f>
        <v xml:space="preserve"> OFERTA CON PRECIO APARENTEMENTE BAJO</v>
      </c>
      <c r="I395" s="29"/>
      <c r="J395" s="30">
        <f>+ROUND(G395*I395,0)</f>
        <v>0</v>
      </c>
      <c r="K395" s="29"/>
      <c r="L395" s="30">
        <f>+ROUND(G395*K395,0)</f>
        <v>0</v>
      </c>
      <c r="M395" s="29"/>
      <c r="N395" s="30">
        <f>+ROUND(G395*M395,0)</f>
        <v>0</v>
      </c>
      <c r="O395" s="29"/>
      <c r="P395" s="30">
        <f>+ROUND(G395*O395,0)</f>
        <v>0</v>
      </c>
      <c r="Q395" s="31">
        <f>ROUND(G395-J395-L395-N395-P395,0)</f>
        <v>0</v>
      </c>
    </row>
    <row r="396" spans="2:17" ht="15" x14ac:dyDescent="0.25">
      <c r="B396" s="19">
        <v>373</v>
      </c>
      <c r="C396" s="94" t="s">
        <v>287</v>
      </c>
      <c r="D396" s="20">
        <v>285336.62319999997</v>
      </c>
      <c r="E396" s="1">
        <f>+G396/D396</f>
        <v>0</v>
      </c>
      <c r="F396" s="6">
        <f>+D396*80%</f>
        <v>228269.29856</v>
      </c>
      <c r="G396" s="33"/>
      <c r="H396" s="2" t="str">
        <f>IF(G396&lt;F396," OFERTA CON PRECIO APARENTEMENTE BAJO","VALOR MINIMO ACEPTABLE")</f>
        <v xml:space="preserve"> OFERTA CON PRECIO APARENTEMENTE BAJO</v>
      </c>
      <c r="I396" s="29"/>
      <c r="J396" s="30">
        <f>+ROUND(G396*I396,0)</f>
        <v>0</v>
      </c>
      <c r="K396" s="29"/>
      <c r="L396" s="30">
        <f>+ROUND(G396*K396,0)</f>
        <v>0</v>
      </c>
      <c r="M396" s="29"/>
      <c r="N396" s="30">
        <f>+ROUND(G396*M396,0)</f>
        <v>0</v>
      </c>
      <c r="O396" s="29"/>
      <c r="P396" s="30">
        <f>+ROUND(G396*O396,0)</f>
        <v>0</v>
      </c>
      <c r="Q396" s="31">
        <f>ROUND(G396-J396-L396-N396-P396,0)</f>
        <v>0</v>
      </c>
    </row>
    <row r="397" spans="2:17" ht="15" x14ac:dyDescent="0.25">
      <c r="B397" s="19">
        <v>374</v>
      </c>
      <c r="C397" s="94" t="s">
        <v>288</v>
      </c>
      <c r="D397" s="20">
        <v>602215.82079999999</v>
      </c>
      <c r="E397" s="1">
        <f>+G397/D397</f>
        <v>0</v>
      </c>
      <c r="F397" s="6">
        <f>+D397*80%</f>
        <v>481772.65664</v>
      </c>
      <c r="G397" s="33"/>
      <c r="H397" s="2" t="str">
        <f>IF(G397&lt;F397," OFERTA CON PRECIO APARENTEMENTE BAJO","VALOR MINIMO ACEPTABLE")</f>
        <v xml:space="preserve"> OFERTA CON PRECIO APARENTEMENTE BAJO</v>
      </c>
      <c r="I397" s="29"/>
      <c r="J397" s="30">
        <f>+ROUND(G397*I397,0)</f>
        <v>0</v>
      </c>
      <c r="K397" s="29"/>
      <c r="L397" s="30">
        <f>+ROUND(G397*K397,0)</f>
        <v>0</v>
      </c>
      <c r="M397" s="29"/>
      <c r="N397" s="30">
        <f>+ROUND(G397*M397,0)</f>
        <v>0</v>
      </c>
      <c r="O397" s="29"/>
      <c r="P397" s="30">
        <f>+ROUND(G397*O397,0)</f>
        <v>0</v>
      </c>
      <c r="Q397" s="31">
        <f>ROUND(G397-J397-L397-N397-P397,0)</f>
        <v>0</v>
      </c>
    </row>
    <row r="398" spans="2:17" ht="15" x14ac:dyDescent="0.25">
      <c r="B398" s="19">
        <v>375</v>
      </c>
      <c r="C398" s="95" t="s">
        <v>504</v>
      </c>
      <c r="D398" s="20">
        <v>492466.43079999997</v>
      </c>
      <c r="E398" s="1">
        <f>+G398/D398</f>
        <v>0</v>
      </c>
      <c r="F398" s="6">
        <f>+D398*80%</f>
        <v>393973.14464000001</v>
      </c>
      <c r="G398" s="33"/>
      <c r="H398" s="2" t="str">
        <f>IF(G398&lt;F398," OFERTA CON PRECIO APARENTEMENTE BAJO","VALOR MINIMO ACEPTABLE")</f>
        <v xml:space="preserve"> OFERTA CON PRECIO APARENTEMENTE BAJO</v>
      </c>
      <c r="I398" s="29"/>
      <c r="J398" s="30">
        <f>+ROUND(G398*I398,0)</f>
        <v>0</v>
      </c>
      <c r="K398" s="29"/>
      <c r="L398" s="30">
        <f>+ROUND(G398*K398,0)</f>
        <v>0</v>
      </c>
      <c r="M398" s="29"/>
      <c r="N398" s="30">
        <f>+ROUND(G398*M398,0)</f>
        <v>0</v>
      </c>
      <c r="O398" s="29"/>
      <c r="P398" s="30">
        <f>+ROUND(G398*O398,0)</f>
        <v>0</v>
      </c>
      <c r="Q398" s="31">
        <f>ROUND(G398-J398-L398-N398-P398,0)</f>
        <v>0</v>
      </c>
    </row>
    <row r="399" spans="2:17" ht="15" x14ac:dyDescent="0.25">
      <c r="B399" s="19">
        <v>376</v>
      </c>
      <c r="C399" s="94" t="s">
        <v>505</v>
      </c>
      <c r="D399" s="20">
        <v>1243960.74</v>
      </c>
      <c r="E399" s="1">
        <f>+G399/D399</f>
        <v>0</v>
      </c>
      <c r="F399" s="6">
        <f>+D399*80%</f>
        <v>995168.59200000006</v>
      </c>
      <c r="G399" s="33"/>
      <c r="H399" s="2" t="str">
        <f>IF(G399&lt;F399," OFERTA CON PRECIO APARENTEMENTE BAJO","VALOR MINIMO ACEPTABLE")</f>
        <v xml:space="preserve"> OFERTA CON PRECIO APARENTEMENTE BAJO</v>
      </c>
      <c r="I399" s="29"/>
      <c r="J399" s="30">
        <f>+ROUND(G399*I399,0)</f>
        <v>0</v>
      </c>
      <c r="K399" s="29"/>
      <c r="L399" s="30">
        <f>+ROUND(G399*K399,0)</f>
        <v>0</v>
      </c>
      <c r="M399" s="29"/>
      <c r="N399" s="30">
        <f>+ROUND(G399*M399,0)</f>
        <v>0</v>
      </c>
      <c r="O399" s="29"/>
      <c r="P399" s="30">
        <f>+ROUND(G399*O399,0)</f>
        <v>0</v>
      </c>
      <c r="Q399" s="31">
        <f>ROUND(G399-J399-L399-N399-P399,0)</f>
        <v>0</v>
      </c>
    </row>
    <row r="400" spans="2:17" ht="15" x14ac:dyDescent="0.25">
      <c r="B400" s="19">
        <v>377</v>
      </c>
      <c r="C400" s="95" t="s">
        <v>506</v>
      </c>
      <c r="D400" s="20">
        <v>114658.14</v>
      </c>
      <c r="E400" s="1">
        <f>+G400/D400</f>
        <v>0</v>
      </c>
      <c r="F400" s="6">
        <f>+D400*80%</f>
        <v>91726.512000000002</v>
      </c>
      <c r="G400" s="33"/>
      <c r="H400" s="2" t="str">
        <f>IF(G400&lt;F400," OFERTA CON PRECIO APARENTEMENTE BAJO","VALOR MINIMO ACEPTABLE")</f>
        <v xml:space="preserve"> OFERTA CON PRECIO APARENTEMENTE BAJO</v>
      </c>
      <c r="I400" s="29"/>
      <c r="J400" s="30">
        <f>+ROUND(G400*I400,0)</f>
        <v>0</v>
      </c>
      <c r="K400" s="29"/>
      <c r="L400" s="30">
        <f>+ROUND(G400*K400,0)</f>
        <v>0</v>
      </c>
      <c r="M400" s="29"/>
      <c r="N400" s="30">
        <f>+ROUND(G400*M400,0)</f>
        <v>0</v>
      </c>
      <c r="O400" s="29"/>
      <c r="P400" s="30">
        <f>+ROUND(G400*O400,0)</f>
        <v>0</v>
      </c>
      <c r="Q400" s="31">
        <f>ROUND(G400-J400-L400-N400-P400,0)</f>
        <v>0</v>
      </c>
    </row>
    <row r="401" spans="2:17" ht="15" x14ac:dyDescent="0.25">
      <c r="B401" s="19">
        <v>378</v>
      </c>
      <c r="C401" s="94" t="s">
        <v>507</v>
      </c>
      <c r="D401" s="20">
        <v>92001.077200000014</v>
      </c>
      <c r="E401" s="1">
        <f>+G401/D401</f>
        <v>0</v>
      </c>
      <c r="F401" s="6">
        <f>+D401*80%</f>
        <v>73600.861760000014</v>
      </c>
      <c r="G401" s="33"/>
      <c r="H401" s="2" t="str">
        <f>IF(G401&lt;F401," OFERTA CON PRECIO APARENTEMENTE BAJO","VALOR MINIMO ACEPTABLE")</f>
        <v xml:space="preserve"> OFERTA CON PRECIO APARENTEMENTE BAJO</v>
      </c>
      <c r="I401" s="29"/>
      <c r="J401" s="30">
        <f>+ROUND(G401*I401,0)</f>
        <v>0</v>
      </c>
      <c r="K401" s="29"/>
      <c r="L401" s="30">
        <f>+ROUND(G401*K401,0)</f>
        <v>0</v>
      </c>
      <c r="M401" s="29"/>
      <c r="N401" s="30">
        <f>+ROUND(G401*M401,0)</f>
        <v>0</v>
      </c>
      <c r="O401" s="29"/>
      <c r="P401" s="30">
        <f>+ROUND(G401*O401,0)</f>
        <v>0</v>
      </c>
      <c r="Q401" s="31">
        <f>ROUND(G401-J401-L401-N401-P401,0)</f>
        <v>0</v>
      </c>
    </row>
    <row r="402" spans="2:17" ht="15" x14ac:dyDescent="0.25">
      <c r="B402" s="19">
        <v>379</v>
      </c>
      <c r="C402" s="94" t="s">
        <v>292</v>
      </c>
      <c r="D402" s="20">
        <v>848155.32319999998</v>
      </c>
      <c r="E402" s="1">
        <f>+G402/D402</f>
        <v>0</v>
      </c>
      <c r="F402" s="6">
        <f>+D402*80%</f>
        <v>678524.25855999999</v>
      </c>
      <c r="G402" s="33"/>
      <c r="H402" s="2" t="str">
        <f>IF(G402&lt;F402," OFERTA CON PRECIO APARENTEMENTE BAJO","VALOR MINIMO ACEPTABLE")</f>
        <v xml:space="preserve"> OFERTA CON PRECIO APARENTEMENTE BAJO</v>
      </c>
      <c r="I402" s="29"/>
      <c r="J402" s="30">
        <f>+ROUND(G402*I402,0)</f>
        <v>0</v>
      </c>
      <c r="K402" s="29"/>
      <c r="L402" s="30">
        <f>+ROUND(G402*K402,0)</f>
        <v>0</v>
      </c>
      <c r="M402" s="29"/>
      <c r="N402" s="30">
        <f>+ROUND(G402*M402,0)</f>
        <v>0</v>
      </c>
      <c r="O402" s="29"/>
      <c r="P402" s="30">
        <f>+ROUND(G402*O402,0)</f>
        <v>0</v>
      </c>
      <c r="Q402" s="31">
        <f>ROUND(G402-J402-L402-N402-P402,0)</f>
        <v>0</v>
      </c>
    </row>
    <row r="403" spans="2:17" ht="15" x14ac:dyDescent="0.25">
      <c r="B403" s="19">
        <v>380</v>
      </c>
      <c r="C403" s="94" t="s">
        <v>293</v>
      </c>
      <c r="D403" s="20">
        <v>870275.79920000001</v>
      </c>
      <c r="E403" s="1">
        <f>+G403/D403</f>
        <v>0</v>
      </c>
      <c r="F403" s="6">
        <f>+D403*80%</f>
        <v>696220.63936000003</v>
      </c>
      <c r="G403" s="33"/>
      <c r="H403" s="2" t="str">
        <f>IF(G403&lt;F403," OFERTA CON PRECIO APARENTEMENTE BAJO","VALOR MINIMO ACEPTABLE")</f>
        <v xml:space="preserve"> OFERTA CON PRECIO APARENTEMENTE BAJO</v>
      </c>
      <c r="I403" s="29"/>
      <c r="J403" s="30">
        <f>+ROUND(G403*I403,0)</f>
        <v>0</v>
      </c>
      <c r="K403" s="29"/>
      <c r="L403" s="30">
        <f>+ROUND(G403*K403,0)</f>
        <v>0</v>
      </c>
      <c r="M403" s="29"/>
      <c r="N403" s="30">
        <f>+ROUND(G403*M403,0)</f>
        <v>0</v>
      </c>
      <c r="O403" s="29"/>
      <c r="P403" s="30">
        <f>+ROUND(G403*O403,0)</f>
        <v>0</v>
      </c>
      <c r="Q403" s="31">
        <f>ROUND(G403-J403-L403-N403-P403,0)</f>
        <v>0</v>
      </c>
    </row>
    <row r="404" spans="2:17" ht="15" x14ac:dyDescent="0.25">
      <c r="B404" s="19">
        <v>381</v>
      </c>
      <c r="C404" s="94" t="str">
        <f>UPPER("SERVICIO Cambio de reten salida cardan")</f>
        <v>SERVICIO CAMBIO DE RETEN SALIDA CARDAN</v>
      </c>
      <c r="D404" s="20">
        <v>175285.51359999998</v>
      </c>
      <c r="E404" s="1">
        <f>+G404/D404</f>
        <v>0</v>
      </c>
      <c r="F404" s="6">
        <f>+D404*80%</f>
        <v>140228.41087999998</v>
      </c>
      <c r="G404" s="33"/>
      <c r="H404" s="2" t="str">
        <f>IF(G404&lt;F404," OFERTA CON PRECIO APARENTEMENTE BAJO","VALOR MINIMO ACEPTABLE")</f>
        <v xml:space="preserve"> OFERTA CON PRECIO APARENTEMENTE BAJO</v>
      </c>
      <c r="I404" s="29"/>
      <c r="J404" s="30">
        <f>+ROUND(G404*I404,0)</f>
        <v>0</v>
      </c>
      <c r="K404" s="29"/>
      <c r="L404" s="30">
        <f>+ROUND(G404*K404,0)</f>
        <v>0</v>
      </c>
      <c r="M404" s="29"/>
      <c r="N404" s="30">
        <f>+ROUND(G404*M404,0)</f>
        <v>0</v>
      </c>
      <c r="O404" s="29"/>
      <c r="P404" s="30">
        <f>+ROUND(G404*O404,0)</f>
        <v>0</v>
      </c>
      <c r="Q404" s="31">
        <f>ROUND(G404-J404-L404-N404-P404,0)</f>
        <v>0</v>
      </c>
    </row>
    <row r="405" spans="2:17" ht="15" x14ac:dyDescent="0.25">
      <c r="B405" s="19">
        <v>382</v>
      </c>
      <c r="C405" s="94" t="s">
        <v>289</v>
      </c>
      <c r="D405" s="20">
        <v>2159325.4956</v>
      </c>
      <c r="E405" s="1">
        <f>+G405/D405</f>
        <v>0</v>
      </c>
      <c r="F405" s="6">
        <f>+D405*80%</f>
        <v>1727460.3964800001</v>
      </c>
      <c r="G405" s="33"/>
      <c r="H405" s="2" t="str">
        <f>IF(G405&lt;F405," OFERTA CON PRECIO APARENTEMENTE BAJO","VALOR MINIMO ACEPTABLE")</f>
        <v xml:space="preserve"> OFERTA CON PRECIO APARENTEMENTE BAJO</v>
      </c>
      <c r="I405" s="29"/>
      <c r="J405" s="30">
        <f>+ROUND(G405*I405,0)</f>
        <v>0</v>
      </c>
      <c r="K405" s="29"/>
      <c r="L405" s="30">
        <f>+ROUND(G405*K405,0)</f>
        <v>0</v>
      </c>
      <c r="M405" s="29"/>
      <c r="N405" s="30">
        <f>+ROUND(G405*M405,0)</f>
        <v>0</v>
      </c>
      <c r="O405" s="29"/>
      <c r="P405" s="30">
        <f>+ROUND(G405*O405,0)</f>
        <v>0</v>
      </c>
      <c r="Q405" s="31">
        <f>ROUND(G405-J405-L405-N405-P405,0)</f>
        <v>0</v>
      </c>
    </row>
    <row r="406" spans="2:17" ht="15" x14ac:dyDescent="0.25">
      <c r="B406" s="19">
        <v>383</v>
      </c>
      <c r="C406" s="94" t="s">
        <v>290</v>
      </c>
      <c r="D406" s="20">
        <v>770276.304</v>
      </c>
      <c r="E406" s="1">
        <f>+G406/D406</f>
        <v>0</v>
      </c>
      <c r="F406" s="6">
        <f>+D406*80%</f>
        <v>616221.04320000007</v>
      </c>
      <c r="G406" s="33"/>
      <c r="H406" s="2" t="str">
        <f>IF(G406&lt;F406," OFERTA CON PRECIO APARENTEMENTE BAJO","VALOR MINIMO ACEPTABLE")</f>
        <v xml:space="preserve"> OFERTA CON PRECIO APARENTEMENTE BAJO</v>
      </c>
      <c r="I406" s="29"/>
      <c r="J406" s="30">
        <f>+ROUND(G406*I406,0)</f>
        <v>0</v>
      </c>
      <c r="K406" s="29"/>
      <c r="L406" s="30">
        <f>+ROUND(G406*K406,0)</f>
        <v>0</v>
      </c>
      <c r="M406" s="29"/>
      <c r="N406" s="30">
        <f>+ROUND(G406*M406,0)</f>
        <v>0</v>
      </c>
      <c r="O406" s="29"/>
      <c r="P406" s="30">
        <f>+ROUND(G406*O406,0)</f>
        <v>0</v>
      </c>
      <c r="Q406" s="31">
        <f>ROUND(G406-J406-L406-N406-P406,0)</f>
        <v>0</v>
      </c>
    </row>
    <row r="407" spans="2:17" ht="15" x14ac:dyDescent="0.25">
      <c r="B407" s="19">
        <v>384</v>
      </c>
      <c r="C407" s="94" t="s">
        <v>291</v>
      </c>
      <c r="D407" s="20">
        <v>1143044.3984000001</v>
      </c>
      <c r="E407" s="1">
        <f>+G407/D407</f>
        <v>0</v>
      </c>
      <c r="F407" s="6">
        <f>+D407*80%</f>
        <v>914435.51872000005</v>
      </c>
      <c r="G407" s="33"/>
      <c r="H407" s="2" t="str">
        <f>IF(G407&lt;F407," OFERTA CON PRECIO APARENTEMENTE BAJO","VALOR MINIMO ACEPTABLE")</f>
        <v xml:space="preserve"> OFERTA CON PRECIO APARENTEMENTE BAJO</v>
      </c>
      <c r="I407" s="29"/>
      <c r="J407" s="30">
        <f>+ROUND(G407*I407,0)</f>
        <v>0</v>
      </c>
      <c r="K407" s="29"/>
      <c r="L407" s="30">
        <f>+ROUND(G407*K407,0)</f>
        <v>0</v>
      </c>
      <c r="M407" s="29"/>
      <c r="N407" s="30">
        <f>+ROUND(G407*M407,0)</f>
        <v>0</v>
      </c>
      <c r="O407" s="29"/>
      <c r="P407" s="30">
        <f>+ROUND(G407*O407,0)</f>
        <v>0</v>
      </c>
      <c r="Q407" s="31">
        <f>ROUND(G407-J407-L407-N407-P407,0)</f>
        <v>0</v>
      </c>
    </row>
    <row r="408" spans="2:17" ht="15" x14ac:dyDescent="0.25">
      <c r="B408" s="19">
        <v>385</v>
      </c>
      <c r="C408" s="94" t="s">
        <v>292</v>
      </c>
      <c r="D408" s="20">
        <v>848155.32319999998</v>
      </c>
      <c r="E408" s="1">
        <f>+G408/D408</f>
        <v>0</v>
      </c>
      <c r="F408" s="6">
        <f>+D408*80%</f>
        <v>678524.25855999999</v>
      </c>
      <c r="G408" s="33"/>
      <c r="H408" s="2" t="str">
        <f>IF(G408&lt;F408," OFERTA CON PRECIO APARENTEMENTE BAJO","VALOR MINIMO ACEPTABLE")</f>
        <v xml:space="preserve"> OFERTA CON PRECIO APARENTEMENTE BAJO</v>
      </c>
      <c r="I408" s="29"/>
      <c r="J408" s="30">
        <f>+ROUND(G408*I408,0)</f>
        <v>0</v>
      </c>
      <c r="K408" s="29"/>
      <c r="L408" s="30">
        <f>+ROUND(G408*K408,0)</f>
        <v>0</v>
      </c>
      <c r="M408" s="29"/>
      <c r="N408" s="30">
        <f>+ROUND(G408*M408,0)</f>
        <v>0</v>
      </c>
      <c r="O408" s="29"/>
      <c r="P408" s="30">
        <f>+ROUND(G408*O408,0)</f>
        <v>0</v>
      </c>
      <c r="Q408" s="31">
        <f>ROUND(G408-J408-L408-N408-P408,0)</f>
        <v>0</v>
      </c>
    </row>
    <row r="409" spans="2:17" ht="15" x14ac:dyDescent="0.25">
      <c r="B409" s="19">
        <v>386</v>
      </c>
      <c r="C409" s="94" t="s">
        <v>293</v>
      </c>
      <c r="D409" s="20">
        <v>868311.76799999992</v>
      </c>
      <c r="E409" s="1">
        <f>+G409/D409</f>
        <v>0</v>
      </c>
      <c r="F409" s="6">
        <f>+D409*80%</f>
        <v>694649.41440000001</v>
      </c>
      <c r="G409" s="33"/>
      <c r="H409" s="2" t="str">
        <f>IF(G409&lt;F409," OFERTA CON PRECIO APARENTEMENTE BAJO","VALOR MINIMO ACEPTABLE")</f>
        <v xml:space="preserve"> OFERTA CON PRECIO APARENTEMENTE BAJO</v>
      </c>
      <c r="I409" s="29"/>
      <c r="J409" s="30">
        <f>+ROUND(G409*I409,0)</f>
        <v>0</v>
      </c>
      <c r="K409" s="29"/>
      <c r="L409" s="30">
        <f>+ROUND(G409*K409,0)</f>
        <v>0</v>
      </c>
      <c r="M409" s="29"/>
      <c r="N409" s="30">
        <f>+ROUND(G409*M409,0)</f>
        <v>0</v>
      </c>
      <c r="O409" s="29"/>
      <c r="P409" s="30">
        <f>+ROUND(G409*O409,0)</f>
        <v>0</v>
      </c>
      <c r="Q409" s="31">
        <f>ROUND(G409-J409-L409-N409-P409,0)</f>
        <v>0</v>
      </c>
    </row>
    <row r="410" spans="2:17" ht="15" x14ac:dyDescent="0.25">
      <c r="B410" s="19">
        <v>387</v>
      </c>
      <c r="C410" s="94" t="s">
        <v>508</v>
      </c>
      <c r="D410" s="20">
        <v>684909.36159999995</v>
      </c>
      <c r="E410" s="1">
        <f>+G410/D410</f>
        <v>0</v>
      </c>
      <c r="F410" s="6">
        <f>+D410*80%</f>
        <v>547927.48927999998</v>
      </c>
      <c r="G410" s="33"/>
      <c r="H410" s="2" t="str">
        <f>IF(G410&lt;F410," OFERTA CON PRECIO APARENTEMENTE BAJO","VALOR MINIMO ACEPTABLE")</f>
        <v xml:space="preserve"> OFERTA CON PRECIO APARENTEMENTE BAJO</v>
      </c>
      <c r="I410" s="29"/>
      <c r="J410" s="30">
        <f>+ROUND(G410*I410,0)</f>
        <v>0</v>
      </c>
      <c r="K410" s="29"/>
      <c r="L410" s="30">
        <f>+ROUND(G410*K410,0)</f>
        <v>0</v>
      </c>
      <c r="M410" s="29"/>
      <c r="N410" s="30">
        <f>+ROUND(G410*M410,0)</f>
        <v>0</v>
      </c>
      <c r="O410" s="29"/>
      <c r="P410" s="30">
        <f>+ROUND(G410*O410,0)</f>
        <v>0</v>
      </c>
      <c r="Q410" s="31">
        <f>ROUND(G410-J410-L410-N410-P410,0)</f>
        <v>0</v>
      </c>
    </row>
    <row r="411" spans="2:17" ht="15" x14ac:dyDescent="0.25">
      <c r="B411" s="19">
        <v>388</v>
      </c>
      <c r="C411" s="94" t="s">
        <v>509</v>
      </c>
      <c r="D411" s="20">
        <v>479365.06799999997</v>
      </c>
      <c r="E411" s="1">
        <f>+G411/D411</f>
        <v>0</v>
      </c>
      <c r="F411" s="6">
        <f>+D411*80%</f>
        <v>383492.05440000002</v>
      </c>
      <c r="G411" s="33"/>
      <c r="H411" s="2" t="str">
        <f>IF(G411&lt;F411," OFERTA CON PRECIO APARENTEMENTE BAJO","VALOR MINIMO ACEPTABLE")</f>
        <v xml:space="preserve"> OFERTA CON PRECIO APARENTEMENTE BAJO</v>
      </c>
      <c r="I411" s="29"/>
      <c r="J411" s="30">
        <f>+ROUND(G411*I411,0)</f>
        <v>0</v>
      </c>
      <c r="K411" s="29"/>
      <c r="L411" s="30">
        <f>+ROUND(G411*K411,0)</f>
        <v>0</v>
      </c>
      <c r="M411" s="29"/>
      <c r="N411" s="30">
        <f>+ROUND(G411*M411,0)</f>
        <v>0</v>
      </c>
      <c r="O411" s="29"/>
      <c r="P411" s="30">
        <f>+ROUND(G411*O411,0)</f>
        <v>0</v>
      </c>
      <c r="Q411" s="31">
        <f>ROUND(G411-J411-L411-N411-P411,0)</f>
        <v>0</v>
      </c>
    </row>
    <row r="412" spans="2:17" ht="15" x14ac:dyDescent="0.25">
      <c r="B412" s="19">
        <v>389</v>
      </c>
      <c r="C412" s="94" t="s">
        <v>510</v>
      </c>
      <c r="D412" s="20">
        <v>160939.07999999999</v>
      </c>
      <c r="E412" s="1">
        <f>+G412/D412</f>
        <v>0</v>
      </c>
      <c r="F412" s="6">
        <f>+D412*80%</f>
        <v>128751.264</v>
      </c>
      <c r="G412" s="33"/>
      <c r="H412" s="2" t="str">
        <f>IF(G412&lt;F412," OFERTA CON PRECIO APARENTEMENTE BAJO","VALOR MINIMO ACEPTABLE")</f>
        <v xml:space="preserve"> OFERTA CON PRECIO APARENTEMENTE BAJO</v>
      </c>
      <c r="I412" s="29"/>
      <c r="J412" s="30">
        <f>+ROUND(G412*I412,0)</f>
        <v>0</v>
      </c>
      <c r="K412" s="29"/>
      <c r="L412" s="30">
        <f>+ROUND(G412*K412,0)</f>
        <v>0</v>
      </c>
      <c r="M412" s="29"/>
      <c r="N412" s="30">
        <f>+ROUND(G412*M412,0)</f>
        <v>0</v>
      </c>
      <c r="O412" s="29"/>
      <c r="P412" s="30">
        <f>+ROUND(G412*O412,0)</f>
        <v>0</v>
      </c>
      <c r="Q412" s="31">
        <f>ROUND(G412-J412-L412-N412-P412,0)</f>
        <v>0</v>
      </c>
    </row>
    <row r="413" spans="2:17" ht="15" x14ac:dyDescent="0.25">
      <c r="B413" s="19">
        <v>390</v>
      </c>
      <c r="C413" s="94" t="s">
        <v>511</v>
      </c>
      <c r="D413" s="20">
        <v>800903.12479999999</v>
      </c>
      <c r="E413" s="1">
        <f>+G413/D413</f>
        <v>0</v>
      </c>
      <c r="F413" s="6">
        <f>+D413*80%</f>
        <v>640722.49984000006</v>
      </c>
      <c r="G413" s="33"/>
      <c r="H413" s="2" t="str">
        <f>IF(G413&lt;F413," OFERTA CON PRECIO APARENTEMENTE BAJO","VALOR MINIMO ACEPTABLE")</f>
        <v xml:space="preserve"> OFERTA CON PRECIO APARENTEMENTE BAJO</v>
      </c>
      <c r="I413" s="29"/>
      <c r="J413" s="30">
        <f>+ROUND(G413*I413,0)</f>
        <v>0</v>
      </c>
      <c r="K413" s="29"/>
      <c r="L413" s="30">
        <f>+ROUND(G413*K413,0)</f>
        <v>0</v>
      </c>
      <c r="M413" s="29"/>
      <c r="N413" s="30">
        <f>+ROUND(G413*M413,0)</f>
        <v>0</v>
      </c>
      <c r="O413" s="29"/>
      <c r="P413" s="30">
        <f>+ROUND(G413*O413,0)</f>
        <v>0</v>
      </c>
      <c r="Q413" s="31">
        <f>ROUND(G413-J413-L413-N413-P413,0)</f>
        <v>0</v>
      </c>
    </row>
    <row r="414" spans="2:17" ht="15" x14ac:dyDescent="0.25">
      <c r="B414" s="19">
        <v>391</v>
      </c>
      <c r="C414" s="94" t="s">
        <v>512</v>
      </c>
      <c r="D414" s="20">
        <v>1997090.0272000001</v>
      </c>
      <c r="E414" s="1">
        <f>+G414/D414</f>
        <v>0</v>
      </c>
      <c r="F414" s="6">
        <f>+D414*80%</f>
        <v>1597672.0217600001</v>
      </c>
      <c r="G414" s="33"/>
      <c r="H414" s="2" t="str">
        <f>IF(G414&lt;F414," OFERTA CON PRECIO APARENTEMENTE BAJO","VALOR MINIMO ACEPTABLE")</f>
        <v xml:space="preserve"> OFERTA CON PRECIO APARENTEMENTE BAJO</v>
      </c>
      <c r="I414" s="29"/>
      <c r="J414" s="30">
        <f>+ROUND(G414*I414,0)</f>
        <v>0</v>
      </c>
      <c r="K414" s="29"/>
      <c r="L414" s="30">
        <f>+ROUND(G414*K414,0)</f>
        <v>0</v>
      </c>
      <c r="M414" s="29"/>
      <c r="N414" s="30">
        <f>+ROUND(G414*M414,0)</f>
        <v>0</v>
      </c>
      <c r="O414" s="29"/>
      <c r="P414" s="30">
        <f>+ROUND(G414*O414,0)</f>
        <v>0</v>
      </c>
      <c r="Q414" s="31">
        <f>ROUND(G414-J414-L414-N414-P414,0)</f>
        <v>0</v>
      </c>
    </row>
    <row r="415" spans="2:17" ht="15" x14ac:dyDescent="0.25">
      <c r="B415" s="19">
        <v>392</v>
      </c>
      <c r="C415" s="94" t="s">
        <v>513</v>
      </c>
      <c r="D415" s="20">
        <v>127812.51239999999</v>
      </c>
      <c r="E415" s="1">
        <f>+G415/D415</f>
        <v>0</v>
      </c>
      <c r="F415" s="6">
        <f>+D415*80%</f>
        <v>102250.00992</v>
      </c>
      <c r="G415" s="33"/>
      <c r="H415" s="2" t="str">
        <f>IF(G415&lt;F415," OFERTA CON PRECIO APARENTEMENTE BAJO","VALOR MINIMO ACEPTABLE")</f>
        <v xml:space="preserve"> OFERTA CON PRECIO APARENTEMENTE BAJO</v>
      </c>
      <c r="I415" s="29"/>
      <c r="J415" s="30">
        <f>+ROUND(G415*I415,0)</f>
        <v>0</v>
      </c>
      <c r="K415" s="29"/>
      <c r="L415" s="30">
        <f>+ROUND(G415*K415,0)</f>
        <v>0</v>
      </c>
      <c r="M415" s="29"/>
      <c r="N415" s="30">
        <f>+ROUND(G415*M415,0)</f>
        <v>0</v>
      </c>
      <c r="O415" s="29"/>
      <c r="P415" s="30">
        <f>+ROUND(G415*O415,0)</f>
        <v>0</v>
      </c>
      <c r="Q415" s="31">
        <f>ROUND(G415-J415-L415-N415-P415,0)</f>
        <v>0</v>
      </c>
    </row>
    <row r="416" spans="2:17" ht="15" x14ac:dyDescent="0.25">
      <c r="B416" s="19">
        <v>393</v>
      </c>
      <c r="C416" s="95" t="s">
        <v>514</v>
      </c>
      <c r="D416" s="20">
        <v>1146119.4708</v>
      </c>
      <c r="E416" s="1">
        <f>+G416/D416</f>
        <v>0</v>
      </c>
      <c r="F416" s="6">
        <f>+D416*80%</f>
        <v>916895.5766400001</v>
      </c>
      <c r="G416" s="33"/>
      <c r="H416" s="2" t="str">
        <f>IF(G416&lt;F416," OFERTA CON PRECIO APARENTEMENTE BAJO","VALOR MINIMO ACEPTABLE")</f>
        <v xml:space="preserve"> OFERTA CON PRECIO APARENTEMENTE BAJO</v>
      </c>
      <c r="I416" s="29"/>
      <c r="J416" s="30">
        <f>+ROUND(G416*I416,0)</f>
        <v>0</v>
      </c>
      <c r="K416" s="29"/>
      <c r="L416" s="30">
        <f>+ROUND(G416*K416,0)</f>
        <v>0</v>
      </c>
      <c r="M416" s="29"/>
      <c r="N416" s="30">
        <f>+ROUND(G416*M416,0)</f>
        <v>0</v>
      </c>
      <c r="O416" s="29"/>
      <c r="P416" s="30">
        <f>+ROUND(G416*O416,0)</f>
        <v>0</v>
      </c>
      <c r="Q416" s="31">
        <f>ROUND(G416-J416-L416-N416-P416,0)</f>
        <v>0</v>
      </c>
    </row>
    <row r="417" spans="1:16382" ht="15" x14ac:dyDescent="0.25">
      <c r="B417" s="19">
        <v>394</v>
      </c>
      <c r="C417" s="94" t="s">
        <v>515</v>
      </c>
      <c r="D417" s="20">
        <v>6203108.5620000008</v>
      </c>
      <c r="E417" s="1">
        <f>+G417/D417</f>
        <v>0</v>
      </c>
      <c r="F417" s="6">
        <f>+D417*80%</f>
        <v>4962486.8496000012</v>
      </c>
      <c r="G417" s="33"/>
      <c r="H417" s="2" t="str">
        <f>IF(G417&lt;F417," OFERTA CON PRECIO APARENTEMENTE BAJO","VALOR MINIMO ACEPTABLE")</f>
        <v xml:space="preserve"> OFERTA CON PRECIO APARENTEMENTE BAJO</v>
      </c>
      <c r="I417" s="29"/>
      <c r="J417" s="30">
        <f>+ROUND(G417*I417,0)</f>
        <v>0</v>
      </c>
      <c r="K417" s="29"/>
      <c r="L417" s="30">
        <f>+ROUND(G417*K417,0)</f>
        <v>0</v>
      </c>
      <c r="M417" s="29"/>
      <c r="N417" s="30">
        <f>+ROUND(G417*M417,0)</f>
        <v>0</v>
      </c>
      <c r="O417" s="29"/>
      <c r="P417" s="30">
        <f>+ROUND(G417*O417,0)</f>
        <v>0</v>
      </c>
      <c r="Q417" s="31">
        <f>ROUND(G417-J417-L417-N417-P417,0)</f>
        <v>0</v>
      </c>
    </row>
    <row r="418" spans="1:16382" ht="15" x14ac:dyDescent="0.25">
      <c r="B418" s="19">
        <v>395</v>
      </c>
      <c r="C418" s="94" t="s">
        <v>516</v>
      </c>
      <c r="D418" s="20">
        <v>557582.69999999995</v>
      </c>
      <c r="E418" s="1">
        <f>+G418/D418</f>
        <v>0</v>
      </c>
      <c r="F418" s="6">
        <f>+D418*80%</f>
        <v>446066.16</v>
      </c>
      <c r="G418" s="33"/>
      <c r="H418" s="2" t="str">
        <f>IF(G418&lt;F418," OFERTA CON PRECIO APARENTEMENTE BAJO","VALOR MINIMO ACEPTABLE")</f>
        <v xml:space="preserve"> OFERTA CON PRECIO APARENTEMENTE BAJO</v>
      </c>
      <c r="I418" s="29"/>
      <c r="J418" s="30">
        <f>+ROUND(G418*I418,0)</f>
        <v>0</v>
      </c>
      <c r="K418" s="29"/>
      <c r="L418" s="30">
        <f>+ROUND(G418*K418,0)</f>
        <v>0</v>
      </c>
      <c r="M418" s="29"/>
      <c r="N418" s="30">
        <f>+ROUND(G418*M418,0)</f>
        <v>0</v>
      </c>
      <c r="O418" s="29"/>
      <c r="P418" s="30">
        <f>+ROUND(G418*O418,0)</f>
        <v>0</v>
      </c>
      <c r="Q418" s="31">
        <f>ROUND(G418-J418-L418-N418-P418,0)</f>
        <v>0</v>
      </c>
    </row>
    <row r="419" spans="1:16382" ht="15" x14ac:dyDescent="0.25">
      <c r="B419" s="19">
        <v>396</v>
      </c>
      <c r="C419" s="94" t="s">
        <v>517</v>
      </c>
      <c r="D419" s="20">
        <v>9097228.8351999987</v>
      </c>
      <c r="E419" s="1">
        <f>+G419/D419</f>
        <v>0</v>
      </c>
      <c r="F419" s="6">
        <f>+D419*80%</f>
        <v>7277783.0681599993</v>
      </c>
      <c r="G419" s="33"/>
      <c r="H419" s="2" t="str">
        <f>IF(G419&lt;F419," OFERTA CON PRECIO APARENTEMENTE BAJO","VALOR MINIMO ACEPTABLE")</f>
        <v xml:space="preserve"> OFERTA CON PRECIO APARENTEMENTE BAJO</v>
      </c>
      <c r="I419" s="29"/>
      <c r="J419" s="30">
        <f>+ROUND(G419*I419,0)</f>
        <v>0</v>
      </c>
      <c r="K419" s="29"/>
      <c r="L419" s="30">
        <f>+ROUND(G419*K419,0)</f>
        <v>0</v>
      </c>
      <c r="M419" s="29"/>
      <c r="N419" s="30">
        <f>+ROUND(G419*M419,0)</f>
        <v>0</v>
      </c>
      <c r="O419" s="29"/>
      <c r="P419" s="30">
        <f>+ROUND(G419*O419,0)</f>
        <v>0</v>
      </c>
      <c r="Q419" s="31">
        <f>ROUND(G419-J419-L419-N419-P419,0)</f>
        <v>0</v>
      </c>
    </row>
    <row r="420" spans="1:16382" ht="15" x14ac:dyDescent="0.25">
      <c r="B420" s="19">
        <v>397</v>
      </c>
      <c r="C420" s="93" t="s">
        <v>294</v>
      </c>
      <c r="D420" s="20">
        <v>33769.395199999999</v>
      </c>
      <c r="E420" s="1">
        <f>+G420/D420</f>
        <v>0</v>
      </c>
      <c r="F420" s="6">
        <f>+D420*80%</f>
        <v>27015.516159999999</v>
      </c>
      <c r="G420" s="33"/>
      <c r="H420" s="2" t="str">
        <f>IF(G420&lt;F420," OFERTA CON PRECIO APARENTEMENTE BAJO","VALOR MINIMO ACEPTABLE")</f>
        <v xml:space="preserve"> OFERTA CON PRECIO APARENTEMENTE BAJO</v>
      </c>
      <c r="I420" s="29"/>
      <c r="J420" s="30">
        <f>+ROUND(G420*I420,0)</f>
        <v>0</v>
      </c>
      <c r="K420" s="29"/>
      <c r="L420" s="30">
        <f>+ROUND(G420*K420,0)</f>
        <v>0</v>
      </c>
      <c r="M420" s="29"/>
      <c r="N420" s="30">
        <f>+ROUND(G420*M420,0)</f>
        <v>0</v>
      </c>
      <c r="O420" s="29"/>
      <c r="P420" s="30">
        <f>+ROUND(G420*O420,0)</f>
        <v>0</v>
      </c>
      <c r="Q420" s="31">
        <f>ROUND(G420-J420-L420-N420-P420,0)</f>
        <v>0</v>
      </c>
    </row>
    <row r="421" spans="1:16382" ht="15" x14ac:dyDescent="0.25">
      <c r="B421" s="19">
        <v>398</v>
      </c>
      <c r="C421" s="93" t="s">
        <v>295</v>
      </c>
      <c r="D421" s="20">
        <v>344077.84080000001</v>
      </c>
      <c r="E421" s="1">
        <f>+G421/D421</f>
        <v>0</v>
      </c>
      <c r="F421" s="6">
        <f>+D421*80%</f>
        <v>275262.27264000004</v>
      </c>
      <c r="G421" s="33"/>
      <c r="H421" s="2" t="str">
        <f>IF(G421&lt;F421," OFERTA CON PRECIO APARENTEMENTE BAJO","VALOR MINIMO ACEPTABLE")</f>
        <v xml:space="preserve"> OFERTA CON PRECIO APARENTEMENTE BAJO</v>
      </c>
      <c r="I421" s="29"/>
      <c r="J421" s="30">
        <f>+ROUND(G421*I421,0)</f>
        <v>0</v>
      </c>
      <c r="K421" s="29"/>
      <c r="L421" s="30">
        <f>+ROUND(G421*K421,0)</f>
        <v>0</v>
      </c>
      <c r="M421" s="29"/>
      <c r="N421" s="30">
        <f>+ROUND(G421*M421,0)</f>
        <v>0</v>
      </c>
      <c r="O421" s="29"/>
      <c r="P421" s="30">
        <f>+ROUND(G421*O421,0)</f>
        <v>0</v>
      </c>
      <c r="Q421" s="31">
        <f>ROUND(G421-J421-L421-N421-P421,0)</f>
        <v>0</v>
      </c>
    </row>
    <row r="422" spans="1:16382" ht="15" x14ac:dyDescent="0.25">
      <c r="B422" s="19">
        <v>399</v>
      </c>
      <c r="C422" s="93" t="s">
        <v>296</v>
      </c>
      <c r="D422" s="20">
        <v>662816.04</v>
      </c>
      <c r="E422" s="1">
        <f>+G422/D422</f>
        <v>0</v>
      </c>
      <c r="F422" s="6">
        <f>+D422*80%</f>
        <v>530252.83200000005</v>
      </c>
      <c r="G422" s="33"/>
      <c r="H422" s="2" t="str">
        <f>IF(G422&lt;F422," OFERTA CON PRECIO APARENTEMENTE BAJO","VALOR MINIMO ACEPTABLE")</f>
        <v xml:space="preserve"> OFERTA CON PRECIO APARENTEMENTE BAJO</v>
      </c>
      <c r="I422" s="29"/>
      <c r="J422" s="30">
        <f>+ROUND(G422*I422,0)</f>
        <v>0</v>
      </c>
      <c r="K422" s="29"/>
      <c r="L422" s="30">
        <f>+ROUND(G422*K422,0)</f>
        <v>0</v>
      </c>
      <c r="M422" s="29"/>
      <c r="N422" s="30">
        <f>+ROUND(G422*M422,0)</f>
        <v>0</v>
      </c>
      <c r="O422" s="29"/>
      <c r="P422" s="30">
        <f>+ROUND(G422*O422,0)</f>
        <v>0</v>
      </c>
      <c r="Q422" s="31">
        <f>ROUND(G422-J422-L422-N422-P422,0)</f>
        <v>0</v>
      </c>
    </row>
    <row r="423" spans="1:16382" ht="15" x14ac:dyDescent="0.25">
      <c r="B423" s="19">
        <v>400</v>
      </c>
      <c r="C423" s="93" t="s">
        <v>297</v>
      </c>
      <c r="D423" s="20">
        <v>235860.20240000001</v>
      </c>
      <c r="E423" s="1">
        <f>+G423/D423</f>
        <v>0</v>
      </c>
      <c r="F423" s="6">
        <f>+D423*80%</f>
        <v>188688.16192000001</v>
      </c>
      <c r="G423" s="33"/>
      <c r="H423" s="2" t="str">
        <f>IF(G423&lt;F423," OFERTA CON PRECIO APARENTEMENTE BAJO","VALOR MINIMO ACEPTABLE")</f>
        <v xml:space="preserve"> OFERTA CON PRECIO APARENTEMENTE BAJO</v>
      </c>
      <c r="I423" s="29"/>
      <c r="J423" s="30">
        <f>+ROUND(G423*I423,0)</f>
        <v>0</v>
      </c>
      <c r="K423" s="29"/>
      <c r="L423" s="30">
        <f>+ROUND(G423*K423,0)</f>
        <v>0</v>
      </c>
      <c r="M423" s="29"/>
      <c r="N423" s="30">
        <f>+ROUND(G423*M423,0)</f>
        <v>0</v>
      </c>
      <c r="O423" s="29"/>
      <c r="P423" s="30">
        <f>+ROUND(G423*O423,0)</f>
        <v>0</v>
      </c>
      <c r="Q423" s="31">
        <f>ROUND(G423-J423-L423-N423-P423,0)</f>
        <v>0</v>
      </c>
    </row>
    <row r="424" spans="1:16382" ht="15" x14ac:dyDescent="0.25">
      <c r="B424" s="19">
        <v>401</v>
      </c>
      <c r="C424" s="87" t="s">
        <v>298</v>
      </c>
      <c r="D424" s="20">
        <v>5995.2199999999993</v>
      </c>
      <c r="E424" s="1">
        <f>+G424/D424</f>
        <v>0</v>
      </c>
      <c r="F424" s="6">
        <f>+D424*80%</f>
        <v>4796.1759999999995</v>
      </c>
      <c r="G424" s="33"/>
      <c r="H424" s="2" t="str">
        <f>IF(G424&lt;F424," OFERTA CON PRECIO APARENTEMENTE BAJO","VALOR MINIMO ACEPTABLE")</f>
        <v xml:space="preserve"> OFERTA CON PRECIO APARENTEMENTE BAJO</v>
      </c>
      <c r="I424" s="29"/>
      <c r="J424" s="30">
        <f>+ROUND(G424*I424,0)</f>
        <v>0</v>
      </c>
      <c r="K424" s="29"/>
      <c r="L424" s="30">
        <f>+ROUND(G424*K424,0)</f>
        <v>0</v>
      </c>
      <c r="M424" s="29"/>
      <c r="N424" s="30">
        <f>+ROUND(G424*M424,0)</f>
        <v>0</v>
      </c>
      <c r="O424" s="29"/>
      <c r="P424" s="30">
        <f>+ROUND(G424*O424,0)</f>
        <v>0</v>
      </c>
      <c r="Q424" s="31">
        <f>ROUND(G424-J424-L424-N424-P424,0)</f>
        <v>0</v>
      </c>
    </row>
    <row r="425" spans="1:16382" ht="15" x14ac:dyDescent="0.25">
      <c r="B425" s="19">
        <v>402</v>
      </c>
      <c r="C425" s="87" t="s">
        <v>299</v>
      </c>
      <c r="D425" s="20">
        <v>86240.489999999991</v>
      </c>
      <c r="E425" s="1">
        <f>+G425/D425</f>
        <v>0</v>
      </c>
      <c r="F425" s="6">
        <f>+D425*80%</f>
        <v>68992.391999999993</v>
      </c>
      <c r="G425" s="33"/>
      <c r="H425" s="2" t="str">
        <f>IF(G425&lt;F425," OFERTA CON PRECIO APARENTEMENTE BAJO","VALOR MINIMO ACEPTABLE")</f>
        <v xml:space="preserve"> OFERTA CON PRECIO APARENTEMENTE BAJO</v>
      </c>
      <c r="I425" s="29"/>
      <c r="J425" s="30">
        <f>+ROUND(G425*I425,0)</f>
        <v>0</v>
      </c>
      <c r="K425" s="29"/>
      <c r="L425" s="30">
        <f>+ROUND(G425*K425,0)</f>
        <v>0</v>
      </c>
      <c r="M425" s="29"/>
      <c r="N425" s="30">
        <f>+ROUND(G425*M425,0)</f>
        <v>0</v>
      </c>
      <c r="O425" s="29"/>
      <c r="P425" s="30">
        <f>+ROUND(G425*O425,0)</f>
        <v>0</v>
      </c>
      <c r="Q425" s="31">
        <f>ROUND(G425-J425-L425-N425-P425,0)</f>
        <v>0</v>
      </c>
    </row>
    <row r="426" spans="1:16382" ht="15" x14ac:dyDescent="0.25">
      <c r="B426" s="11"/>
      <c r="C426" s="11"/>
      <c r="D426" s="11"/>
      <c r="E426" s="21"/>
      <c r="F426" s="22"/>
      <c r="G426" s="22"/>
      <c r="H426" s="11"/>
      <c r="I426" s="11"/>
      <c r="J426" s="11"/>
      <c r="K426" s="11"/>
      <c r="L426" s="11"/>
      <c r="M426" s="11"/>
      <c r="N426" s="11"/>
      <c r="O426" s="11"/>
      <c r="P426" s="11"/>
      <c r="Q426" s="11"/>
    </row>
    <row r="427" spans="1:16382" ht="90.6" customHeight="1" x14ac:dyDescent="0.25">
      <c r="B427" s="63" t="s">
        <v>24</v>
      </c>
      <c r="C427" s="64"/>
      <c r="D427" s="64"/>
      <c r="E427" s="64"/>
      <c r="F427" s="64"/>
      <c r="G427" s="64"/>
      <c r="H427" s="64"/>
      <c r="I427" s="64"/>
      <c r="J427" s="64"/>
      <c r="K427" s="64"/>
      <c r="L427" s="64"/>
      <c r="M427" s="64"/>
      <c r="N427" s="64"/>
      <c r="O427" s="64"/>
      <c r="P427" s="64"/>
      <c r="Q427" s="65"/>
    </row>
    <row r="428" spans="1:16382" s="75" customFormat="1" ht="88.9" customHeight="1" x14ac:dyDescent="0.25">
      <c r="A428" s="7"/>
      <c r="B428" s="75" t="s">
        <v>22</v>
      </c>
    </row>
    <row r="429" spans="1:16382" ht="15" x14ac:dyDescent="0.25">
      <c r="B429" s="79"/>
      <c r="C429" s="79"/>
      <c r="D429" s="79"/>
      <c r="E429" s="79"/>
      <c r="F429" s="79"/>
      <c r="G429" s="79"/>
      <c r="H429" s="79"/>
      <c r="I429" s="35"/>
      <c r="J429" s="35"/>
      <c r="K429" s="35"/>
      <c r="L429" s="35"/>
      <c r="M429" s="35"/>
      <c r="N429" s="35"/>
      <c r="O429" s="35"/>
      <c r="P429" s="35"/>
      <c r="Q429" s="35"/>
    </row>
    <row r="430" spans="1:16382" s="73" customFormat="1" ht="238.15" customHeight="1" x14ac:dyDescent="0.2">
      <c r="A430" s="10"/>
      <c r="B430" s="73" t="s">
        <v>7</v>
      </c>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4"/>
      <c r="CE430" s="74"/>
      <c r="CF430" s="74"/>
      <c r="CG430" s="74"/>
      <c r="CH430" s="74"/>
      <c r="CI430" s="74"/>
      <c r="CJ430" s="74"/>
      <c r="CK430" s="74"/>
      <c r="CL430" s="74"/>
      <c r="CM430" s="74"/>
      <c r="CN430" s="74"/>
      <c r="CO430" s="74"/>
      <c r="CP430" s="74"/>
      <c r="CQ430" s="74"/>
      <c r="CR430" s="74"/>
      <c r="CS430" s="74"/>
      <c r="CT430" s="74"/>
      <c r="CU430" s="74"/>
      <c r="CV430" s="74"/>
      <c r="CW430" s="74"/>
      <c r="CX430" s="74"/>
      <c r="CY430" s="74"/>
      <c r="CZ430" s="74"/>
      <c r="DA430" s="74"/>
      <c r="DB430" s="74"/>
      <c r="DC430" s="74"/>
      <c r="DD430" s="74"/>
      <c r="DE430" s="74"/>
      <c r="DF430" s="74"/>
      <c r="DG430" s="74"/>
      <c r="DH430" s="74"/>
      <c r="DI430" s="74"/>
      <c r="DJ430" s="74"/>
      <c r="DK430" s="74"/>
      <c r="DL430" s="74"/>
      <c r="DM430" s="74"/>
      <c r="DN430" s="74"/>
      <c r="DO430" s="74"/>
      <c r="DP430" s="74"/>
      <c r="DQ430" s="74"/>
      <c r="DR430" s="74"/>
      <c r="DS430" s="74"/>
      <c r="DT430" s="74"/>
      <c r="DU430" s="74"/>
      <c r="DV430" s="74"/>
      <c r="DW430" s="74"/>
      <c r="DX430" s="74"/>
      <c r="DY430" s="74"/>
      <c r="DZ430" s="74"/>
      <c r="EA430" s="74"/>
      <c r="EB430" s="74"/>
      <c r="EC430" s="74"/>
      <c r="ED430" s="74"/>
      <c r="EE430" s="74"/>
      <c r="EF430" s="74"/>
      <c r="EG430" s="74"/>
      <c r="EH430" s="74"/>
      <c r="EI430" s="74"/>
      <c r="EJ430" s="74"/>
      <c r="EK430" s="74"/>
      <c r="EL430" s="74"/>
      <c r="EM430" s="74"/>
      <c r="EN430" s="74"/>
      <c r="EO430" s="74"/>
      <c r="EP430" s="74"/>
      <c r="EQ430" s="74"/>
      <c r="ER430" s="74"/>
      <c r="ES430" s="74"/>
      <c r="ET430" s="74"/>
      <c r="EU430" s="74"/>
      <c r="EV430" s="74"/>
      <c r="EW430" s="74"/>
      <c r="EX430" s="74"/>
      <c r="EY430" s="74"/>
      <c r="EZ430" s="74"/>
      <c r="FA430" s="74"/>
      <c r="FB430" s="74"/>
      <c r="FC430" s="74"/>
      <c r="FD430" s="74"/>
      <c r="FE430" s="74"/>
      <c r="FF430" s="74"/>
      <c r="FG430" s="74"/>
      <c r="FH430" s="74"/>
      <c r="FI430" s="74"/>
      <c r="FJ430" s="74"/>
      <c r="FK430" s="74"/>
      <c r="FL430" s="74"/>
      <c r="FM430" s="74"/>
      <c r="FN430" s="74"/>
      <c r="FO430" s="74"/>
      <c r="FP430" s="74"/>
      <c r="FQ430" s="74"/>
      <c r="FR430" s="74"/>
      <c r="FS430" s="74"/>
      <c r="FT430" s="74"/>
      <c r="FU430" s="74"/>
      <c r="FV430" s="74"/>
      <c r="FW430" s="74"/>
      <c r="FX430" s="74"/>
      <c r="FY430" s="74"/>
      <c r="FZ430" s="74"/>
      <c r="GA430" s="74"/>
      <c r="GB430" s="74"/>
      <c r="GC430" s="74"/>
      <c r="GD430" s="74"/>
      <c r="GE430" s="74"/>
      <c r="GF430" s="74"/>
      <c r="GG430" s="74"/>
      <c r="GH430" s="74"/>
      <c r="GI430" s="74"/>
      <c r="GJ430" s="74"/>
      <c r="GK430" s="74"/>
      <c r="GL430" s="74"/>
      <c r="GM430" s="74"/>
      <c r="GN430" s="74"/>
      <c r="GO430" s="74"/>
      <c r="GP430" s="74"/>
      <c r="GQ430" s="74"/>
      <c r="GR430" s="74"/>
      <c r="GS430" s="74"/>
      <c r="GT430" s="74"/>
      <c r="GU430" s="74"/>
      <c r="GV430" s="74"/>
      <c r="GW430" s="74"/>
      <c r="GX430" s="74"/>
      <c r="GY430" s="74"/>
      <c r="GZ430" s="74"/>
      <c r="HA430" s="74"/>
      <c r="HB430" s="74"/>
      <c r="HC430" s="74"/>
      <c r="HD430" s="74"/>
      <c r="HE430" s="74"/>
      <c r="HF430" s="74"/>
      <c r="HG430" s="74"/>
      <c r="HH430" s="74"/>
      <c r="HI430" s="74"/>
      <c r="HJ430" s="74"/>
      <c r="HK430" s="74"/>
      <c r="HL430" s="74"/>
      <c r="HM430" s="74"/>
      <c r="HN430" s="74"/>
      <c r="HO430" s="74"/>
      <c r="HP430" s="74"/>
      <c r="HQ430" s="74"/>
      <c r="HR430" s="74"/>
      <c r="HS430" s="74"/>
      <c r="HT430" s="74"/>
      <c r="HU430" s="74"/>
      <c r="HV430" s="74"/>
      <c r="HW430" s="74"/>
      <c r="HX430" s="74"/>
      <c r="HY430" s="74"/>
      <c r="HZ430" s="74"/>
      <c r="IA430" s="74"/>
      <c r="IB430" s="74"/>
      <c r="IC430" s="74"/>
      <c r="ID430" s="74"/>
      <c r="IE430" s="74"/>
      <c r="IF430" s="74"/>
      <c r="IG430" s="74"/>
      <c r="IH430" s="74"/>
      <c r="II430" s="74"/>
      <c r="IJ430" s="74"/>
      <c r="IK430" s="74"/>
      <c r="IL430" s="74"/>
      <c r="IM430" s="74"/>
      <c r="IN430" s="74"/>
      <c r="IO430" s="74"/>
      <c r="IP430" s="74"/>
      <c r="IQ430" s="74"/>
      <c r="IR430" s="74"/>
      <c r="IS430" s="74"/>
      <c r="IT430" s="74"/>
      <c r="IU430" s="74"/>
      <c r="IV430" s="74"/>
      <c r="IW430" s="74"/>
      <c r="IX430" s="74"/>
      <c r="IY430" s="74"/>
      <c r="IZ430" s="74"/>
      <c r="JA430" s="74"/>
      <c r="JB430" s="74"/>
      <c r="JC430" s="74"/>
      <c r="JD430" s="74"/>
      <c r="JE430" s="74"/>
      <c r="JF430" s="74"/>
      <c r="JG430" s="74"/>
      <c r="JH430" s="74"/>
      <c r="JI430" s="74"/>
      <c r="JJ430" s="74"/>
      <c r="JK430" s="74"/>
      <c r="JL430" s="74"/>
      <c r="JM430" s="74"/>
      <c r="JN430" s="74"/>
      <c r="JO430" s="74"/>
      <c r="JP430" s="74"/>
      <c r="JQ430" s="74"/>
      <c r="JR430" s="74"/>
      <c r="JS430" s="74"/>
      <c r="JT430" s="74"/>
      <c r="JU430" s="74"/>
      <c r="JV430" s="74"/>
      <c r="JW430" s="74"/>
      <c r="JX430" s="74"/>
      <c r="JY430" s="74"/>
      <c r="JZ430" s="74"/>
      <c r="KA430" s="74"/>
      <c r="KB430" s="74"/>
      <c r="KC430" s="74"/>
      <c r="KD430" s="74"/>
      <c r="KE430" s="74"/>
      <c r="KF430" s="74"/>
      <c r="KG430" s="74"/>
      <c r="KH430" s="74"/>
      <c r="KI430" s="74"/>
      <c r="KJ430" s="74"/>
      <c r="KK430" s="74"/>
      <c r="KL430" s="74"/>
      <c r="KM430" s="74"/>
      <c r="KN430" s="74"/>
      <c r="KO430" s="74"/>
      <c r="KP430" s="74"/>
      <c r="KQ430" s="74"/>
      <c r="KR430" s="74"/>
      <c r="KS430" s="74"/>
      <c r="KT430" s="74"/>
      <c r="KU430" s="74"/>
      <c r="KV430" s="74"/>
      <c r="KW430" s="74"/>
      <c r="KX430" s="74"/>
      <c r="KY430" s="74"/>
      <c r="KZ430" s="74"/>
      <c r="LA430" s="74"/>
      <c r="LB430" s="74"/>
      <c r="LC430" s="74"/>
      <c r="LD430" s="74"/>
      <c r="LE430" s="74"/>
      <c r="LF430" s="74"/>
      <c r="LG430" s="74"/>
      <c r="LH430" s="74"/>
      <c r="LI430" s="74"/>
      <c r="LJ430" s="74"/>
      <c r="LK430" s="74"/>
      <c r="LL430" s="74"/>
      <c r="LM430" s="74"/>
      <c r="LN430" s="74"/>
      <c r="LO430" s="74"/>
      <c r="LP430" s="74"/>
      <c r="LQ430" s="74"/>
      <c r="LR430" s="74"/>
      <c r="LS430" s="74"/>
      <c r="LT430" s="74"/>
      <c r="LU430" s="74"/>
      <c r="LV430" s="74"/>
      <c r="LW430" s="74"/>
      <c r="LX430" s="74"/>
      <c r="LY430" s="74"/>
      <c r="LZ430" s="74"/>
      <c r="MA430" s="74"/>
      <c r="MB430" s="74"/>
      <c r="MC430" s="74"/>
      <c r="MD430" s="74"/>
      <c r="ME430" s="74"/>
      <c r="MF430" s="74"/>
      <c r="MG430" s="74"/>
      <c r="MH430" s="74"/>
      <c r="MI430" s="74"/>
      <c r="MJ430" s="74"/>
      <c r="MK430" s="74"/>
      <c r="ML430" s="74"/>
      <c r="MM430" s="74"/>
      <c r="MN430" s="74"/>
      <c r="MO430" s="74"/>
      <c r="MP430" s="74"/>
      <c r="MQ430" s="74"/>
      <c r="MR430" s="74"/>
      <c r="MS430" s="74"/>
      <c r="MT430" s="74"/>
      <c r="MU430" s="74"/>
      <c r="MV430" s="74"/>
      <c r="MW430" s="74"/>
      <c r="MX430" s="74"/>
      <c r="MY430" s="74"/>
      <c r="MZ430" s="74"/>
      <c r="NA430" s="74"/>
      <c r="NB430" s="74"/>
      <c r="NC430" s="74"/>
      <c r="ND430" s="74"/>
      <c r="NE430" s="74"/>
      <c r="NF430" s="74"/>
      <c r="NG430" s="74"/>
      <c r="NH430" s="74"/>
      <c r="NI430" s="74"/>
      <c r="NJ430" s="74"/>
      <c r="NK430" s="74"/>
      <c r="NL430" s="74"/>
      <c r="NM430" s="74"/>
      <c r="NN430" s="74"/>
      <c r="NO430" s="74"/>
      <c r="NP430" s="74"/>
      <c r="NQ430" s="74"/>
      <c r="NR430" s="74"/>
      <c r="NS430" s="74"/>
      <c r="NT430" s="74"/>
      <c r="NU430" s="74"/>
      <c r="NV430" s="74"/>
      <c r="NW430" s="74"/>
      <c r="NX430" s="74"/>
      <c r="NY430" s="74"/>
      <c r="NZ430" s="74"/>
      <c r="OA430" s="74"/>
      <c r="OB430" s="74"/>
      <c r="OC430" s="74"/>
      <c r="OD430" s="74"/>
      <c r="OE430" s="74"/>
      <c r="OF430" s="74"/>
      <c r="OG430" s="74"/>
      <c r="OH430" s="74"/>
      <c r="OI430" s="74"/>
      <c r="OJ430" s="74"/>
      <c r="OK430" s="74"/>
      <c r="OL430" s="74"/>
      <c r="OM430" s="74"/>
      <c r="ON430" s="74"/>
      <c r="OO430" s="74"/>
      <c r="OP430" s="74"/>
      <c r="OQ430" s="74"/>
      <c r="OR430" s="74"/>
      <c r="OS430" s="74"/>
      <c r="OT430" s="74"/>
      <c r="OU430" s="74"/>
      <c r="OV430" s="74"/>
      <c r="OW430" s="74"/>
      <c r="OX430" s="74"/>
      <c r="OY430" s="74"/>
      <c r="OZ430" s="74"/>
      <c r="PA430" s="74"/>
      <c r="PB430" s="74"/>
      <c r="PC430" s="74"/>
      <c r="PD430" s="74"/>
      <c r="PE430" s="74"/>
      <c r="PF430" s="74"/>
      <c r="PG430" s="74"/>
      <c r="PH430" s="74"/>
      <c r="PI430" s="74"/>
      <c r="PJ430" s="74"/>
      <c r="PK430" s="74"/>
      <c r="PL430" s="74"/>
      <c r="PM430" s="74"/>
      <c r="PN430" s="74"/>
      <c r="PO430" s="74"/>
      <c r="PP430" s="74"/>
      <c r="PQ430" s="74"/>
      <c r="PR430" s="74"/>
      <c r="PS430" s="74"/>
      <c r="PT430" s="74"/>
      <c r="PU430" s="74"/>
      <c r="PV430" s="74"/>
      <c r="PW430" s="74"/>
      <c r="PX430" s="74"/>
      <c r="PY430" s="74"/>
      <c r="PZ430" s="74"/>
      <c r="QA430" s="74"/>
      <c r="QB430" s="74"/>
      <c r="QC430" s="74"/>
      <c r="QD430" s="74"/>
      <c r="QE430" s="74"/>
      <c r="QF430" s="74"/>
      <c r="QG430" s="74"/>
      <c r="QH430" s="74"/>
      <c r="QI430" s="74"/>
      <c r="QJ430" s="74"/>
      <c r="QK430" s="74"/>
      <c r="QL430" s="74"/>
      <c r="QM430" s="74"/>
      <c r="QN430" s="74"/>
      <c r="QO430" s="74"/>
      <c r="QP430" s="74"/>
      <c r="QQ430" s="74"/>
      <c r="QR430" s="74"/>
      <c r="QS430" s="74"/>
      <c r="QT430" s="74"/>
      <c r="QU430" s="74"/>
      <c r="QV430" s="74"/>
      <c r="QW430" s="74"/>
      <c r="QX430" s="74"/>
      <c r="QY430" s="74"/>
      <c r="QZ430" s="74"/>
      <c r="RA430" s="74"/>
      <c r="RB430" s="74"/>
      <c r="RC430" s="74"/>
      <c r="RD430" s="74"/>
      <c r="RE430" s="74"/>
      <c r="RF430" s="74"/>
      <c r="RG430" s="74"/>
      <c r="RH430" s="74"/>
      <c r="RI430" s="74"/>
      <c r="RJ430" s="74"/>
      <c r="RK430" s="74"/>
      <c r="RL430" s="74"/>
      <c r="RM430" s="74"/>
      <c r="RN430" s="74"/>
      <c r="RO430" s="74"/>
      <c r="RP430" s="74"/>
      <c r="RQ430" s="74"/>
      <c r="RR430" s="74"/>
      <c r="RS430" s="74"/>
      <c r="RT430" s="74"/>
      <c r="RU430" s="74"/>
      <c r="RV430" s="74"/>
      <c r="RW430" s="74"/>
      <c r="RX430" s="74"/>
      <c r="RY430" s="74"/>
      <c r="RZ430" s="74"/>
      <c r="SA430" s="74"/>
      <c r="SB430" s="74"/>
      <c r="SC430" s="74"/>
      <c r="SD430" s="74"/>
      <c r="SE430" s="74"/>
      <c r="SF430" s="74"/>
      <c r="SG430" s="74"/>
      <c r="SH430" s="74"/>
      <c r="SI430" s="74"/>
      <c r="SJ430" s="74"/>
      <c r="SK430" s="74"/>
      <c r="SL430" s="74"/>
      <c r="SM430" s="74"/>
      <c r="SN430" s="74"/>
      <c r="SO430" s="74"/>
      <c r="SP430" s="74"/>
      <c r="SQ430" s="74"/>
      <c r="SR430" s="74"/>
      <c r="SS430" s="74"/>
      <c r="ST430" s="74"/>
      <c r="SU430" s="74"/>
      <c r="SV430" s="74"/>
      <c r="SW430" s="74"/>
      <c r="SX430" s="74"/>
      <c r="SY430" s="74"/>
      <c r="SZ430" s="74"/>
      <c r="TA430" s="74"/>
      <c r="TB430" s="74"/>
      <c r="TC430" s="74"/>
      <c r="TD430" s="74"/>
      <c r="TE430" s="74"/>
      <c r="TF430" s="74"/>
      <c r="TG430" s="74"/>
      <c r="TH430" s="74"/>
      <c r="TI430" s="74"/>
      <c r="TJ430" s="74"/>
      <c r="TK430" s="74"/>
      <c r="TL430" s="74"/>
      <c r="TM430" s="74"/>
      <c r="TN430" s="74"/>
      <c r="TO430" s="74"/>
      <c r="TP430" s="74"/>
      <c r="TQ430" s="74"/>
      <c r="TR430" s="74"/>
      <c r="TS430" s="74"/>
      <c r="TT430" s="74"/>
      <c r="TU430" s="74"/>
      <c r="TV430" s="74"/>
      <c r="TW430" s="74"/>
      <c r="TX430" s="74"/>
      <c r="TY430" s="74"/>
      <c r="TZ430" s="74"/>
      <c r="UA430" s="74"/>
      <c r="UB430" s="74"/>
      <c r="UC430" s="74"/>
      <c r="UD430" s="74"/>
      <c r="UE430" s="74"/>
      <c r="UF430" s="74"/>
      <c r="UG430" s="74"/>
      <c r="UH430" s="74"/>
      <c r="UI430" s="74"/>
      <c r="UJ430" s="74"/>
      <c r="UK430" s="74"/>
      <c r="UL430" s="74"/>
      <c r="UM430" s="74"/>
      <c r="UN430" s="74"/>
      <c r="UO430" s="74"/>
      <c r="UP430" s="74"/>
      <c r="UQ430" s="74"/>
      <c r="UR430" s="74"/>
      <c r="US430" s="74"/>
      <c r="UT430" s="74"/>
      <c r="UU430" s="74"/>
      <c r="UV430" s="74"/>
      <c r="UW430" s="74"/>
      <c r="UX430" s="74"/>
      <c r="UY430" s="74"/>
      <c r="UZ430" s="74"/>
      <c r="VA430" s="74"/>
      <c r="VB430" s="74"/>
      <c r="VC430" s="74"/>
      <c r="VD430" s="74"/>
      <c r="VE430" s="74"/>
      <c r="VF430" s="74"/>
      <c r="VG430" s="74"/>
      <c r="VH430" s="74"/>
      <c r="VI430" s="74"/>
      <c r="VJ430" s="74"/>
      <c r="VK430" s="74"/>
      <c r="VL430" s="74"/>
      <c r="VM430" s="74"/>
      <c r="VN430" s="74"/>
      <c r="VO430" s="74"/>
      <c r="VP430" s="74"/>
      <c r="VQ430" s="74"/>
      <c r="VR430" s="74"/>
      <c r="VS430" s="74"/>
      <c r="VT430" s="74"/>
      <c r="VU430" s="74"/>
      <c r="VV430" s="74"/>
      <c r="VW430" s="74"/>
      <c r="VX430" s="74"/>
      <c r="VY430" s="74"/>
      <c r="VZ430" s="74"/>
      <c r="WA430" s="74"/>
      <c r="WB430" s="74"/>
      <c r="WC430" s="74"/>
      <c r="WD430" s="74"/>
      <c r="WE430" s="74"/>
      <c r="WF430" s="74"/>
      <c r="WG430" s="74"/>
      <c r="WH430" s="74"/>
      <c r="WI430" s="74"/>
      <c r="WJ430" s="74"/>
      <c r="WK430" s="74"/>
      <c r="WL430" s="74"/>
      <c r="WM430" s="74"/>
      <c r="WN430" s="74"/>
      <c r="WO430" s="74"/>
      <c r="WP430" s="74"/>
      <c r="WQ430" s="74"/>
      <c r="WR430" s="74"/>
      <c r="WS430" s="74"/>
      <c r="WT430" s="74"/>
      <c r="WU430" s="74"/>
      <c r="WV430" s="74"/>
      <c r="WW430" s="74"/>
      <c r="WX430" s="74"/>
      <c r="WY430" s="74"/>
      <c r="WZ430" s="74"/>
      <c r="XA430" s="74"/>
      <c r="XB430" s="74"/>
      <c r="XC430" s="74"/>
      <c r="XD430" s="74"/>
      <c r="XE430" s="74"/>
      <c r="XF430" s="74"/>
      <c r="XG430" s="74"/>
      <c r="XH430" s="74"/>
      <c r="XI430" s="74"/>
      <c r="XJ430" s="74"/>
      <c r="XK430" s="74"/>
      <c r="XL430" s="74"/>
      <c r="XM430" s="74"/>
      <c r="XN430" s="74"/>
      <c r="XO430" s="74"/>
      <c r="XP430" s="74"/>
      <c r="XQ430" s="74"/>
      <c r="XR430" s="74"/>
      <c r="XS430" s="74"/>
      <c r="XT430" s="74"/>
      <c r="XU430" s="74"/>
      <c r="XV430" s="74"/>
      <c r="XW430" s="74"/>
      <c r="XX430" s="74"/>
      <c r="XY430" s="74"/>
      <c r="XZ430" s="74"/>
      <c r="YA430" s="74"/>
      <c r="YB430" s="74"/>
      <c r="YC430" s="74"/>
      <c r="YD430" s="74"/>
      <c r="YE430" s="74"/>
      <c r="YF430" s="74"/>
      <c r="YG430" s="74"/>
      <c r="YH430" s="74"/>
      <c r="YI430" s="74"/>
      <c r="YJ430" s="74"/>
      <c r="YK430" s="74"/>
      <c r="YL430" s="74"/>
      <c r="YM430" s="74"/>
      <c r="YN430" s="74"/>
      <c r="YO430" s="74"/>
      <c r="YP430" s="74"/>
      <c r="YQ430" s="74"/>
      <c r="YR430" s="74"/>
      <c r="YS430" s="74"/>
      <c r="YT430" s="74"/>
      <c r="YU430" s="74"/>
      <c r="YV430" s="74"/>
      <c r="YW430" s="74"/>
      <c r="YX430" s="74"/>
      <c r="YY430" s="74"/>
      <c r="YZ430" s="74"/>
      <c r="ZA430" s="74"/>
      <c r="ZB430" s="74"/>
      <c r="ZC430" s="74"/>
      <c r="ZD430" s="74"/>
      <c r="ZE430" s="74"/>
      <c r="ZF430" s="74"/>
      <c r="ZG430" s="74"/>
      <c r="ZH430" s="74"/>
      <c r="ZI430" s="74"/>
      <c r="ZJ430" s="74"/>
      <c r="ZK430" s="74"/>
      <c r="ZL430" s="74"/>
      <c r="ZM430" s="74"/>
      <c r="ZN430" s="74"/>
      <c r="ZO430" s="74"/>
      <c r="ZP430" s="74"/>
      <c r="ZQ430" s="74"/>
      <c r="ZR430" s="74"/>
      <c r="ZS430" s="74"/>
      <c r="ZT430" s="74"/>
      <c r="ZU430" s="74"/>
      <c r="ZV430" s="74"/>
      <c r="ZW430" s="74"/>
      <c r="ZX430" s="74"/>
      <c r="ZY430" s="74"/>
      <c r="ZZ430" s="74"/>
      <c r="AAA430" s="74"/>
      <c r="AAB430" s="74"/>
      <c r="AAC430" s="74"/>
      <c r="AAD430" s="74"/>
      <c r="AAE430" s="74"/>
      <c r="AAF430" s="74"/>
      <c r="AAG430" s="74"/>
      <c r="AAH430" s="74"/>
      <c r="AAI430" s="74"/>
      <c r="AAJ430" s="74"/>
      <c r="AAK430" s="74"/>
      <c r="AAL430" s="74"/>
      <c r="AAM430" s="74"/>
      <c r="AAN430" s="74"/>
      <c r="AAO430" s="74"/>
      <c r="AAP430" s="74"/>
      <c r="AAQ430" s="74"/>
      <c r="AAR430" s="74"/>
      <c r="AAS430" s="74"/>
      <c r="AAT430" s="74"/>
      <c r="AAU430" s="74"/>
      <c r="AAV430" s="74"/>
      <c r="AAW430" s="74"/>
      <c r="AAX430" s="74"/>
      <c r="AAY430" s="74"/>
      <c r="AAZ430" s="74"/>
      <c r="ABA430" s="74"/>
      <c r="ABB430" s="74"/>
      <c r="ABC430" s="74"/>
      <c r="ABD430" s="74"/>
      <c r="ABE430" s="74"/>
      <c r="ABF430" s="74"/>
      <c r="ABG430" s="74"/>
      <c r="ABH430" s="74"/>
      <c r="ABI430" s="74"/>
      <c r="ABJ430" s="74"/>
      <c r="ABK430" s="74"/>
      <c r="ABL430" s="74"/>
      <c r="ABM430" s="74"/>
      <c r="ABN430" s="74"/>
      <c r="ABO430" s="74"/>
      <c r="ABP430" s="74"/>
      <c r="ABQ430" s="74"/>
      <c r="ABR430" s="74"/>
      <c r="ABS430" s="74"/>
      <c r="ABT430" s="74"/>
      <c r="ABU430" s="74"/>
      <c r="ABV430" s="74"/>
      <c r="ABW430" s="74"/>
      <c r="ABX430" s="74"/>
      <c r="ABY430" s="74"/>
      <c r="ABZ430" s="74"/>
      <c r="ACA430" s="74"/>
      <c r="ACB430" s="74"/>
      <c r="ACC430" s="74"/>
      <c r="ACD430" s="74"/>
      <c r="ACE430" s="74"/>
      <c r="ACF430" s="74"/>
      <c r="ACG430" s="74"/>
      <c r="ACH430" s="74"/>
      <c r="ACI430" s="74"/>
      <c r="ACJ430" s="74"/>
      <c r="ACK430" s="74"/>
      <c r="ACL430" s="74"/>
      <c r="ACM430" s="74"/>
      <c r="ACN430" s="74"/>
      <c r="ACO430" s="74"/>
      <c r="ACP430" s="74"/>
      <c r="ACQ430" s="74"/>
      <c r="ACR430" s="74"/>
      <c r="ACS430" s="74"/>
      <c r="ACT430" s="74"/>
      <c r="ACU430" s="74"/>
      <c r="ACV430" s="74"/>
      <c r="ACW430" s="74"/>
      <c r="ACX430" s="74"/>
      <c r="ACY430" s="74"/>
      <c r="ACZ430" s="74"/>
      <c r="ADA430" s="74"/>
      <c r="ADB430" s="74"/>
      <c r="ADC430" s="74"/>
      <c r="ADD430" s="74"/>
      <c r="ADE430" s="74"/>
      <c r="ADF430" s="74"/>
      <c r="ADG430" s="74"/>
      <c r="ADH430" s="74"/>
      <c r="ADI430" s="74"/>
      <c r="ADJ430" s="74"/>
      <c r="ADK430" s="74"/>
      <c r="ADL430" s="74"/>
      <c r="ADM430" s="74"/>
      <c r="ADN430" s="74"/>
      <c r="ADO430" s="74"/>
      <c r="ADP430" s="74"/>
      <c r="ADQ430" s="74"/>
      <c r="ADR430" s="74"/>
      <c r="ADS430" s="74"/>
      <c r="ADT430" s="74"/>
      <c r="ADU430" s="74"/>
      <c r="ADV430" s="74"/>
      <c r="ADW430" s="74"/>
      <c r="ADX430" s="74"/>
      <c r="ADY430" s="74"/>
      <c r="ADZ430" s="74"/>
      <c r="AEA430" s="74"/>
      <c r="AEB430" s="74"/>
      <c r="AEC430" s="74"/>
      <c r="AED430" s="74"/>
      <c r="AEE430" s="74"/>
      <c r="AEF430" s="74"/>
      <c r="AEG430" s="74"/>
      <c r="AEH430" s="74"/>
      <c r="AEI430" s="74"/>
      <c r="AEJ430" s="74"/>
      <c r="AEK430" s="74"/>
      <c r="AEL430" s="74"/>
      <c r="AEM430" s="74"/>
      <c r="AEN430" s="74"/>
      <c r="AEO430" s="74"/>
      <c r="AEP430" s="74"/>
      <c r="AEQ430" s="74"/>
      <c r="AER430" s="74"/>
      <c r="AES430" s="74"/>
      <c r="AET430" s="74"/>
      <c r="AEU430" s="74"/>
      <c r="AEV430" s="74"/>
      <c r="AEW430" s="74"/>
      <c r="AEX430" s="74"/>
      <c r="AEY430" s="74"/>
      <c r="AEZ430" s="74"/>
      <c r="AFA430" s="74"/>
      <c r="AFB430" s="74"/>
      <c r="AFC430" s="74"/>
      <c r="AFD430" s="74"/>
      <c r="AFE430" s="74"/>
      <c r="AFF430" s="74"/>
      <c r="AFG430" s="74"/>
      <c r="AFH430" s="74"/>
      <c r="AFI430" s="74"/>
      <c r="AFJ430" s="74"/>
      <c r="AFK430" s="74"/>
      <c r="AFL430" s="74"/>
      <c r="AFM430" s="74"/>
      <c r="AFN430" s="74"/>
      <c r="AFO430" s="74"/>
      <c r="AFP430" s="74"/>
      <c r="AFQ430" s="74"/>
      <c r="AFR430" s="74"/>
      <c r="AFS430" s="74"/>
      <c r="AFT430" s="74"/>
      <c r="AFU430" s="74"/>
      <c r="AFV430" s="74"/>
      <c r="AFW430" s="74"/>
      <c r="AFX430" s="74"/>
      <c r="AFY430" s="74"/>
      <c r="AFZ430" s="74"/>
      <c r="AGA430" s="74"/>
      <c r="AGB430" s="74"/>
      <c r="AGC430" s="74"/>
      <c r="AGD430" s="74"/>
      <c r="AGE430" s="74"/>
      <c r="AGF430" s="74"/>
      <c r="AGG430" s="74"/>
      <c r="AGH430" s="74"/>
      <c r="AGI430" s="74"/>
      <c r="AGJ430" s="74"/>
      <c r="AGK430" s="74"/>
      <c r="AGL430" s="74"/>
      <c r="AGM430" s="74"/>
      <c r="AGN430" s="74"/>
      <c r="AGO430" s="74"/>
      <c r="AGP430" s="74"/>
      <c r="AGQ430" s="74"/>
      <c r="AGR430" s="74"/>
      <c r="AGS430" s="74"/>
      <c r="AGT430" s="74"/>
      <c r="AGU430" s="74"/>
      <c r="AGV430" s="74"/>
      <c r="AGW430" s="74"/>
      <c r="AGX430" s="74"/>
      <c r="AGY430" s="74"/>
      <c r="AGZ430" s="74"/>
      <c r="AHA430" s="74"/>
      <c r="AHB430" s="74"/>
      <c r="AHC430" s="74"/>
      <c r="AHD430" s="74"/>
      <c r="AHE430" s="74"/>
      <c r="AHF430" s="74"/>
      <c r="AHG430" s="74"/>
      <c r="AHH430" s="74"/>
      <c r="AHI430" s="74"/>
      <c r="AHJ430" s="74"/>
      <c r="AHK430" s="74"/>
      <c r="AHL430" s="74"/>
      <c r="AHM430" s="74"/>
      <c r="AHN430" s="74"/>
      <c r="AHO430" s="74"/>
      <c r="AHP430" s="74"/>
      <c r="AHQ430" s="74"/>
      <c r="AHR430" s="74"/>
      <c r="AHS430" s="74"/>
      <c r="AHT430" s="74"/>
      <c r="AHU430" s="74"/>
      <c r="AHV430" s="74"/>
      <c r="AHW430" s="74"/>
      <c r="AHX430" s="74"/>
      <c r="AHY430" s="74"/>
      <c r="AHZ430" s="74"/>
      <c r="AIA430" s="74"/>
      <c r="AIB430" s="74"/>
      <c r="AIC430" s="74"/>
      <c r="AID430" s="74"/>
      <c r="AIE430" s="74"/>
      <c r="AIF430" s="74"/>
      <c r="AIG430" s="74"/>
      <c r="AIH430" s="74"/>
      <c r="AII430" s="74"/>
      <c r="AIJ430" s="74"/>
      <c r="AIK430" s="74"/>
      <c r="AIL430" s="74"/>
      <c r="AIM430" s="74"/>
      <c r="AIN430" s="74"/>
      <c r="AIO430" s="74"/>
      <c r="AIP430" s="74"/>
      <c r="AIQ430" s="74"/>
      <c r="AIR430" s="74"/>
      <c r="AIS430" s="74"/>
      <c r="AIT430" s="74"/>
      <c r="AIU430" s="74"/>
      <c r="AIV430" s="74"/>
      <c r="AIW430" s="74"/>
      <c r="AIX430" s="74"/>
      <c r="AIY430" s="74"/>
      <c r="AIZ430" s="74"/>
      <c r="AJA430" s="74"/>
      <c r="AJB430" s="74"/>
      <c r="AJC430" s="74"/>
      <c r="AJD430" s="74"/>
      <c r="AJE430" s="74"/>
      <c r="AJF430" s="74"/>
      <c r="AJG430" s="74"/>
      <c r="AJH430" s="74"/>
      <c r="AJI430" s="74"/>
      <c r="AJJ430" s="74"/>
      <c r="AJK430" s="74"/>
      <c r="AJL430" s="74"/>
      <c r="AJM430" s="74"/>
      <c r="AJN430" s="74"/>
      <c r="AJO430" s="74"/>
      <c r="AJP430" s="74"/>
      <c r="AJQ430" s="74"/>
      <c r="AJR430" s="74"/>
      <c r="AJS430" s="74"/>
      <c r="AJT430" s="74"/>
      <c r="AJU430" s="74"/>
      <c r="AJV430" s="74"/>
      <c r="AJW430" s="74"/>
      <c r="AJX430" s="74"/>
      <c r="AJY430" s="74"/>
      <c r="AJZ430" s="74"/>
      <c r="AKA430" s="74"/>
      <c r="AKB430" s="74"/>
      <c r="AKC430" s="74"/>
      <c r="AKD430" s="74"/>
      <c r="AKE430" s="74"/>
      <c r="AKF430" s="74"/>
      <c r="AKG430" s="74"/>
      <c r="AKH430" s="74"/>
      <c r="AKI430" s="74"/>
      <c r="AKJ430" s="74"/>
      <c r="AKK430" s="74"/>
      <c r="AKL430" s="74"/>
      <c r="AKM430" s="74"/>
      <c r="AKN430" s="74"/>
      <c r="AKO430" s="74"/>
      <c r="AKP430" s="74"/>
      <c r="AKQ430" s="74"/>
      <c r="AKR430" s="74"/>
      <c r="AKS430" s="74"/>
      <c r="AKT430" s="74"/>
      <c r="AKU430" s="74"/>
      <c r="AKV430" s="74"/>
      <c r="AKW430" s="74"/>
      <c r="AKX430" s="74"/>
      <c r="AKY430" s="74"/>
      <c r="AKZ430" s="74"/>
      <c r="ALA430" s="74"/>
      <c r="ALB430" s="74"/>
      <c r="ALC430" s="74"/>
      <c r="ALD430" s="74"/>
      <c r="ALE430" s="74"/>
      <c r="ALF430" s="74"/>
      <c r="ALG430" s="74"/>
      <c r="ALH430" s="74"/>
      <c r="ALI430" s="74"/>
      <c r="ALJ430" s="74"/>
      <c r="ALK430" s="74"/>
      <c r="ALL430" s="74"/>
      <c r="ALM430" s="74"/>
      <c r="ALN430" s="74"/>
      <c r="ALO430" s="74"/>
      <c r="ALP430" s="74"/>
      <c r="ALQ430" s="74"/>
      <c r="ALR430" s="74"/>
      <c r="ALS430" s="74"/>
      <c r="ALT430" s="74"/>
      <c r="ALU430" s="74"/>
      <c r="ALV430" s="74"/>
      <c r="ALW430" s="74"/>
      <c r="ALX430" s="74"/>
      <c r="ALY430" s="74"/>
      <c r="ALZ430" s="74"/>
      <c r="AMA430" s="74"/>
      <c r="AMB430" s="74"/>
      <c r="AMC430" s="74"/>
      <c r="AMD430" s="74"/>
      <c r="AME430" s="74"/>
      <c r="AMF430" s="74"/>
      <c r="AMG430" s="74"/>
      <c r="AMH430" s="74"/>
      <c r="AMI430" s="74"/>
      <c r="AMJ430" s="74"/>
      <c r="AMK430" s="74"/>
      <c r="AML430" s="74"/>
      <c r="AMM430" s="74"/>
      <c r="AMN430" s="74"/>
      <c r="AMO430" s="74"/>
      <c r="AMP430" s="74"/>
      <c r="AMQ430" s="74"/>
      <c r="AMR430" s="74"/>
      <c r="AMS430" s="74"/>
      <c r="AMT430" s="74"/>
      <c r="AMU430" s="74"/>
      <c r="AMV430" s="74"/>
      <c r="AMW430" s="74"/>
      <c r="AMX430" s="74"/>
      <c r="AMY430" s="74"/>
      <c r="AMZ430" s="74"/>
      <c r="ANA430" s="74"/>
      <c r="ANB430" s="74"/>
      <c r="ANC430" s="74"/>
      <c r="AND430" s="74"/>
      <c r="ANE430" s="74"/>
      <c r="ANF430" s="74"/>
      <c r="ANG430" s="74"/>
      <c r="ANH430" s="74"/>
      <c r="ANI430" s="74"/>
      <c r="ANJ430" s="74"/>
      <c r="ANK430" s="74"/>
      <c r="ANL430" s="74"/>
      <c r="ANM430" s="74"/>
      <c r="ANN430" s="74"/>
      <c r="ANO430" s="74"/>
      <c r="ANP430" s="74"/>
      <c r="ANQ430" s="74"/>
      <c r="ANR430" s="74"/>
      <c r="ANS430" s="74"/>
      <c r="ANT430" s="74"/>
      <c r="ANU430" s="74"/>
      <c r="ANV430" s="74"/>
      <c r="ANW430" s="74"/>
      <c r="ANX430" s="74"/>
      <c r="ANY430" s="74"/>
      <c r="ANZ430" s="74"/>
      <c r="AOA430" s="74"/>
      <c r="AOB430" s="74"/>
      <c r="AOC430" s="74"/>
      <c r="AOD430" s="74"/>
      <c r="AOE430" s="74"/>
      <c r="AOF430" s="74"/>
      <c r="AOG430" s="74"/>
      <c r="AOH430" s="74"/>
      <c r="AOI430" s="74"/>
      <c r="AOJ430" s="74"/>
      <c r="AOK430" s="74"/>
      <c r="AOL430" s="74"/>
      <c r="AOM430" s="74"/>
      <c r="AON430" s="74"/>
      <c r="AOO430" s="74"/>
      <c r="AOP430" s="74"/>
      <c r="AOQ430" s="74"/>
      <c r="AOR430" s="74"/>
      <c r="AOS430" s="74"/>
      <c r="AOT430" s="74"/>
      <c r="AOU430" s="74"/>
      <c r="AOV430" s="74"/>
      <c r="AOW430" s="74"/>
      <c r="AOX430" s="74"/>
      <c r="AOY430" s="74"/>
      <c r="AOZ430" s="74"/>
      <c r="APA430" s="74"/>
      <c r="APB430" s="74"/>
      <c r="APC430" s="74"/>
      <c r="APD430" s="74"/>
      <c r="APE430" s="74"/>
      <c r="APF430" s="74"/>
      <c r="APG430" s="74"/>
      <c r="APH430" s="74"/>
      <c r="API430" s="74"/>
      <c r="APJ430" s="74"/>
      <c r="APK430" s="74"/>
      <c r="APL430" s="74"/>
      <c r="APM430" s="74"/>
      <c r="APN430" s="74"/>
      <c r="APO430" s="74"/>
      <c r="APP430" s="74"/>
      <c r="APQ430" s="74"/>
      <c r="APR430" s="74"/>
      <c r="APS430" s="74"/>
      <c r="APT430" s="74"/>
      <c r="APU430" s="74"/>
      <c r="APV430" s="74"/>
      <c r="APW430" s="74"/>
      <c r="APX430" s="74"/>
      <c r="APY430" s="74"/>
      <c r="APZ430" s="74"/>
      <c r="AQA430" s="74"/>
      <c r="AQB430" s="74"/>
      <c r="AQC430" s="74"/>
      <c r="AQD430" s="74"/>
      <c r="AQE430" s="74"/>
      <c r="AQF430" s="74"/>
      <c r="AQG430" s="74"/>
      <c r="AQH430" s="74"/>
      <c r="AQI430" s="74"/>
      <c r="AQJ430" s="74"/>
      <c r="AQK430" s="74"/>
      <c r="AQL430" s="74"/>
      <c r="AQM430" s="74"/>
      <c r="AQN430" s="74"/>
      <c r="AQO430" s="74"/>
      <c r="AQP430" s="74"/>
      <c r="AQQ430" s="74"/>
      <c r="AQR430" s="74"/>
      <c r="AQS430" s="74"/>
      <c r="AQT430" s="74"/>
      <c r="AQU430" s="74"/>
      <c r="AQV430" s="74"/>
      <c r="AQW430" s="74"/>
      <c r="AQX430" s="74"/>
      <c r="AQY430" s="74"/>
      <c r="AQZ430" s="74"/>
      <c r="ARA430" s="74"/>
      <c r="ARB430" s="74"/>
      <c r="ARC430" s="74"/>
      <c r="ARD430" s="74"/>
      <c r="ARE430" s="74"/>
      <c r="ARF430" s="74"/>
      <c r="ARG430" s="74"/>
      <c r="ARH430" s="74"/>
      <c r="ARI430" s="74"/>
      <c r="ARJ430" s="74"/>
      <c r="ARK430" s="74"/>
      <c r="ARL430" s="74"/>
      <c r="ARM430" s="74"/>
      <c r="ARN430" s="74"/>
      <c r="ARO430" s="74"/>
      <c r="ARP430" s="74"/>
      <c r="ARQ430" s="74"/>
      <c r="ARR430" s="74"/>
      <c r="ARS430" s="74"/>
      <c r="ART430" s="74"/>
      <c r="ARU430" s="74"/>
      <c r="ARV430" s="74"/>
      <c r="ARW430" s="74"/>
      <c r="ARX430" s="74"/>
      <c r="ARY430" s="74"/>
      <c r="ARZ430" s="74"/>
      <c r="ASA430" s="74"/>
      <c r="ASB430" s="74"/>
      <c r="ASC430" s="74"/>
      <c r="ASD430" s="74"/>
      <c r="ASE430" s="74"/>
      <c r="ASF430" s="74"/>
      <c r="ASG430" s="74"/>
      <c r="ASH430" s="74"/>
      <c r="ASI430" s="74"/>
      <c r="ASJ430" s="74"/>
      <c r="ASK430" s="74"/>
      <c r="ASL430" s="74"/>
      <c r="ASM430" s="74"/>
      <c r="ASN430" s="74"/>
      <c r="ASO430" s="74"/>
      <c r="ASP430" s="74"/>
      <c r="ASQ430" s="74"/>
      <c r="ASR430" s="74"/>
      <c r="ASS430" s="74"/>
      <c r="AST430" s="74"/>
      <c r="ASU430" s="74"/>
      <c r="ASV430" s="74"/>
      <c r="ASW430" s="74"/>
      <c r="ASX430" s="74"/>
      <c r="ASY430" s="74"/>
      <c r="ASZ430" s="74"/>
      <c r="ATA430" s="74"/>
      <c r="ATB430" s="74"/>
      <c r="ATC430" s="74"/>
      <c r="ATD430" s="74"/>
      <c r="ATE430" s="74"/>
      <c r="ATF430" s="74"/>
      <c r="ATG430" s="74"/>
      <c r="ATH430" s="74"/>
      <c r="ATI430" s="74"/>
      <c r="ATJ430" s="74"/>
      <c r="ATK430" s="74"/>
      <c r="ATL430" s="74"/>
      <c r="ATM430" s="74"/>
      <c r="ATN430" s="74"/>
      <c r="ATO430" s="74"/>
      <c r="ATP430" s="74"/>
      <c r="ATQ430" s="74"/>
      <c r="ATR430" s="74"/>
      <c r="ATS430" s="74"/>
      <c r="ATT430" s="74"/>
      <c r="ATU430" s="74"/>
      <c r="ATV430" s="74"/>
      <c r="ATW430" s="74"/>
      <c r="ATX430" s="74"/>
      <c r="ATY430" s="74"/>
      <c r="ATZ430" s="74"/>
      <c r="AUA430" s="74"/>
      <c r="AUB430" s="74"/>
      <c r="AUC430" s="74"/>
      <c r="AUD430" s="74"/>
      <c r="AUE430" s="74"/>
      <c r="AUF430" s="74"/>
      <c r="AUG430" s="74"/>
      <c r="AUH430" s="74"/>
      <c r="AUI430" s="74"/>
      <c r="AUJ430" s="74"/>
      <c r="AUK430" s="74"/>
      <c r="AUL430" s="74"/>
      <c r="AUM430" s="74"/>
      <c r="AUN430" s="74"/>
      <c r="AUO430" s="74"/>
      <c r="AUP430" s="74"/>
      <c r="AUQ430" s="74"/>
      <c r="AUR430" s="74"/>
      <c r="AUS430" s="74"/>
      <c r="AUT430" s="74"/>
      <c r="AUU430" s="74"/>
      <c r="AUV430" s="74"/>
      <c r="AUW430" s="74"/>
      <c r="AUX430" s="74"/>
      <c r="AUY430" s="74"/>
      <c r="AUZ430" s="74"/>
      <c r="AVA430" s="74"/>
      <c r="AVB430" s="74"/>
      <c r="AVC430" s="74"/>
      <c r="AVD430" s="74"/>
      <c r="AVE430" s="74"/>
      <c r="AVF430" s="74"/>
      <c r="AVG430" s="74"/>
      <c r="AVH430" s="74"/>
      <c r="AVI430" s="74"/>
      <c r="AVJ430" s="74"/>
      <c r="AVK430" s="74"/>
      <c r="AVL430" s="74"/>
      <c r="AVM430" s="74"/>
      <c r="AVN430" s="74"/>
      <c r="AVO430" s="74"/>
      <c r="AVP430" s="74"/>
      <c r="AVQ430" s="74"/>
      <c r="AVR430" s="74"/>
      <c r="AVS430" s="74"/>
      <c r="AVT430" s="74"/>
      <c r="AVU430" s="74"/>
      <c r="AVV430" s="74"/>
      <c r="AVW430" s="74"/>
      <c r="AVX430" s="74"/>
      <c r="AVY430" s="74"/>
      <c r="AVZ430" s="74"/>
      <c r="AWA430" s="74"/>
      <c r="AWB430" s="74"/>
      <c r="AWC430" s="74"/>
      <c r="AWD430" s="74"/>
      <c r="AWE430" s="74"/>
      <c r="AWF430" s="74"/>
      <c r="AWG430" s="74"/>
      <c r="AWH430" s="74"/>
      <c r="AWI430" s="74"/>
      <c r="AWJ430" s="74"/>
      <c r="AWK430" s="74"/>
      <c r="AWL430" s="74"/>
      <c r="AWM430" s="74"/>
      <c r="AWN430" s="74"/>
      <c r="AWO430" s="74"/>
      <c r="AWP430" s="74"/>
      <c r="AWQ430" s="74"/>
      <c r="AWR430" s="74"/>
      <c r="AWS430" s="74"/>
      <c r="AWT430" s="74"/>
      <c r="AWU430" s="74"/>
      <c r="AWV430" s="74"/>
      <c r="AWW430" s="74"/>
      <c r="AWX430" s="74"/>
      <c r="AWY430" s="74"/>
      <c r="AWZ430" s="74"/>
      <c r="AXA430" s="74"/>
      <c r="AXB430" s="74"/>
      <c r="AXC430" s="74"/>
      <c r="AXD430" s="74"/>
      <c r="AXE430" s="74"/>
      <c r="AXF430" s="74"/>
      <c r="AXG430" s="74"/>
      <c r="AXH430" s="74"/>
      <c r="AXI430" s="74"/>
      <c r="AXJ430" s="74"/>
      <c r="AXK430" s="74"/>
      <c r="AXL430" s="74"/>
      <c r="AXM430" s="74"/>
      <c r="AXN430" s="74"/>
      <c r="AXO430" s="74"/>
      <c r="AXP430" s="74"/>
      <c r="AXQ430" s="74"/>
      <c r="AXR430" s="74"/>
      <c r="AXS430" s="74"/>
      <c r="AXT430" s="74"/>
      <c r="AXU430" s="74"/>
      <c r="AXV430" s="74"/>
      <c r="AXW430" s="74"/>
      <c r="AXX430" s="74"/>
      <c r="AXY430" s="74"/>
      <c r="AXZ430" s="74"/>
      <c r="AYA430" s="74"/>
      <c r="AYB430" s="74"/>
      <c r="AYC430" s="74"/>
      <c r="AYD430" s="74"/>
      <c r="AYE430" s="74"/>
      <c r="AYF430" s="74"/>
      <c r="AYG430" s="74"/>
      <c r="AYH430" s="74"/>
      <c r="AYI430" s="74"/>
      <c r="AYJ430" s="74"/>
      <c r="AYK430" s="74"/>
      <c r="AYL430" s="74"/>
      <c r="AYM430" s="74"/>
      <c r="AYN430" s="74"/>
      <c r="AYO430" s="74"/>
      <c r="AYP430" s="74"/>
      <c r="AYQ430" s="74"/>
      <c r="AYR430" s="74"/>
      <c r="AYS430" s="74"/>
      <c r="AYT430" s="74"/>
      <c r="AYU430" s="74"/>
      <c r="AYV430" s="74"/>
      <c r="AYW430" s="74"/>
      <c r="AYX430" s="74"/>
      <c r="AYY430" s="74"/>
      <c r="AYZ430" s="74"/>
      <c r="AZA430" s="74"/>
      <c r="AZB430" s="74"/>
      <c r="AZC430" s="74"/>
      <c r="AZD430" s="74"/>
      <c r="AZE430" s="74"/>
      <c r="AZF430" s="74"/>
      <c r="AZG430" s="74"/>
      <c r="AZH430" s="74"/>
      <c r="AZI430" s="74"/>
      <c r="AZJ430" s="74"/>
      <c r="AZK430" s="74"/>
      <c r="AZL430" s="74"/>
      <c r="AZM430" s="74"/>
      <c r="AZN430" s="74"/>
      <c r="AZO430" s="74"/>
      <c r="AZP430" s="74"/>
      <c r="AZQ430" s="74"/>
      <c r="AZR430" s="74"/>
      <c r="AZS430" s="74"/>
      <c r="AZT430" s="74"/>
      <c r="AZU430" s="74"/>
      <c r="AZV430" s="74"/>
      <c r="AZW430" s="74"/>
      <c r="AZX430" s="74"/>
      <c r="AZY430" s="74"/>
      <c r="AZZ430" s="74"/>
      <c r="BAA430" s="74"/>
      <c r="BAB430" s="74"/>
      <c r="BAC430" s="74"/>
      <c r="BAD430" s="74"/>
      <c r="BAE430" s="74"/>
      <c r="BAF430" s="74"/>
      <c r="BAG430" s="74"/>
      <c r="BAH430" s="74"/>
      <c r="BAI430" s="74"/>
      <c r="BAJ430" s="74"/>
      <c r="BAK430" s="74"/>
      <c r="BAL430" s="74"/>
      <c r="BAM430" s="74"/>
      <c r="BAN430" s="74"/>
      <c r="BAO430" s="74"/>
      <c r="BAP430" s="74"/>
      <c r="BAQ430" s="74"/>
      <c r="BAR430" s="74"/>
      <c r="BAS430" s="74"/>
      <c r="BAT430" s="74"/>
      <c r="BAU430" s="74"/>
      <c r="BAV430" s="74"/>
      <c r="BAW430" s="74"/>
      <c r="BAX430" s="74"/>
      <c r="BAY430" s="74"/>
      <c r="BAZ430" s="74"/>
      <c r="BBA430" s="74"/>
      <c r="BBB430" s="74"/>
      <c r="BBC430" s="74"/>
      <c r="BBD430" s="74"/>
      <c r="BBE430" s="74"/>
      <c r="BBF430" s="74"/>
      <c r="BBG430" s="74"/>
      <c r="BBH430" s="74"/>
      <c r="BBI430" s="74"/>
      <c r="BBJ430" s="74"/>
      <c r="BBK430" s="74"/>
      <c r="BBL430" s="74"/>
      <c r="BBM430" s="74"/>
      <c r="BBN430" s="74"/>
      <c r="BBO430" s="74"/>
      <c r="BBP430" s="74"/>
      <c r="BBQ430" s="74"/>
      <c r="BBR430" s="74"/>
      <c r="BBS430" s="74"/>
      <c r="BBT430" s="74"/>
      <c r="BBU430" s="74"/>
      <c r="BBV430" s="74"/>
      <c r="BBW430" s="74"/>
      <c r="BBX430" s="74"/>
      <c r="BBY430" s="74"/>
      <c r="BBZ430" s="74"/>
      <c r="BCA430" s="74"/>
      <c r="BCB430" s="74"/>
      <c r="BCC430" s="74"/>
      <c r="BCD430" s="74"/>
      <c r="BCE430" s="74"/>
      <c r="BCF430" s="74"/>
      <c r="BCG430" s="74"/>
      <c r="BCH430" s="74"/>
      <c r="BCI430" s="74"/>
      <c r="BCJ430" s="74"/>
      <c r="BCK430" s="74"/>
      <c r="BCL430" s="74"/>
      <c r="BCM430" s="74"/>
      <c r="BCN430" s="74"/>
      <c r="BCO430" s="74"/>
      <c r="BCP430" s="74"/>
      <c r="BCQ430" s="74"/>
      <c r="BCR430" s="74"/>
      <c r="BCS430" s="74"/>
      <c r="BCT430" s="74"/>
      <c r="BCU430" s="74"/>
      <c r="BCV430" s="74"/>
      <c r="BCW430" s="74"/>
      <c r="BCX430" s="74"/>
      <c r="BCY430" s="74"/>
      <c r="BCZ430" s="74"/>
      <c r="BDA430" s="74"/>
      <c r="BDB430" s="74"/>
      <c r="BDC430" s="74"/>
      <c r="BDD430" s="74"/>
      <c r="BDE430" s="74"/>
      <c r="BDF430" s="74"/>
      <c r="BDG430" s="74"/>
      <c r="BDH430" s="74"/>
      <c r="BDI430" s="74"/>
      <c r="BDJ430" s="74"/>
      <c r="BDK430" s="74"/>
      <c r="BDL430" s="74"/>
      <c r="BDM430" s="74"/>
      <c r="BDN430" s="74"/>
      <c r="BDO430" s="74"/>
      <c r="BDP430" s="74"/>
      <c r="BDQ430" s="74"/>
      <c r="BDR430" s="74"/>
      <c r="BDS430" s="74"/>
      <c r="BDT430" s="74"/>
      <c r="BDU430" s="74"/>
      <c r="BDV430" s="74"/>
      <c r="BDW430" s="74"/>
      <c r="BDX430" s="74"/>
      <c r="BDY430" s="74"/>
      <c r="BDZ430" s="74"/>
      <c r="BEA430" s="74"/>
      <c r="BEB430" s="74"/>
      <c r="BEC430" s="74"/>
      <c r="BED430" s="74"/>
      <c r="BEE430" s="74"/>
      <c r="BEF430" s="74"/>
      <c r="BEG430" s="74"/>
      <c r="BEH430" s="74"/>
      <c r="BEI430" s="74"/>
      <c r="BEJ430" s="74"/>
      <c r="BEK430" s="74"/>
      <c r="BEL430" s="74"/>
      <c r="BEM430" s="74"/>
      <c r="BEN430" s="74"/>
      <c r="BEO430" s="74"/>
      <c r="BEP430" s="74"/>
      <c r="BEQ430" s="74"/>
      <c r="BER430" s="74"/>
      <c r="BES430" s="74"/>
      <c r="BET430" s="74"/>
      <c r="BEU430" s="74"/>
      <c r="BEV430" s="74"/>
      <c r="BEW430" s="74"/>
      <c r="BEX430" s="74"/>
      <c r="BEY430" s="74"/>
      <c r="BEZ430" s="74"/>
      <c r="BFA430" s="74"/>
      <c r="BFB430" s="74"/>
      <c r="BFC430" s="74"/>
      <c r="BFD430" s="74"/>
      <c r="BFE430" s="74"/>
      <c r="BFF430" s="74"/>
      <c r="BFG430" s="74"/>
      <c r="BFH430" s="74"/>
      <c r="BFI430" s="74"/>
      <c r="BFJ430" s="74"/>
      <c r="BFK430" s="74"/>
      <c r="BFL430" s="74"/>
      <c r="BFM430" s="74"/>
      <c r="BFN430" s="74"/>
      <c r="BFO430" s="74"/>
      <c r="BFP430" s="74"/>
      <c r="BFQ430" s="74"/>
      <c r="BFR430" s="74"/>
      <c r="BFS430" s="74"/>
      <c r="BFT430" s="74"/>
      <c r="BFU430" s="74"/>
      <c r="BFV430" s="74"/>
      <c r="BFW430" s="74"/>
      <c r="BFX430" s="74"/>
      <c r="BFY430" s="74"/>
      <c r="BFZ430" s="74"/>
      <c r="BGA430" s="74"/>
      <c r="BGB430" s="74"/>
      <c r="BGC430" s="74"/>
      <c r="BGD430" s="74"/>
      <c r="BGE430" s="74"/>
      <c r="BGF430" s="74"/>
      <c r="BGG430" s="74"/>
      <c r="BGH430" s="74"/>
      <c r="BGI430" s="74"/>
      <c r="BGJ430" s="74"/>
      <c r="BGK430" s="74"/>
      <c r="BGL430" s="74"/>
      <c r="BGM430" s="74"/>
      <c r="BGN430" s="74"/>
      <c r="BGO430" s="74"/>
      <c r="BGP430" s="74"/>
      <c r="BGQ430" s="74"/>
      <c r="BGR430" s="74"/>
      <c r="BGS430" s="74"/>
      <c r="BGT430" s="74"/>
      <c r="BGU430" s="74"/>
      <c r="BGV430" s="74"/>
      <c r="BGW430" s="74"/>
      <c r="BGX430" s="74"/>
      <c r="BGY430" s="74"/>
      <c r="BGZ430" s="74"/>
      <c r="BHA430" s="74"/>
      <c r="BHB430" s="74"/>
      <c r="BHC430" s="74"/>
      <c r="BHD430" s="74"/>
      <c r="BHE430" s="74"/>
      <c r="BHF430" s="74"/>
      <c r="BHG430" s="74"/>
      <c r="BHH430" s="74"/>
      <c r="BHI430" s="74"/>
      <c r="BHJ430" s="74"/>
      <c r="BHK430" s="74"/>
      <c r="BHL430" s="74"/>
      <c r="BHM430" s="74"/>
      <c r="BHN430" s="74"/>
      <c r="BHO430" s="74"/>
      <c r="BHP430" s="74"/>
      <c r="BHQ430" s="74"/>
      <c r="BHR430" s="74"/>
      <c r="BHS430" s="74"/>
      <c r="BHT430" s="74"/>
      <c r="BHU430" s="74"/>
      <c r="BHV430" s="74"/>
      <c r="BHW430" s="74"/>
      <c r="BHX430" s="74"/>
      <c r="BHY430" s="74"/>
      <c r="BHZ430" s="74"/>
      <c r="BIA430" s="74"/>
      <c r="BIB430" s="74"/>
      <c r="BIC430" s="74"/>
      <c r="BID430" s="74"/>
      <c r="BIE430" s="74"/>
      <c r="BIF430" s="74"/>
      <c r="BIG430" s="74"/>
      <c r="BIH430" s="74"/>
      <c r="BII430" s="74"/>
      <c r="BIJ430" s="74"/>
      <c r="BIK430" s="74"/>
      <c r="BIL430" s="74"/>
      <c r="BIM430" s="74"/>
      <c r="BIN430" s="74"/>
      <c r="BIO430" s="74"/>
      <c r="BIP430" s="74"/>
      <c r="BIQ430" s="74"/>
      <c r="BIR430" s="74"/>
      <c r="BIS430" s="74"/>
      <c r="BIT430" s="74"/>
      <c r="BIU430" s="74"/>
      <c r="BIV430" s="74"/>
      <c r="BIW430" s="74"/>
      <c r="BIX430" s="74"/>
      <c r="BIY430" s="74"/>
      <c r="BIZ430" s="74"/>
      <c r="BJA430" s="74"/>
      <c r="BJB430" s="74"/>
      <c r="BJC430" s="74"/>
      <c r="BJD430" s="74"/>
      <c r="BJE430" s="74"/>
      <c r="BJF430" s="74"/>
      <c r="BJG430" s="74"/>
      <c r="BJH430" s="74"/>
      <c r="BJI430" s="74"/>
      <c r="BJJ430" s="74"/>
      <c r="BJK430" s="74"/>
      <c r="BJL430" s="74"/>
      <c r="BJM430" s="74"/>
      <c r="BJN430" s="74"/>
      <c r="BJO430" s="74"/>
      <c r="BJP430" s="74"/>
      <c r="BJQ430" s="74"/>
      <c r="BJR430" s="74"/>
      <c r="BJS430" s="74"/>
      <c r="BJT430" s="74"/>
      <c r="BJU430" s="74"/>
      <c r="BJV430" s="74"/>
      <c r="BJW430" s="74"/>
      <c r="BJX430" s="74"/>
      <c r="BJY430" s="74"/>
      <c r="BJZ430" s="74"/>
      <c r="BKA430" s="74"/>
      <c r="BKB430" s="74"/>
      <c r="BKC430" s="74"/>
      <c r="BKD430" s="74"/>
      <c r="BKE430" s="74"/>
      <c r="BKF430" s="74"/>
      <c r="BKG430" s="74"/>
      <c r="BKH430" s="74"/>
      <c r="BKI430" s="74"/>
      <c r="BKJ430" s="74"/>
      <c r="BKK430" s="74"/>
      <c r="BKL430" s="74"/>
      <c r="BKM430" s="74"/>
      <c r="BKN430" s="74"/>
      <c r="BKO430" s="74"/>
      <c r="BKP430" s="74"/>
      <c r="BKQ430" s="74"/>
      <c r="BKR430" s="74"/>
      <c r="BKS430" s="74"/>
      <c r="BKT430" s="74"/>
      <c r="BKU430" s="74"/>
      <c r="BKV430" s="74"/>
      <c r="BKW430" s="74"/>
      <c r="BKX430" s="74"/>
      <c r="BKY430" s="74"/>
      <c r="BKZ430" s="74"/>
      <c r="BLA430" s="74"/>
      <c r="BLB430" s="74"/>
      <c r="BLC430" s="74"/>
      <c r="BLD430" s="74"/>
      <c r="BLE430" s="74"/>
      <c r="BLF430" s="74"/>
      <c r="BLG430" s="74"/>
      <c r="BLH430" s="74"/>
      <c r="BLI430" s="74"/>
      <c r="BLJ430" s="74"/>
      <c r="BLK430" s="74"/>
      <c r="BLL430" s="74"/>
      <c r="BLM430" s="74"/>
      <c r="BLN430" s="74"/>
      <c r="BLO430" s="74"/>
      <c r="BLP430" s="74"/>
      <c r="BLQ430" s="74"/>
      <c r="BLR430" s="74"/>
      <c r="BLS430" s="74"/>
      <c r="BLT430" s="74"/>
      <c r="BLU430" s="74"/>
      <c r="BLV430" s="74"/>
      <c r="BLW430" s="74"/>
      <c r="BLX430" s="74"/>
      <c r="BLY430" s="74"/>
      <c r="BLZ430" s="74"/>
      <c r="BMA430" s="74"/>
      <c r="BMB430" s="74"/>
      <c r="BMC430" s="74"/>
      <c r="BMD430" s="74"/>
      <c r="BME430" s="74"/>
      <c r="BMF430" s="74"/>
      <c r="BMG430" s="74"/>
      <c r="BMH430" s="74"/>
      <c r="BMI430" s="74"/>
      <c r="BMJ430" s="74"/>
      <c r="BMK430" s="74"/>
      <c r="BML430" s="74"/>
      <c r="BMM430" s="74"/>
      <c r="BMN430" s="74"/>
      <c r="BMO430" s="74"/>
      <c r="BMP430" s="74"/>
      <c r="BMQ430" s="74"/>
      <c r="BMR430" s="74"/>
      <c r="BMS430" s="74"/>
      <c r="BMT430" s="74"/>
      <c r="BMU430" s="74"/>
      <c r="BMV430" s="74"/>
      <c r="BMW430" s="74"/>
      <c r="BMX430" s="74"/>
      <c r="BMY430" s="74"/>
      <c r="BMZ430" s="74"/>
      <c r="BNA430" s="74"/>
      <c r="BNB430" s="74"/>
      <c r="BNC430" s="74"/>
      <c r="BND430" s="74"/>
      <c r="BNE430" s="74"/>
      <c r="BNF430" s="74"/>
      <c r="BNG430" s="74"/>
      <c r="BNH430" s="74"/>
      <c r="BNI430" s="74"/>
      <c r="BNJ430" s="74"/>
      <c r="BNK430" s="74"/>
      <c r="BNL430" s="74"/>
      <c r="BNM430" s="74"/>
      <c r="BNN430" s="74"/>
      <c r="BNO430" s="74"/>
      <c r="BNP430" s="74"/>
      <c r="BNQ430" s="74"/>
      <c r="BNR430" s="74"/>
      <c r="BNS430" s="74"/>
      <c r="BNT430" s="74"/>
      <c r="BNU430" s="74"/>
      <c r="BNV430" s="74"/>
      <c r="BNW430" s="74"/>
      <c r="BNX430" s="74"/>
      <c r="BNY430" s="74"/>
      <c r="BNZ430" s="74"/>
      <c r="BOA430" s="74"/>
      <c r="BOB430" s="74"/>
      <c r="BOC430" s="74"/>
      <c r="BOD430" s="74"/>
      <c r="BOE430" s="74"/>
      <c r="BOF430" s="74"/>
      <c r="BOG430" s="74"/>
      <c r="BOH430" s="74"/>
      <c r="BOI430" s="74"/>
      <c r="BOJ430" s="74"/>
      <c r="BOK430" s="74"/>
      <c r="BOL430" s="74"/>
      <c r="BOM430" s="74"/>
      <c r="BON430" s="74"/>
      <c r="BOO430" s="74"/>
      <c r="BOP430" s="74"/>
      <c r="BOQ430" s="74"/>
      <c r="BOR430" s="74"/>
      <c r="BOS430" s="74"/>
      <c r="BOT430" s="74"/>
      <c r="BOU430" s="74"/>
      <c r="BOV430" s="74"/>
      <c r="BOW430" s="74"/>
      <c r="BOX430" s="74"/>
      <c r="BOY430" s="74"/>
      <c r="BOZ430" s="74"/>
      <c r="BPA430" s="74"/>
      <c r="BPB430" s="74"/>
      <c r="BPC430" s="74"/>
      <c r="BPD430" s="74"/>
      <c r="BPE430" s="74"/>
      <c r="BPF430" s="74"/>
      <c r="BPG430" s="74"/>
      <c r="BPH430" s="74"/>
      <c r="BPI430" s="74"/>
      <c r="BPJ430" s="74"/>
      <c r="BPK430" s="74"/>
      <c r="BPL430" s="74"/>
      <c r="BPM430" s="74"/>
      <c r="BPN430" s="74"/>
      <c r="BPO430" s="74"/>
      <c r="BPP430" s="74"/>
      <c r="BPQ430" s="74"/>
      <c r="BPR430" s="74"/>
      <c r="BPS430" s="74"/>
      <c r="BPT430" s="74"/>
      <c r="BPU430" s="74"/>
      <c r="BPV430" s="74"/>
      <c r="BPW430" s="74"/>
      <c r="BPX430" s="74"/>
      <c r="BPY430" s="74"/>
      <c r="BPZ430" s="74"/>
      <c r="BQA430" s="74"/>
      <c r="BQB430" s="74"/>
      <c r="BQC430" s="74"/>
      <c r="BQD430" s="74"/>
      <c r="BQE430" s="74"/>
      <c r="BQF430" s="74"/>
      <c r="BQG430" s="74"/>
      <c r="BQH430" s="74"/>
      <c r="BQI430" s="74"/>
      <c r="BQJ430" s="74"/>
      <c r="BQK430" s="74"/>
      <c r="BQL430" s="74"/>
      <c r="BQM430" s="74"/>
      <c r="BQN430" s="74"/>
      <c r="BQO430" s="74"/>
      <c r="BQP430" s="74"/>
      <c r="BQQ430" s="74"/>
      <c r="BQR430" s="74"/>
      <c r="BQS430" s="74"/>
      <c r="BQT430" s="74"/>
      <c r="BQU430" s="74"/>
      <c r="BQV430" s="74"/>
      <c r="BQW430" s="74"/>
      <c r="BQX430" s="74"/>
      <c r="BQY430" s="74"/>
      <c r="BQZ430" s="74"/>
      <c r="BRA430" s="74"/>
      <c r="BRB430" s="74"/>
      <c r="BRC430" s="74"/>
      <c r="BRD430" s="74"/>
      <c r="BRE430" s="74"/>
      <c r="BRF430" s="74"/>
      <c r="BRG430" s="74"/>
      <c r="BRH430" s="74"/>
      <c r="BRI430" s="74"/>
      <c r="BRJ430" s="74"/>
      <c r="BRK430" s="74"/>
      <c r="BRL430" s="74"/>
      <c r="BRM430" s="74"/>
      <c r="BRN430" s="74"/>
      <c r="BRO430" s="74"/>
      <c r="BRP430" s="74"/>
      <c r="BRQ430" s="74"/>
      <c r="BRR430" s="74"/>
      <c r="BRS430" s="74"/>
      <c r="BRT430" s="74"/>
      <c r="BRU430" s="74"/>
      <c r="BRV430" s="74"/>
      <c r="BRW430" s="74"/>
      <c r="BRX430" s="74"/>
      <c r="BRY430" s="74"/>
      <c r="BRZ430" s="74"/>
      <c r="BSA430" s="74"/>
      <c r="BSB430" s="74"/>
      <c r="BSC430" s="74"/>
      <c r="BSD430" s="74"/>
      <c r="BSE430" s="74"/>
      <c r="BSF430" s="74"/>
      <c r="BSG430" s="74"/>
      <c r="BSH430" s="74"/>
      <c r="BSI430" s="74"/>
      <c r="BSJ430" s="74"/>
      <c r="BSK430" s="74"/>
      <c r="BSL430" s="74"/>
      <c r="BSM430" s="74"/>
      <c r="BSN430" s="74"/>
      <c r="BSO430" s="74"/>
      <c r="BSP430" s="74"/>
      <c r="BSQ430" s="74"/>
      <c r="BSR430" s="74"/>
      <c r="BSS430" s="74"/>
      <c r="BST430" s="74"/>
      <c r="BSU430" s="74"/>
      <c r="BSV430" s="74"/>
      <c r="BSW430" s="74"/>
      <c r="BSX430" s="74"/>
      <c r="BSY430" s="74"/>
      <c r="BSZ430" s="74"/>
      <c r="BTA430" s="74"/>
      <c r="BTB430" s="74"/>
      <c r="BTC430" s="74"/>
      <c r="BTD430" s="74"/>
      <c r="BTE430" s="74"/>
      <c r="BTF430" s="74"/>
      <c r="BTG430" s="74"/>
      <c r="BTH430" s="74"/>
      <c r="BTI430" s="74"/>
      <c r="BTJ430" s="74"/>
      <c r="BTK430" s="74"/>
      <c r="BTL430" s="74"/>
      <c r="BTM430" s="74"/>
      <c r="BTN430" s="74"/>
      <c r="BTO430" s="74"/>
      <c r="BTP430" s="74"/>
      <c r="BTQ430" s="74"/>
      <c r="BTR430" s="74"/>
      <c r="BTS430" s="74"/>
      <c r="BTT430" s="74"/>
      <c r="BTU430" s="74"/>
      <c r="BTV430" s="74"/>
      <c r="BTW430" s="74"/>
      <c r="BTX430" s="74"/>
      <c r="BTY430" s="74"/>
      <c r="BTZ430" s="74"/>
      <c r="BUA430" s="74"/>
      <c r="BUB430" s="74"/>
      <c r="BUC430" s="74"/>
      <c r="BUD430" s="74"/>
      <c r="BUE430" s="74"/>
      <c r="BUF430" s="74"/>
      <c r="BUG430" s="74"/>
      <c r="BUH430" s="74"/>
      <c r="BUI430" s="74"/>
      <c r="BUJ430" s="74"/>
      <c r="BUK430" s="74"/>
      <c r="BUL430" s="74"/>
      <c r="BUM430" s="74"/>
      <c r="BUN430" s="74"/>
      <c r="BUO430" s="74"/>
      <c r="BUP430" s="74"/>
      <c r="BUQ430" s="74"/>
      <c r="BUR430" s="74"/>
      <c r="BUS430" s="74"/>
      <c r="BUT430" s="74"/>
      <c r="BUU430" s="74"/>
      <c r="BUV430" s="74"/>
      <c r="BUW430" s="74"/>
      <c r="BUX430" s="74"/>
      <c r="BUY430" s="74"/>
      <c r="BUZ430" s="74"/>
      <c r="BVA430" s="74"/>
      <c r="BVB430" s="74"/>
      <c r="BVC430" s="74"/>
      <c r="BVD430" s="74"/>
      <c r="BVE430" s="74"/>
      <c r="BVF430" s="74"/>
      <c r="BVG430" s="74"/>
      <c r="BVH430" s="74"/>
      <c r="BVI430" s="74"/>
      <c r="BVJ430" s="74"/>
      <c r="BVK430" s="74"/>
      <c r="BVL430" s="74"/>
      <c r="BVM430" s="74"/>
      <c r="BVN430" s="74"/>
      <c r="BVO430" s="74"/>
      <c r="BVP430" s="74"/>
      <c r="BVQ430" s="74"/>
      <c r="BVR430" s="74"/>
      <c r="BVS430" s="74"/>
      <c r="BVT430" s="74"/>
      <c r="BVU430" s="74"/>
      <c r="BVV430" s="74"/>
      <c r="BVW430" s="74"/>
      <c r="BVX430" s="74"/>
      <c r="BVY430" s="74"/>
      <c r="BVZ430" s="74"/>
      <c r="BWA430" s="74"/>
      <c r="BWB430" s="74"/>
      <c r="BWC430" s="74"/>
      <c r="BWD430" s="74"/>
      <c r="BWE430" s="74"/>
      <c r="BWF430" s="74"/>
      <c r="BWG430" s="74"/>
      <c r="BWH430" s="74"/>
      <c r="BWI430" s="74"/>
      <c r="BWJ430" s="74"/>
      <c r="BWK430" s="74"/>
      <c r="BWL430" s="74"/>
      <c r="BWM430" s="74"/>
      <c r="BWN430" s="74"/>
      <c r="BWO430" s="74"/>
      <c r="BWP430" s="74"/>
      <c r="BWQ430" s="74"/>
      <c r="BWR430" s="74"/>
      <c r="BWS430" s="74"/>
      <c r="BWT430" s="74"/>
      <c r="BWU430" s="74"/>
      <c r="BWV430" s="74"/>
      <c r="BWW430" s="74"/>
      <c r="BWX430" s="74"/>
      <c r="BWY430" s="74"/>
      <c r="BWZ430" s="74"/>
      <c r="BXA430" s="74"/>
      <c r="BXB430" s="74"/>
      <c r="BXC430" s="74"/>
      <c r="BXD430" s="74"/>
      <c r="BXE430" s="74"/>
      <c r="BXF430" s="74"/>
      <c r="BXG430" s="74"/>
      <c r="BXH430" s="74"/>
      <c r="BXI430" s="74"/>
      <c r="BXJ430" s="74"/>
      <c r="BXK430" s="74"/>
      <c r="BXL430" s="74"/>
      <c r="BXM430" s="74"/>
      <c r="BXN430" s="74"/>
      <c r="BXO430" s="74"/>
      <c r="BXP430" s="74"/>
      <c r="BXQ430" s="74"/>
      <c r="BXR430" s="74"/>
      <c r="BXS430" s="74"/>
      <c r="BXT430" s="74"/>
      <c r="BXU430" s="74"/>
      <c r="BXV430" s="74"/>
      <c r="BXW430" s="74"/>
      <c r="BXX430" s="74"/>
      <c r="BXY430" s="74"/>
      <c r="BXZ430" s="74"/>
      <c r="BYA430" s="74"/>
      <c r="BYB430" s="74"/>
      <c r="BYC430" s="74"/>
      <c r="BYD430" s="74"/>
      <c r="BYE430" s="74"/>
      <c r="BYF430" s="74"/>
      <c r="BYG430" s="74"/>
      <c r="BYH430" s="74"/>
      <c r="BYI430" s="74"/>
      <c r="BYJ430" s="74"/>
      <c r="BYK430" s="74"/>
      <c r="BYL430" s="74"/>
      <c r="BYM430" s="74"/>
      <c r="BYN430" s="74"/>
      <c r="BYO430" s="74"/>
      <c r="BYP430" s="74"/>
      <c r="BYQ430" s="74"/>
      <c r="BYR430" s="74"/>
      <c r="BYS430" s="74"/>
      <c r="BYT430" s="74"/>
      <c r="BYU430" s="74"/>
      <c r="BYV430" s="74"/>
      <c r="BYW430" s="74"/>
      <c r="BYX430" s="74"/>
      <c r="BYY430" s="74"/>
      <c r="BYZ430" s="74"/>
      <c r="BZA430" s="74"/>
      <c r="BZB430" s="74"/>
      <c r="BZC430" s="74"/>
      <c r="BZD430" s="74"/>
      <c r="BZE430" s="74"/>
      <c r="BZF430" s="74"/>
      <c r="BZG430" s="74"/>
      <c r="BZH430" s="74"/>
      <c r="BZI430" s="74"/>
      <c r="BZJ430" s="74"/>
      <c r="BZK430" s="74"/>
      <c r="BZL430" s="74"/>
      <c r="BZM430" s="74"/>
      <c r="BZN430" s="74"/>
      <c r="BZO430" s="74"/>
      <c r="BZP430" s="74"/>
      <c r="BZQ430" s="74"/>
      <c r="BZR430" s="74"/>
      <c r="BZS430" s="74"/>
      <c r="BZT430" s="74"/>
      <c r="BZU430" s="74"/>
      <c r="BZV430" s="74"/>
      <c r="BZW430" s="74"/>
      <c r="BZX430" s="74"/>
      <c r="BZY430" s="74"/>
      <c r="BZZ430" s="74"/>
      <c r="CAA430" s="74"/>
      <c r="CAB430" s="74"/>
      <c r="CAC430" s="74"/>
      <c r="CAD430" s="74"/>
      <c r="CAE430" s="74"/>
      <c r="CAF430" s="74"/>
      <c r="CAG430" s="74"/>
      <c r="CAH430" s="74"/>
      <c r="CAI430" s="74"/>
      <c r="CAJ430" s="74"/>
      <c r="CAK430" s="74"/>
      <c r="CAL430" s="74"/>
      <c r="CAM430" s="74"/>
      <c r="CAN430" s="74"/>
      <c r="CAO430" s="74"/>
      <c r="CAP430" s="74"/>
      <c r="CAQ430" s="74"/>
      <c r="CAR430" s="74"/>
      <c r="CAS430" s="74"/>
      <c r="CAT430" s="74"/>
      <c r="CAU430" s="74"/>
      <c r="CAV430" s="74"/>
      <c r="CAW430" s="74"/>
      <c r="CAX430" s="74"/>
      <c r="CAY430" s="74"/>
      <c r="CAZ430" s="74"/>
      <c r="CBA430" s="74"/>
      <c r="CBB430" s="74"/>
      <c r="CBC430" s="74"/>
      <c r="CBD430" s="74"/>
      <c r="CBE430" s="74"/>
      <c r="CBF430" s="74"/>
      <c r="CBG430" s="74"/>
      <c r="CBH430" s="74"/>
      <c r="CBI430" s="74"/>
      <c r="CBJ430" s="74"/>
      <c r="CBK430" s="74"/>
      <c r="CBL430" s="74"/>
      <c r="CBM430" s="74"/>
      <c r="CBN430" s="74"/>
      <c r="CBO430" s="74"/>
      <c r="CBP430" s="74"/>
      <c r="CBQ430" s="74"/>
      <c r="CBR430" s="74"/>
      <c r="CBS430" s="74"/>
      <c r="CBT430" s="74"/>
      <c r="CBU430" s="74"/>
      <c r="CBV430" s="74"/>
      <c r="CBW430" s="74"/>
      <c r="CBX430" s="74"/>
      <c r="CBY430" s="74"/>
      <c r="CBZ430" s="74"/>
      <c r="CCA430" s="74"/>
      <c r="CCB430" s="74"/>
      <c r="CCC430" s="74"/>
      <c r="CCD430" s="74"/>
      <c r="CCE430" s="74"/>
      <c r="CCF430" s="74"/>
      <c r="CCG430" s="74"/>
      <c r="CCH430" s="74"/>
      <c r="CCI430" s="74"/>
      <c r="CCJ430" s="74"/>
      <c r="CCK430" s="74"/>
      <c r="CCL430" s="74"/>
      <c r="CCM430" s="74"/>
      <c r="CCN430" s="74"/>
      <c r="CCO430" s="74"/>
      <c r="CCP430" s="74"/>
      <c r="CCQ430" s="74"/>
      <c r="CCR430" s="74"/>
      <c r="CCS430" s="74"/>
      <c r="CCT430" s="74"/>
      <c r="CCU430" s="74"/>
      <c r="CCV430" s="74"/>
      <c r="CCW430" s="74"/>
      <c r="CCX430" s="74"/>
      <c r="CCY430" s="74"/>
      <c r="CCZ430" s="74"/>
      <c r="CDA430" s="74"/>
      <c r="CDB430" s="74"/>
      <c r="CDC430" s="74"/>
      <c r="CDD430" s="74"/>
      <c r="CDE430" s="74"/>
      <c r="CDF430" s="74"/>
      <c r="CDG430" s="74"/>
      <c r="CDH430" s="74"/>
      <c r="CDI430" s="74"/>
      <c r="CDJ430" s="74"/>
      <c r="CDK430" s="74"/>
      <c r="CDL430" s="74"/>
      <c r="CDM430" s="74"/>
      <c r="CDN430" s="74"/>
      <c r="CDO430" s="74"/>
      <c r="CDP430" s="74"/>
      <c r="CDQ430" s="74"/>
      <c r="CDR430" s="74"/>
      <c r="CDS430" s="74"/>
      <c r="CDT430" s="74"/>
      <c r="CDU430" s="74"/>
      <c r="CDV430" s="74"/>
      <c r="CDW430" s="74"/>
      <c r="CDX430" s="74"/>
      <c r="CDY430" s="74"/>
      <c r="CDZ430" s="74"/>
      <c r="CEA430" s="74"/>
      <c r="CEB430" s="74"/>
      <c r="CEC430" s="74"/>
      <c r="CED430" s="74"/>
      <c r="CEE430" s="74"/>
      <c r="CEF430" s="74"/>
      <c r="CEG430" s="74"/>
      <c r="CEH430" s="74"/>
      <c r="CEI430" s="74"/>
      <c r="CEJ430" s="74"/>
      <c r="CEK430" s="74"/>
      <c r="CEL430" s="74"/>
      <c r="CEM430" s="74"/>
      <c r="CEN430" s="74"/>
      <c r="CEO430" s="74"/>
      <c r="CEP430" s="74"/>
      <c r="CEQ430" s="74"/>
      <c r="CER430" s="74"/>
      <c r="CES430" s="74"/>
      <c r="CET430" s="74"/>
      <c r="CEU430" s="74"/>
      <c r="CEV430" s="74"/>
      <c r="CEW430" s="74"/>
      <c r="CEX430" s="74"/>
      <c r="CEY430" s="74"/>
      <c r="CEZ430" s="74"/>
      <c r="CFA430" s="74"/>
      <c r="CFB430" s="74"/>
      <c r="CFC430" s="74"/>
      <c r="CFD430" s="74"/>
      <c r="CFE430" s="74"/>
      <c r="CFF430" s="74"/>
      <c r="CFG430" s="74"/>
      <c r="CFH430" s="74"/>
      <c r="CFI430" s="74"/>
      <c r="CFJ430" s="74"/>
      <c r="CFK430" s="74"/>
      <c r="CFL430" s="74"/>
      <c r="CFM430" s="74"/>
      <c r="CFN430" s="74"/>
      <c r="CFO430" s="74"/>
      <c r="CFP430" s="74"/>
      <c r="CFQ430" s="74"/>
      <c r="CFR430" s="74"/>
      <c r="CFS430" s="74"/>
      <c r="CFT430" s="74"/>
      <c r="CFU430" s="74"/>
      <c r="CFV430" s="74"/>
      <c r="CFW430" s="74"/>
      <c r="CFX430" s="74"/>
      <c r="CFY430" s="74"/>
      <c r="CFZ430" s="74"/>
      <c r="CGA430" s="74"/>
      <c r="CGB430" s="74"/>
      <c r="CGC430" s="74"/>
      <c r="CGD430" s="74"/>
      <c r="CGE430" s="74"/>
      <c r="CGF430" s="74"/>
      <c r="CGG430" s="74"/>
      <c r="CGH430" s="74"/>
      <c r="CGI430" s="74"/>
      <c r="CGJ430" s="74"/>
      <c r="CGK430" s="74"/>
      <c r="CGL430" s="74"/>
      <c r="CGM430" s="74"/>
      <c r="CGN430" s="74"/>
      <c r="CGO430" s="74"/>
      <c r="CGP430" s="74"/>
      <c r="CGQ430" s="74"/>
      <c r="CGR430" s="74"/>
      <c r="CGS430" s="74"/>
      <c r="CGT430" s="74"/>
      <c r="CGU430" s="74"/>
      <c r="CGV430" s="74"/>
      <c r="CGW430" s="74"/>
      <c r="CGX430" s="74"/>
      <c r="CGY430" s="74"/>
      <c r="CGZ430" s="74"/>
      <c r="CHA430" s="74"/>
      <c r="CHB430" s="74"/>
      <c r="CHC430" s="74"/>
      <c r="CHD430" s="74"/>
      <c r="CHE430" s="74"/>
      <c r="CHF430" s="74"/>
      <c r="CHG430" s="74"/>
      <c r="CHH430" s="74"/>
      <c r="CHI430" s="74"/>
      <c r="CHJ430" s="74"/>
      <c r="CHK430" s="74"/>
      <c r="CHL430" s="74"/>
      <c r="CHM430" s="74"/>
      <c r="CHN430" s="74"/>
      <c r="CHO430" s="74"/>
      <c r="CHP430" s="74"/>
      <c r="CHQ430" s="74"/>
      <c r="CHR430" s="74"/>
      <c r="CHS430" s="74"/>
      <c r="CHT430" s="74"/>
      <c r="CHU430" s="74"/>
      <c r="CHV430" s="74"/>
      <c r="CHW430" s="74"/>
      <c r="CHX430" s="74"/>
      <c r="CHY430" s="74"/>
      <c r="CHZ430" s="74"/>
      <c r="CIA430" s="74"/>
      <c r="CIB430" s="74"/>
      <c r="CIC430" s="74"/>
      <c r="CID430" s="74"/>
      <c r="CIE430" s="74"/>
      <c r="CIF430" s="74"/>
      <c r="CIG430" s="74"/>
      <c r="CIH430" s="74"/>
      <c r="CII430" s="74"/>
      <c r="CIJ430" s="74"/>
      <c r="CIK430" s="74"/>
      <c r="CIL430" s="74"/>
      <c r="CIM430" s="74"/>
      <c r="CIN430" s="74"/>
      <c r="CIO430" s="74"/>
      <c r="CIP430" s="74"/>
      <c r="CIQ430" s="74"/>
      <c r="CIR430" s="74"/>
      <c r="CIS430" s="74"/>
      <c r="CIT430" s="74"/>
      <c r="CIU430" s="74"/>
      <c r="CIV430" s="74"/>
      <c r="CIW430" s="74"/>
      <c r="CIX430" s="74"/>
      <c r="CIY430" s="74"/>
      <c r="CIZ430" s="74"/>
      <c r="CJA430" s="74"/>
      <c r="CJB430" s="74"/>
      <c r="CJC430" s="74"/>
      <c r="CJD430" s="74"/>
      <c r="CJE430" s="74"/>
      <c r="CJF430" s="74"/>
      <c r="CJG430" s="74"/>
      <c r="CJH430" s="74"/>
      <c r="CJI430" s="74"/>
      <c r="CJJ430" s="74"/>
      <c r="CJK430" s="74"/>
      <c r="CJL430" s="74"/>
      <c r="CJM430" s="74"/>
      <c r="CJN430" s="74"/>
      <c r="CJO430" s="74"/>
      <c r="CJP430" s="74"/>
      <c r="CJQ430" s="74"/>
      <c r="CJR430" s="74"/>
      <c r="CJS430" s="74"/>
      <c r="CJT430" s="74"/>
      <c r="CJU430" s="74"/>
      <c r="CJV430" s="74"/>
      <c r="CJW430" s="74"/>
      <c r="CJX430" s="74"/>
      <c r="CJY430" s="74"/>
      <c r="CJZ430" s="74"/>
      <c r="CKA430" s="74"/>
      <c r="CKB430" s="74"/>
      <c r="CKC430" s="74"/>
      <c r="CKD430" s="74"/>
      <c r="CKE430" s="74"/>
      <c r="CKF430" s="74"/>
      <c r="CKG430" s="74"/>
      <c r="CKH430" s="74"/>
      <c r="CKI430" s="74"/>
      <c r="CKJ430" s="74"/>
      <c r="CKK430" s="74"/>
      <c r="CKL430" s="74"/>
      <c r="CKM430" s="74"/>
      <c r="CKN430" s="74"/>
      <c r="CKO430" s="74"/>
      <c r="CKP430" s="74"/>
      <c r="CKQ430" s="74"/>
      <c r="CKR430" s="74"/>
      <c r="CKS430" s="74"/>
      <c r="CKT430" s="74"/>
      <c r="CKU430" s="74"/>
      <c r="CKV430" s="74"/>
      <c r="CKW430" s="74"/>
      <c r="CKX430" s="74"/>
      <c r="CKY430" s="74"/>
      <c r="CKZ430" s="74"/>
      <c r="CLA430" s="74"/>
      <c r="CLB430" s="74"/>
      <c r="CLC430" s="74"/>
      <c r="CLD430" s="74"/>
      <c r="CLE430" s="74"/>
      <c r="CLF430" s="74"/>
      <c r="CLG430" s="74"/>
      <c r="CLH430" s="74"/>
      <c r="CLI430" s="74"/>
      <c r="CLJ430" s="74"/>
      <c r="CLK430" s="74"/>
      <c r="CLL430" s="74"/>
      <c r="CLM430" s="74"/>
      <c r="CLN430" s="74"/>
      <c r="CLO430" s="74"/>
      <c r="CLP430" s="74"/>
      <c r="CLQ430" s="74"/>
      <c r="CLR430" s="74"/>
      <c r="CLS430" s="74"/>
      <c r="CLT430" s="74"/>
      <c r="CLU430" s="74"/>
      <c r="CLV430" s="74"/>
      <c r="CLW430" s="74"/>
      <c r="CLX430" s="74"/>
      <c r="CLY430" s="74"/>
      <c r="CLZ430" s="74"/>
      <c r="CMA430" s="74"/>
      <c r="CMB430" s="74"/>
      <c r="CMC430" s="74"/>
      <c r="CMD430" s="74"/>
      <c r="CME430" s="74"/>
      <c r="CMF430" s="74"/>
      <c r="CMG430" s="74"/>
      <c r="CMH430" s="74"/>
      <c r="CMI430" s="74"/>
      <c r="CMJ430" s="74"/>
      <c r="CMK430" s="74"/>
      <c r="CML430" s="74"/>
      <c r="CMM430" s="74"/>
      <c r="CMN430" s="74"/>
      <c r="CMO430" s="74"/>
      <c r="CMP430" s="74"/>
      <c r="CMQ430" s="74"/>
      <c r="CMR430" s="74"/>
      <c r="CMS430" s="74"/>
      <c r="CMT430" s="74"/>
      <c r="CMU430" s="74"/>
      <c r="CMV430" s="74"/>
      <c r="CMW430" s="74"/>
      <c r="CMX430" s="74"/>
      <c r="CMY430" s="74"/>
      <c r="CMZ430" s="74"/>
      <c r="CNA430" s="74"/>
      <c r="CNB430" s="74"/>
      <c r="CNC430" s="74"/>
      <c r="CND430" s="74"/>
      <c r="CNE430" s="74"/>
      <c r="CNF430" s="74"/>
      <c r="CNG430" s="74"/>
      <c r="CNH430" s="74"/>
      <c r="CNI430" s="74"/>
      <c r="CNJ430" s="74"/>
      <c r="CNK430" s="74"/>
      <c r="CNL430" s="74"/>
      <c r="CNM430" s="74"/>
      <c r="CNN430" s="74"/>
      <c r="CNO430" s="74"/>
      <c r="CNP430" s="74"/>
      <c r="CNQ430" s="74"/>
      <c r="CNR430" s="74"/>
      <c r="CNS430" s="74"/>
      <c r="CNT430" s="74"/>
      <c r="CNU430" s="74"/>
      <c r="CNV430" s="74"/>
      <c r="CNW430" s="74"/>
      <c r="CNX430" s="74"/>
      <c r="CNY430" s="74"/>
      <c r="CNZ430" s="74"/>
      <c r="COA430" s="74"/>
      <c r="COB430" s="74"/>
      <c r="COC430" s="74"/>
      <c r="COD430" s="74"/>
      <c r="COE430" s="74"/>
      <c r="COF430" s="74"/>
      <c r="COG430" s="74"/>
      <c r="COH430" s="74"/>
      <c r="COI430" s="74"/>
      <c r="COJ430" s="74"/>
      <c r="COK430" s="74"/>
      <c r="COL430" s="74"/>
      <c r="COM430" s="74"/>
      <c r="CON430" s="74"/>
      <c r="COO430" s="74"/>
      <c r="COP430" s="74"/>
      <c r="COQ430" s="74"/>
      <c r="COR430" s="74"/>
      <c r="COS430" s="74"/>
      <c r="COT430" s="74"/>
      <c r="COU430" s="74"/>
      <c r="COV430" s="74"/>
      <c r="COW430" s="74"/>
      <c r="COX430" s="74"/>
      <c r="COY430" s="74"/>
      <c r="COZ430" s="74"/>
      <c r="CPA430" s="74"/>
      <c r="CPB430" s="74"/>
      <c r="CPC430" s="74"/>
      <c r="CPD430" s="74"/>
      <c r="CPE430" s="74"/>
      <c r="CPF430" s="74"/>
      <c r="CPG430" s="74"/>
      <c r="CPH430" s="74"/>
      <c r="CPI430" s="74"/>
      <c r="CPJ430" s="74"/>
      <c r="CPK430" s="74"/>
      <c r="CPL430" s="74"/>
      <c r="CPM430" s="74"/>
      <c r="CPN430" s="74"/>
      <c r="CPO430" s="74"/>
      <c r="CPP430" s="74"/>
      <c r="CPQ430" s="74"/>
      <c r="CPR430" s="74"/>
      <c r="CPS430" s="74"/>
      <c r="CPT430" s="74"/>
      <c r="CPU430" s="74"/>
      <c r="CPV430" s="74"/>
      <c r="CPW430" s="74"/>
      <c r="CPX430" s="74"/>
      <c r="CPY430" s="74"/>
      <c r="CPZ430" s="74"/>
      <c r="CQA430" s="74"/>
      <c r="CQB430" s="74"/>
      <c r="CQC430" s="74"/>
      <c r="CQD430" s="74"/>
      <c r="CQE430" s="74"/>
      <c r="CQF430" s="74"/>
      <c r="CQG430" s="74"/>
      <c r="CQH430" s="74"/>
      <c r="CQI430" s="74"/>
      <c r="CQJ430" s="74"/>
      <c r="CQK430" s="74"/>
      <c r="CQL430" s="74"/>
      <c r="CQM430" s="74"/>
      <c r="CQN430" s="74"/>
      <c r="CQO430" s="74"/>
      <c r="CQP430" s="74"/>
      <c r="CQQ430" s="74"/>
      <c r="CQR430" s="74"/>
      <c r="CQS430" s="74"/>
      <c r="CQT430" s="74"/>
      <c r="CQU430" s="74"/>
      <c r="CQV430" s="74"/>
      <c r="CQW430" s="74"/>
      <c r="CQX430" s="74"/>
      <c r="CQY430" s="74"/>
      <c r="CQZ430" s="74"/>
      <c r="CRA430" s="74"/>
      <c r="CRB430" s="74"/>
      <c r="CRC430" s="74"/>
      <c r="CRD430" s="74"/>
      <c r="CRE430" s="74"/>
      <c r="CRF430" s="74"/>
      <c r="CRG430" s="74"/>
      <c r="CRH430" s="74"/>
      <c r="CRI430" s="74"/>
      <c r="CRJ430" s="74"/>
      <c r="CRK430" s="74"/>
      <c r="CRL430" s="74"/>
      <c r="CRM430" s="74"/>
      <c r="CRN430" s="74"/>
      <c r="CRO430" s="74"/>
      <c r="CRP430" s="74"/>
      <c r="CRQ430" s="74"/>
      <c r="CRR430" s="74"/>
      <c r="CRS430" s="74"/>
      <c r="CRT430" s="74"/>
      <c r="CRU430" s="74"/>
      <c r="CRV430" s="74"/>
      <c r="CRW430" s="74"/>
      <c r="CRX430" s="74"/>
      <c r="CRY430" s="74"/>
      <c r="CRZ430" s="74"/>
      <c r="CSA430" s="74"/>
      <c r="CSB430" s="74"/>
      <c r="CSC430" s="74"/>
      <c r="CSD430" s="74"/>
      <c r="CSE430" s="74"/>
      <c r="CSF430" s="74"/>
      <c r="CSG430" s="74"/>
      <c r="CSH430" s="74"/>
      <c r="CSI430" s="74"/>
      <c r="CSJ430" s="74"/>
      <c r="CSK430" s="74"/>
      <c r="CSL430" s="74"/>
      <c r="CSM430" s="74"/>
      <c r="CSN430" s="74"/>
      <c r="CSO430" s="74"/>
      <c r="CSP430" s="74"/>
      <c r="CSQ430" s="74"/>
      <c r="CSR430" s="74"/>
      <c r="CSS430" s="74"/>
      <c r="CST430" s="74"/>
      <c r="CSU430" s="74"/>
      <c r="CSV430" s="74"/>
      <c r="CSW430" s="74"/>
      <c r="CSX430" s="74"/>
      <c r="CSY430" s="74"/>
      <c r="CSZ430" s="74"/>
      <c r="CTA430" s="74"/>
      <c r="CTB430" s="74"/>
      <c r="CTC430" s="74"/>
      <c r="CTD430" s="74"/>
      <c r="CTE430" s="74"/>
      <c r="CTF430" s="74"/>
      <c r="CTG430" s="74"/>
      <c r="CTH430" s="74"/>
      <c r="CTI430" s="74"/>
      <c r="CTJ430" s="74"/>
      <c r="CTK430" s="74"/>
      <c r="CTL430" s="74"/>
      <c r="CTM430" s="74"/>
      <c r="CTN430" s="74"/>
      <c r="CTO430" s="74"/>
      <c r="CTP430" s="74"/>
      <c r="CTQ430" s="74"/>
      <c r="CTR430" s="74"/>
      <c r="CTS430" s="74"/>
      <c r="CTT430" s="74"/>
      <c r="CTU430" s="74"/>
      <c r="CTV430" s="74"/>
      <c r="CTW430" s="74"/>
      <c r="CTX430" s="74"/>
      <c r="CTY430" s="74"/>
      <c r="CTZ430" s="74"/>
      <c r="CUA430" s="74"/>
      <c r="CUB430" s="74"/>
      <c r="CUC430" s="74"/>
      <c r="CUD430" s="74"/>
      <c r="CUE430" s="74"/>
      <c r="CUF430" s="74"/>
      <c r="CUG430" s="74"/>
      <c r="CUH430" s="74"/>
      <c r="CUI430" s="74"/>
      <c r="CUJ430" s="74"/>
      <c r="CUK430" s="74"/>
      <c r="CUL430" s="74"/>
      <c r="CUM430" s="74"/>
      <c r="CUN430" s="74"/>
      <c r="CUO430" s="74"/>
      <c r="CUP430" s="74"/>
      <c r="CUQ430" s="74"/>
      <c r="CUR430" s="74"/>
      <c r="CUS430" s="74"/>
      <c r="CUT430" s="74"/>
      <c r="CUU430" s="74"/>
      <c r="CUV430" s="74"/>
      <c r="CUW430" s="74"/>
      <c r="CUX430" s="74"/>
      <c r="CUY430" s="74"/>
      <c r="CUZ430" s="74"/>
      <c r="CVA430" s="74"/>
      <c r="CVB430" s="74"/>
      <c r="CVC430" s="74"/>
      <c r="CVD430" s="74"/>
      <c r="CVE430" s="74"/>
      <c r="CVF430" s="74"/>
      <c r="CVG430" s="74"/>
      <c r="CVH430" s="74"/>
      <c r="CVI430" s="74"/>
      <c r="CVJ430" s="74"/>
      <c r="CVK430" s="74"/>
      <c r="CVL430" s="74"/>
      <c r="CVM430" s="74"/>
      <c r="CVN430" s="74"/>
      <c r="CVO430" s="74"/>
      <c r="CVP430" s="74"/>
      <c r="CVQ430" s="74"/>
      <c r="CVR430" s="74"/>
      <c r="CVS430" s="74"/>
      <c r="CVT430" s="74"/>
      <c r="CVU430" s="74"/>
      <c r="CVV430" s="74"/>
      <c r="CVW430" s="74"/>
      <c r="CVX430" s="74"/>
      <c r="CVY430" s="74"/>
      <c r="CVZ430" s="74"/>
      <c r="CWA430" s="74"/>
      <c r="CWB430" s="74"/>
      <c r="CWC430" s="74"/>
      <c r="CWD430" s="74"/>
      <c r="CWE430" s="74"/>
      <c r="CWF430" s="74"/>
      <c r="CWG430" s="74"/>
      <c r="CWH430" s="74"/>
      <c r="CWI430" s="74"/>
      <c r="CWJ430" s="74"/>
      <c r="CWK430" s="74"/>
      <c r="CWL430" s="74"/>
      <c r="CWM430" s="74"/>
      <c r="CWN430" s="74"/>
      <c r="CWO430" s="74"/>
      <c r="CWP430" s="74"/>
      <c r="CWQ430" s="74"/>
      <c r="CWR430" s="74"/>
      <c r="CWS430" s="74"/>
      <c r="CWT430" s="74"/>
      <c r="CWU430" s="74"/>
      <c r="CWV430" s="74"/>
      <c r="CWW430" s="74"/>
      <c r="CWX430" s="74"/>
      <c r="CWY430" s="74"/>
      <c r="CWZ430" s="74"/>
      <c r="CXA430" s="74"/>
      <c r="CXB430" s="74"/>
      <c r="CXC430" s="74"/>
      <c r="CXD430" s="74"/>
      <c r="CXE430" s="74"/>
      <c r="CXF430" s="74"/>
      <c r="CXG430" s="74"/>
      <c r="CXH430" s="74"/>
      <c r="CXI430" s="74"/>
      <c r="CXJ430" s="74"/>
      <c r="CXK430" s="74"/>
      <c r="CXL430" s="74"/>
      <c r="CXM430" s="74"/>
      <c r="CXN430" s="74"/>
      <c r="CXO430" s="74"/>
      <c r="CXP430" s="74"/>
      <c r="CXQ430" s="74"/>
      <c r="CXR430" s="74"/>
      <c r="CXS430" s="74"/>
      <c r="CXT430" s="74"/>
      <c r="CXU430" s="74"/>
      <c r="CXV430" s="74"/>
      <c r="CXW430" s="74"/>
      <c r="CXX430" s="74"/>
      <c r="CXY430" s="74"/>
      <c r="CXZ430" s="74"/>
      <c r="CYA430" s="74"/>
      <c r="CYB430" s="74"/>
      <c r="CYC430" s="74"/>
      <c r="CYD430" s="74"/>
      <c r="CYE430" s="74"/>
      <c r="CYF430" s="74"/>
      <c r="CYG430" s="74"/>
      <c r="CYH430" s="74"/>
      <c r="CYI430" s="74"/>
      <c r="CYJ430" s="74"/>
      <c r="CYK430" s="74"/>
      <c r="CYL430" s="74"/>
      <c r="CYM430" s="74"/>
      <c r="CYN430" s="74"/>
      <c r="CYO430" s="74"/>
      <c r="CYP430" s="74"/>
      <c r="CYQ430" s="74"/>
      <c r="CYR430" s="74"/>
      <c r="CYS430" s="74"/>
      <c r="CYT430" s="74"/>
      <c r="CYU430" s="74"/>
      <c r="CYV430" s="74"/>
      <c r="CYW430" s="74"/>
      <c r="CYX430" s="74"/>
      <c r="CYY430" s="74"/>
      <c r="CYZ430" s="74"/>
      <c r="CZA430" s="74"/>
      <c r="CZB430" s="74"/>
      <c r="CZC430" s="74"/>
      <c r="CZD430" s="74"/>
      <c r="CZE430" s="74"/>
      <c r="CZF430" s="74"/>
      <c r="CZG430" s="74"/>
      <c r="CZH430" s="74"/>
      <c r="CZI430" s="74"/>
      <c r="CZJ430" s="74"/>
      <c r="CZK430" s="74"/>
      <c r="CZL430" s="74"/>
      <c r="CZM430" s="74"/>
      <c r="CZN430" s="74"/>
      <c r="CZO430" s="74"/>
      <c r="CZP430" s="74"/>
      <c r="CZQ430" s="74"/>
      <c r="CZR430" s="74"/>
      <c r="CZS430" s="74"/>
      <c r="CZT430" s="74"/>
      <c r="CZU430" s="74"/>
      <c r="CZV430" s="74"/>
      <c r="CZW430" s="74"/>
      <c r="CZX430" s="74"/>
      <c r="CZY430" s="74"/>
      <c r="CZZ430" s="74"/>
      <c r="DAA430" s="74"/>
      <c r="DAB430" s="74"/>
      <c r="DAC430" s="74"/>
      <c r="DAD430" s="74"/>
      <c r="DAE430" s="74"/>
      <c r="DAF430" s="74"/>
      <c r="DAG430" s="74"/>
      <c r="DAH430" s="74"/>
      <c r="DAI430" s="74"/>
      <c r="DAJ430" s="74"/>
      <c r="DAK430" s="74"/>
      <c r="DAL430" s="74"/>
      <c r="DAM430" s="74"/>
      <c r="DAN430" s="74"/>
      <c r="DAO430" s="74"/>
      <c r="DAP430" s="74"/>
      <c r="DAQ430" s="74"/>
      <c r="DAR430" s="74"/>
      <c r="DAS430" s="74"/>
      <c r="DAT430" s="74"/>
      <c r="DAU430" s="74"/>
      <c r="DAV430" s="74"/>
      <c r="DAW430" s="74"/>
      <c r="DAX430" s="74"/>
      <c r="DAY430" s="74"/>
      <c r="DAZ430" s="74"/>
      <c r="DBA430" s="74"/>
      <c r="DBB430" s="74"/>
      <c r="DBC430" s="74"/>
      <c r="DBD430" s="74"/>
      <c r="DBE430" s="74"/>
      <c r="DBF430" s="74"/>
      <c r="DBG430" s="74"/>
      <c r="DBH430" s="74"/>
      <c r="DBI430" s="74"/>
      <c r="DBJ430" s="74"/>
      <c r="DBK430" s="74"/>
      <c r="DBL430" s="74"/>
      <c r="DBM430" s="74"/>
      <c r="DBN430" s="74"/>
      <c r="DBO430" s="74"/>
      <c r="DBP430" s="74"/>
      <c r="DBQ430" s="74"/>
      <c r="DBR430" s="74"/>
      <c r="DBS430" s="74"/>
      <c r="DBT430" s="74"/>
      <c r="DBU430" s="74"/>
      <c r="DBV430" s="74"/>
      <c r="DBW430" s="74"/>
      <c r="DBX430" s="74"/>
      <c r="DBY430" s="74"/>
      <c r="DBZ430" s="74"/>
      <c r="DCA430" s="74"/>
      <c r="DCB430" s="74"/>
      <c r="DCC430" s="74"/>
      <c r="DCD430" s="74"/>
      <c r="DCE430" s="74"/>
      <c r="DCF430" s="74"/>
      <c r="DCG430" s="74"/>
      <c r="DCH430" s="74"/>
      <c r="DCI430" s="74"/>
      <c r="DCJ430" s="74"/>
      <c r="DCK430" s="74"/>
      <c r="DCL430" s="74"/>
      <c r="DCM430" s="74"/>
      <c r="DCN430" s="74"/>
      <c r="DCO430" s="74"/>
      <c r="DCP430" s="74"/>
      <c r="DCQ430" s="74"/>
      <c r="DCR430" s="74"/>
      <c r="DCS430" s="74"/>
      <c r="DCT430" s="74"/>
      <c r="DCU430" s="74"/>
      <c r="DCV430" s="74"/>
      <c r="DCW430" s="74"/>
      <c r="DCX430" s="74"/>
      <c r="DCY430" s="74"/>
      <c r="DCZ430" s="74"/>
      <c r="DDA430" s="74"/>
      <c r="DDB430" s="74"/>
      <c r="DDC430" s="74"/>
      <c r="DDD430" s="74"/>
      <c r="DDE430" s="74"/>
      <c r="DDF430" s="74"/>
      <c r="DDG430" s="74"/>
      <c r="DDH430" s="74"/>
      <c r="DDI430" s="74"/>
      <c r="DDJ430" s="74"/>
      <c r="DDK430" s="74"/>
      <c r="DDL430" s="74"/>
      <c r="DDM430" s="74"/>
      <c r="DDN430" s="74"/>
      <c r="DDO430" s="74"/>
      <c r="DDP430" s="74"/>
      <c r="DDQ430" s="74"/>
      <c r="DDR430" s="74"/>
      <c r="DDS430" s="74"/>
      <c r="DDT430" s="74"/>
      <c r="DDU430" s="74"/>
      <c r="DDV430" s="74"/>
      <c r="DDW430" s="74"/>
      <c r="DDX430" s="74"/>
      <c r="DDY430" s="74"/>
      <c r="DDZ430" s="74"/>
      <c r="DEA430" s="74"/>
      <c r="DEB430" s="74"/>
      <c r="DEC430" s="74"/>
      <c r="DED430" s="74"/>
      <c r="DEE430" s="74"/>
      <c r="DEF430" s="74"/>
      <c r="DEG430" s="74"/>
      <c r="DEH430" s="74"/>
      <c r="DEI430" s="74"/>
      <c r="DEJ430" s="74"/>
      <c r="DEK430" s="74"/>
      <c r="DEL430" s="74"/>
      <c r="DEM430" s="74"/>
      <c r="DEN430" s="74"/>
      <c r="DEO430" s="74"/>
      <c r="DEP430" s="74"/>
      <c r="DEQ430" s="74"/>
      <c r="DER430" s="74"/>
      <c r="DES430" s="74"/>
      <c r="DET430" s="74"/>
      <c r="DEU430" s="74"/>
      <c r="DEV430" s="74"/>
      <c r="DEW430" s="74"/>
      <c r="DEX430" s="74"/>
      <c r="DEY430" s="74"/>
      <c r="DEZ430" s="74"/>
      <c r="DFA430" s="74"/>
      <c r="DFB430" s="74"/>
      <c r="DFC430" s="74"/>
      <c r="DFD430" s="74"/>
      <c r="DFE430" s="74"/>
      <c r="DFF430" s="74"/>
      <c r="DFG430" s="74"/>
      <c r="DFH430" s="74"/>
      <c r="DFI430" s="74"/>
      <c r="DFJ430" s="74"/>
      <c r="DFK430" s="74"/>
      <c r="DFL430" s="74"/>
      <c r="DFM430" s="74"/>
      <c r="DFN430" s="74"/>
      <c r="DFO430" s="74"/>
      <c r="DFP430" s="74"/>
      <c r="DFQ430" s="74"/>
      <c r="DFR430" s="74"/>
      <c r="DFS430" s="74"/>
      <c r="DFT430" s="74"/>
      <c r="DFU430" s="74"/>
      <c r="DFV430" s="74"/>
      <c r="DFW430" s="74"/>
      <c r="DFX430" s="74"/>
      <c r="DFY430" s="74"/>
      <c r="DFZ430" s="74"/>
      <c r="DGA430" s="74"/>
      <c r="DGB430" s="74"/>
      <c r="DGC430" s="74"/>
      <c r="DGD430" s="74"/>
      <c r="DGE430" s="74"/>
      <c r="DGF430" s="74"/>
      <c r="DGG430" s="74"/>
      <c r="DGH430" s="74"/>
      <c r="DGI430" s="74"/>
      <c r="DGJ430" s="74"/>
      <c r="DGK430" s="74"/>
      <c r="DGL430" s="74"/>
      <c r="DGM430" s="74"/>
      <c r="DGN430" s="74"/>
      <c r="DGO430" s="74"/>
      <c r="DGP430" s="74"/>
      <c r="DGQ430" s="74"/>
      <c r="DGR430" s="74"/>
      <c r="DGS430" s="74"/>
      <c r="DGT430" s="74"/>
      <c r="DGU430" s="74"/>
      <c r="DGV430" s="74"/>
      <c r="DGW430" s="74"/>
      <c r="DGX430" s="74"/>
      <c r="DGY430" s="74"/>
      <c r="DGZ430" s="74"/>
      <c r="DHA430" s="74"/>
      <c r="DHB430" s="74"/>
      <c r="DHC430" s="74"/>
      <c r="DHD430" s="74"/>
      <c r="DHE430" s="74"/>
      <c r="DHF430" s="74"/>
      <c r="DHG430" s="74"/>
      <c r="DHH430" s="74"/>
      <c r="DHI430" s="74"/>
      <c r="DHJ430" s="74"/>
      <c r="DHK430" s="74"/>
      <c r="DHL430" s="74"/>
      <c r="DHM430" s="74"/>
      <c r="DHN430" s="74"/>
      <c r="DHO430" s="74"/>
      <c r="DHP430" s="74"/>
      <c r="DHQ430" s="74"/>
      <c r="DHR430" s="74"/>
      <c r="DHS430" s="74"/>
      <c r="DHT430" s="74"/>
      <c r="DHU430" s="74"/>
      <c r="DHV430" s="74"/>
      <c r="DHW430" s="74"/>
      <c r="DHX430" s="74"/>
      <c r="DHY430" s="74"/>
      <c r="DHZ430" s="74"/>
      <c r="DIA430" s="74"/>
      <c r="DIB430" s="74"/>
      <c r="DIC430" s="74"/>
      <c r="DID430" s="74"/>
      <c r="DIE430" s="74"/>
      <c r="DIF430" s="74"/>
      <c r="DIG430" s="74"/>
      <c r="DIH430" s="74"/>
      <c r="DII430" s="74"/>
      <c r="DIJ430" s="74"/>
      <c r="DIK430" s="74"/>
      <c r="DIL430" s="74"/>
      <c r="DIM430" s="74"/>
      <c r="DIN430" s="74"/>
      <c r="DIO430" s="74"/>
      <c r="DIP430" s="74"/>
      <c r="DIQ430" s="74"/>
      <c r="DIR430" s="74"/>
      <c r="DIS430" s="74"/>
      <c r="DIT430" s="74"/>
      <c r="DIU430" s="74"/>
      <c r="DIV430" s="74"/>
      <c r="DIW430" s="74"/>
      <c r="DIX430" s="74"/>
      <c r="DIY430" s="74"/>
      <c r="DIZ430" s="74"/>
      <c r="DJA430" s="74"/>
      <c r="DJB430" s="74"/>
      <c r="DJC430" s="74"/>
      <c r="DJD430" s="74"/>
      <c r="DJE430" s="74"/>
      <c r="DJF430" s="74"/>
      <c r="DJG430" s="74"/>
      <c r="DJH430" s="74"/>
      <c r="DJI430" s="74"/>
      <c r="DJJ430" s="74"/>
      <c r="DJK430" s="74"/>
      <c r="DJL430" s="74"/>
      <c r="DJM430" s="74"/>
      <c r="DJN430" s="74"/>
      <c r="DJO430" s="74"/>
      <c r="DJP430" s="74"/>
      <c r="DJQ430" s="74"/>
      <c r="DJR430" s="74"/>
      <c r="DJS430" s="74"/>
      <c r="DJT430" s="74"/>
      <c r="DJU430" s="74"/>
      <c r="DJV430" s="74"/>
      <c r="DJW430" s="74"/>
      <c r="DJX430" s="74"/>
      <c r="DJY430" s="74"/>
      <c r="DJZ430" s="74"/>
      <c r="DKA430" s="74"/>
      <c r="DKB430" s="74"/>
      <c r="DKC430" s="74"/>
      <c r="DKD430" s="74"/>
      <c r="DKE430" s="74"/>
      <c r="DKF430" s="74"/>
      <c r="DKG430" s="74"/>
      <c r="DKH430" s="74"/>
      <c r="DKI430" s="74"/>
      <c r="DKJ430" s="74"/>
      <c r="DKK430" s="74"/>
      <c r="DKL430" s="74"/>
      <c r="DKM430" s="74"/>
      <c r="DKN430" s="74"/>
      <c r="DKO430" s="74"/>
      <c r="DKP430" s="74"/>
      <c r="DKQ430" s="74"/>
      <c r="DKR430" s="74"/>
      <c r="DKS430" s="74"/>
      <c r="DKT430" s="74"/>
      <c r="DKU430" s="74"/>
      <c r="DKV430" s="74"/>
      <c r="DKW430" s="74"/>
      <c r="DKX430" s="74"/>
      <c r="DKY430" s="74"/>
      <c r="DKZ430" s="74"/>
      <c r="DLA430" s="74"/>
      <c r="DLB430" s="74"/>
      <c r="DLC430" s="74"/>
      <c r="DLD430" s="74"/>
      <c r="DLE430" s="74"/>
      <c r="DLF430" s="74"/>
      <c r="DLG430" s="74"/>
      <c r="DLH430" s="74"/>
      <c r="DLI430" s="74"/>
      <c r="DLJ430" s="74"/>
      <c r="DLK430" s="74"/>
      <c r="DLL430" s="74"/>
      <c r="DLM430" s="74"/>
      <c r="DLN430" s="74"/>
      <c r="DLO430" s="74"/>
      <c r="DLP430" s="74"/>
      <c r="DLQ430" s="74"/>
      <c r="DLR430" s="74"/>
      <c r="DLS430" s="74"/>
      <c r="DLT430" s="74"/>
      <c r="DLU430" s="74"/>
      <c r="DLV430" s="74"/>
      <c r="DLW430" s="74"/>
      <c r="DLX430" s="74"/>
      <c r="DLY430" s="74"/>
      <c r="DLZ430" s="74"/>
      <c r="DMA430" s="74"/>
      <c r="DMB430" s="74"/>
      <c r="DMC430" s="74"/>
      <c r="DMD430" s="74"/>
      <c r="DME430" s="74"/>
      <c r="DMF430" s="74"/>
      <c r="DMG430" s="74"/>
      <c r="DMH430" s="74"/>
      <c r="DMI430" s="74"/>
      <c r="DMJ430" s="74"/>
      <c r="DMK430" s="74"/>
      <c r="DML430" s="74"/>
      <c r="DMM430" s="74"/>
      <c r="DMN430" s="74"/>
      <c r="DMO430" s="74"/>
      <c r="DMP430" s="74"/>
      <c r="DMQ430" s="74"/>
      <c r="DMR430" s="74"/>
      <c r="DMS430" s="74"/>
      <c r="DMT430" s="74"/>
      <c r="DMU430" s="74"/>
      <c r="DMV430" s="74"/>
      <c r="DMW430" s="74"/>
      <c r="DMX430" s="74"/>
      <c r="DMY430" s="74"/>
      <c r="DMZ430" s="74"/>
      <c r="DNA430" s="74"/>
      <c r="DNB430" s="74"/>
      <c r="DNC430" s="74"/>
      <c r="DND430" s="74"/>
      <c r="DNE430" s="74"/>
      <c r="DNF430" s="74"/>
      <c r="DNG430" s="74"/>
      <c r="DNH430" s="74"/>
      <c r="DNI430" s="74"/>
      <c r="DNJ430" s="74"/>
      <c r="DNK430" s="74"/>
      <c r="DNL430" s="74"/>
      <c r="DNM430" s="74"/>
      <c r="DNN430" s="74"/>
      <c r="DNO430" s="74"/>
      <c r="DNP430" s="74"/>
      <c r="DNQ430" s="74"/>
      <c r="DNR430" s="74"/>
      <c r="DNS430" s="74"/>
      <c r="DNT430" s="74"/>
      <c r="DNU430" s="74"/>
      <c r="DNV430" s="74"/>
      <c r="DNW430" s="74"/>
      <c r="DNX430" s="74"/>
      <c r="DNY430" s="74"/>
      <c r="DNZ430" s="74"/>
      <c r="DOA430" s="74"/>
      <c r="DOB430" s="74"/>
      <c r="DOC430" s="74"/>
      <c r="DOD430" s="74"/>
      <c r="DOE430" s="74"/>
      <c r="DOF430" s="74"/>
      <c r="DOG430" s="74"/>
      <c r="DOH430" s="74"/>
      <c r="DOI430" s="74"/>
      <c r="DOJ430" s="74"/>
      <c r="DOK430" s="74"/>
      <c r="DOL430" s="74"/>
      <c r="DOM430" s="74"/>
      <c r="DON430" s="74"/>
      <c r="DOO430" s="74"/>
      <c r="DOP430" s="74"/>
      <c r="DOQ430" s="74"/>
      <c r="DOR430" s="74"/>
      <c r="DOS430" s="74"/>
      <c r="DOT430" s="74"/>
      <c r="DOU430" s="74"/>
      <c r="DOV430" s="74"/>
      <c r="DOW430" s="74"/>
      <c r="DOX430" s="74"/>
      <c r="DOY430" s="74"/>
      <c r="DOZ430" s="74"/>
      <c r="DPA430" s="74"/>
      <c r="DPB430" s="74"/>
      <c r="DPC430" s="74"/>
      <c r="DPD430" s="74"/>
      <c r="DPE430" s="74"/>
      <c r="DPF430" s="74"/>
      <c r="DPG430" s="74"/>
      <c r="DPH430" s="74"/>
      <c r="DPI430" s="74"/>
      <c r="DPJ430" s="74"/>
      <c r="DPK430" s="74"/>
      <c r="DPL430" s="74"/>
      <c r="DPM430" s="74"/>
      <c r="DPN430" s="74"/>
      <c r="DPO430" s="74"/>
      <c r="DPP430" s="74"/>
      <c r="DPQ430" s="74"/>
      <c r="DPR430" s="74"/>
      <c r="DPS430" s="74"/>
      <c r="DPT430" s="74"/>
      <c r="DPU430" s="74"/>
      <c r="DPV430" s="74"/>
      <c r="DPW430" s="74"/>
      <c r="DPX430" s="74"/>
      <c r="DPY430" s="74"/>
      <c r="DPZ430" s="74"/>
      <c r="DQA430" s="74"/>
      <c r="DQB430" s="74"/>
      <c r="DQC430" s="74"/>
      <c r="DQD430" s="74"/>
      <c r="DQE430" s="74"/>
      <c r="DQF430" s="74"/>
      <c r="DQG430" s="74"/>
      <c r="DQH430" s="74"/>
      <c r="DQI430" s="74"/>
      <c r="DQJ430" s="74"/>
      <c r="DQK430" s="74"/>
      <c r="DQL430" s="74"/>
      <c r="DQM430" s="74"/>
      <c r="DQN430" s="74"/>
      <c r="DQO430" s="74"/>
      <c r="DQP430" s="74"/>
      <c r="DQQ430" s="74"/>
      <c r="DQR430" s="74"/>
      <c r="DQS430" s="74"/>
      <c r="DQT430" s="74"/>
      <c r="DQU430" s="74"/>
      <c r="DQV430" s="74"/>
      <c r="DQW430" s="74"/>
      <c r="DQX430" s="74"/>
      <c r="DQY430" s="74"/>
      <c r="DQZ430" s="74"/>
      <c r="DRA430" s="74"/>
      <c r="DRB430" s="74"/>
      <c r="DRC430" s="74"/>
      <c r="DRD430" s="74"/>
      <c r="DRE430" s="74"/>
      <c r="DRF430" s="74"/>
      <c r="DRG430" s="74"/>
      <c r="DRH430" s="74"/>
      <c r="DRI430" s="74"/>
      <c r="DRJ430" s="74"/>
      <c r="DRK430" s="74"/>
      <c r="DRL430" s="74"/>
      <c r="DRM430" s="74"/>
      <c r="DRN430" s="74"/>
      <c r="DRO430" s="74"/>
      <c r="DRP430" s="74"/>
      <c r="DRQ430" s="74"/>
      <c r="DRR430" s="74"/>
      <c r="DRS430" s="74"/>
      <c r="DRT430" s="74"/>
      <c r="DRU430" s="74"/>
      <c r="DRV430" s="74"/>
      <c r="DRW430" s="74"/>
      <c r="DRX430" s="74"/>
      <c r="DRY430" s="74"/>
      <c r="DRZ430" s="74"/>
      <c r="DSA430" s="74"/>
      <c r="DSB430" s="74"/>
      <c r="DSC430" s="74"/>
      <c r="DSD430" s="74"/>
      <c r="DSE430" s="74"/>
      <c r="DSF430" s="74"/>
      <c r="DSG430" s="74"/>
      <c r="DSH430" s="74"/>
      <c r="DSI430" s="74"/>
      <c r="DSJ430" s="74"/>
      <c r="DSK430" s="74"/>
      <c r="DSL430" s="74"/>
      <c r="DSM430" s="74"/>
      <c r="DSN430" s="74"/>
      <c r="DSO430" s="74"/>
      <c r="DSP430" s="74"/>
      <c r="DSQ430" s="74"/>
      <c r="DSR430" s="74"/>
      <c r="DSS430" s="74"/>
      <c r="DST430" s="74"/>
      <c r="DSU430" s="74"/>
      <c r="DSV430" s="74"/>
      <c r="DSW430" s="74"/>
      <c r="DSX430" s="74"/>
      <c r="DSY430" s="74"/>
      <c r="DSZ430" s="74"/>
      <c r="DTA430" s="74"/>
      <c r="DTB430" s="74"/>
      <c r="DTC430" s="74"/>
      <c r="DTD430" s="74"/>
      <c r="DTE430" s="74"/>
      <c r="DTF430" s="74"/>
      <c r="DTG430" s="74"/>
      <c r="DTH430" s="74"/>
      <c r="DTI430" s="74"/>
      <c r="DTJ430" s="74"/>
      <c r="DTK430" s="74"/>
      <c r="DTL430" s="74"/>
      <c r="DTM430" s="74"/>
      <c r="DTN430" s="74"/>
      <c r="DTO430" s="74"/>
      <c r="DTP430" s="74"/>
      <c r="DTQ430" s="74"/>
      <c r="DTR430" s="74"/>
      <c r="DTS430" s="74"/>
      <c r="DTT430" s="74"/>
      <c r="DTU430" s="74"/>
      <c r="DTV430" s="74"/>
      <c r="DTW430" s="74"/>
      <c r="DTX430" s="74"/>
      <c r="DTY430" s="74"/>
      <c r="DTZ430" s="74"/>
      <c r="DUA430" s="74"/>
      <c r="DUB430" s="74"/>
      <c r="DUC430" s="74"/>
      <c r="DUD430" s="74"/>
      <c r="DUE430" s="74"/>
      <c r="DUF430" s="74"/>
      <c r="DUG430" s="74"/>
      <c r="DUH430" s="74"/>
      <c r="DUI430" s="74"/>
      <c r="DUJ430" s="74"/>
      <c r="DUK430" s="74"/>
      <c r="DUL430" s="74"/>
      <c r="DUM430" s="74"/>
      <c r="DUN430" s="74"/>
      <c r="DUO430" s="74"/>
      <c r="DUP430" s="74"/>
      <c r="DUQ430" s="74"/>
      <c r="DUR430" s="74"/>
      <c r="DUS430" s="74"/>
      <c r="DUT430" s="74"/>
      <c r="DUU430" s="74"/>
      <c r="DUV430" s="74"/>
      <c r="DUW430" s="74"/>
      <c r="DUX430" s="74"/>
      <c r="DUY430" s="74"/>
      <c r="DUZ430" s="74"/>
      <c r="DVA430" s="74"/>
      <c r="DVB430" s="74"/>
      <c r="DVC430" s="74"/>
      <c r="DVD430" s="74"/>
      <c r="DVE430" s="74"/>
      <c r="DVF430" s="74"/>
      <c r="DVG430" s="74"/>
      <c r="DVH430" s="74"/>
      <c r="DVI430" s="74"/>
      <c r="DVJ430" s="74"/>
      <c r="DVK430" s="74"/>
      <c r="DVL430" s="74"/>
      <c r="DVM430" s="74"/>
      <c r="DVN430" s="74"/>
      <c r="DVO430" s="74"/>
      <c r="DVP430" s="74"/>
      <c r="DVQ430" s="74"/>
      <c r="DVR430" s="74"/>
      <c r="DVS430" s="74"/>
      <c r="DVT430" s="74"/>
      <c r="DVU430" s="74"/>
      <c r="DVV430" s="74"/>
      <c r="DVW430" s="74"/>
      <c r="DVX430" s="74"/>
      <c r="DVY430" s="74"/>
      <c r="DVZ430" s="74"/>
      <c r="DWA430" s="74"/>
      <c r="DWB430" s="74"/>
      <c r="DWC430" s="74"/>
      <c r="DWD430" s="74"/>
      <c r="DWE430" s="74"/>
      <c r="DWF430" s="74"/>
      <c r="DWG430" s="74"/>
      <c r="DWH430" s="74"/>
      <c r="DWI430" s="74"/>
      <c r="DWJ430" s="74"/>
      <c r="DWK430" s="74"/>
      <c r="DWL430" s="74"/>
      <c r="DWM430" s="74"/>
      <c r="DWN430" s="74"/>
      <c r="DWO430" s="74"/>
      <c r="DWP430" s="74"/>
      <c r="DWQ430" s="74"/>
      <c r="DWR430" s="74"/>
      <c r="DWS430" s="74"/>
      <c r="DWT430" s="74"/>
      <c r="DWU430" s="74"/>
      <c r="DWV430" s="74"/>
      <c r="DWW430" s="74"/>
      <c r="DWX430" s="74"/>
      <c r="DWY430" s="74"/>
      <c r="DWZ430" s="74"/>
      <c r="DXA430" s="74"/>
      <c r="DXB430" s="74"/>
      <c r="DXC430" s="74"/>
      <c r="DXD430" s="74"/>
      <c r="DXE430" s="74"/>
      <c r="DXF430" s="74"/>
      <c r="DXG430" s="74"/>
      <c r="DXH430" s="74"/>
      <c r="DXI430" s="74"/>
      <c r="DXJ430" s="74"/>
      <c r="DXK430" s="74"/>
      <c r="DXL430" s="74"/>
      <c r="DXM430" s="74"/>
      <c r="DXN430" s="74"/>
      <c r="DXO430" s="74"/>
      <c r="DXP430" s="74"/>
      <c r="DXQ430" s="74"/>
      <c r="DXR430" s="74"/>
      <c r="DXS430" s="74"/>
      <c r="DXT430" s="74"/>
      <c r="DXU430" s="74"/>
      <c r="DXV430" s="74"/>
      <c r="DXW430" s="74"/>
      <c r="DXX430" s="74"/>
      <c r="DXY430" s="74"/>
      <c r="DXZ430" s="74"/>
      <c r="DYA430" s="74"/>
      <c r="DYB430" s="74"/>
      <c r="DYC430" s="74"/>
      <c r="DYD430" s="74"/>
      <c r="DYE430" s="74"/>
      <c r="DYF430" s="74"/>
      <c r="DYG430" s="74"/>
      <c r="DYH430" s="74"/>
      <c r="DYI430" s="74"/>
      <c r="DYJ430" s="74"/>
      <c r="DYK430" s="74"/>
      <c r="DYL430" s="74"/>
      <c r="DYM430" s="74"/>
      <c r="DYN430" s="74"/>
      <c r="DYO430" s="74"/>
      <c r="DYP430" s="74"/>
      <c r="DYQ430" s="74"/>
      <c r="DYR430" s="74"/>
      <c r="DYS430" s="74"/>
      <c r="DYT430" s="74"/>
      <c r="DYU430" s="74"/>
      <c r="DYV430" s="74"/>
      <c r="DYW430" s="74"/>
      <c r="DYX430" s="74"/>
      <c r="DYY430" s="74"/>
      <c r="DYZ430" s="74"/>
      <c r="DZA430" s="74"/>
      <c r="DZB430" s="74"/>
      <c r="DZC430" s="74"/>
      <c r="DZD430" s="74"/>
      <c r="DZE430" s="74"/>
      <c r="DZF430" s="74"/>
      <c r="DZG430" s="74"/>
      <c r="DZH430" s="74"/>
      <c r="DZI430" s="74"/>
      <c r="DZJ430" s="74"/>
      <c r="DZK430" s="74"/>
      <c r="DZL430" s="74"/>
      <c r="DZM430" s="74"/>
      <c r="DZN430" s="74"/>
      <c r="DZO430" s="74"/>
      <c r="DZP430" s="74"/>
      <c r="DZQ430" s="74"/>
      <c r="DZR430" s="74"/>
      <c r="DZS430" s="74"/>
      <c r="DZT430" s="74"/>
      <c r="DZU430" s="74"/>
      <c r="DZV430" s="74"/>
      <c r="DZW430" s="74"/>
      <c r="DZX430" s="74"/>
      <c r="DZY430" s="74"/>
      <c r="DZZ430" s="74"/>
      <c r="EAA430" s="74"/>
      <c r="EAB430" s="74"/>
      <c r="EAC430" s="74"/>
      <c r="EAD430" s="74"/>
      <c r="EAE430" s="74"/>
      <c r="EAF430" s="74"/>
      <c r="EAG430" s="74"/>
      <c r="EAH430" s="74"/>
      <c r="EAI430" s="74"/>
      <c r="EAJ430" s="74"/>
      <c r="EAK430" s="74"/>
      <c r="EAL430" s="74"/>
      <c r="EAM430" s="74"/>
      <c r="EAN430" s="74"/>
      <c r="EAO430" s="74"/>
      <c r="EAP430" s="74"/>
      <c r="EAQ430" s="74"/>
      <c r="EAR430" s="74"/>
      <c r="EAS430" s="74"/>
      <c r="EAT430" s="74"/>
      <c r="EAU430" s="74"/>
      <c r="EAV430" s="74"/>
      <c r="EAW430" s="74"/>
      <c r="EAX430" s="74"/>
      <c r="EAY430" s="74"/>
      <c r="EAZ430" s="74"/>
      <c r="EBA430" s="74"/>
      <c r="EBB430" s="74"/>
      <c r="EBC430" s="74"/>
      <c r="EBD430" s="74"/>
      <c r="EBE430" s="74"/>
      <c r="EBF430" s="74"/>
      <c r="EBG430" s="74"/>
      <c r="EBH430" s="74"/>
      <c r="EBI430" s="74"/>
      <c r="EBJ430" s="74"/>
      <c r="EBK430" s="74"/>
      <c r="EBL430" s="74"/>
      <c r="EBM430" s="74"/>
      <c r="EBN430" s="74"/>
      <c r="EBO430" s="74"/>
      <c r="EBP430" s="74"/>
      <c r="EBQ430" s="74"/>
      <c r="EBR430" s="74"/>
      <c r="EBS430" s="74"/>
      <c r="EBT430" s="74"/>
      <c r="EBU430" s="74"/>
      <c r="EBV430" s="74"/>
      <c r="EBW430" s="74"/>
      <c r="EBX430" s="74"/>
      <c r="EBY430" s="74"/>
      <c r="EBZ430" s="74"/>
      <c r="ECA430" s="74"/>
      <c r="ECB430" s="74"/>
      <c r="ECC430" s="74"/>
      <c r="ECD430" s="74"/>
      <c r="ECE430" s="74"/>
      <c r="ECF430" s="74"/>
      <c r="ECG430" s="74"/>
      <c r="ECH430" s="74"/>
      <c r="ECI430" s="74"/>
      <c r="ECJ430" s="74"/>
      <c r="ECK430" s="74"/>
      <c r="ECL430" s="74"/>
      <c r="ECM430" s="74"/>
      <c r="ECN430" s="74"/>
      <c r="ECO430" s="74"/>
      <c r="ECP430" s="74"/>
      <c r="ECQ430" s="74"/>
      <c r="ECR430" s="74"/>
      <c r="ECS430" s="74"/>
      <c r="ECT430" s="74"/>
      <c r="ECU430" s="74"/>
      <c r="ECV430" s="74"/>
      <c r="ECW430" s="74"/>
      <c r="ECX430" s="74"/>
      <c r="ECY430" s="74"/>
      <c r="ECZ430" s="74"/>
      <c r="EDA430" s="74"/>
      <c r="EDB430" s="74"/>
      <c r="EDC430" s="74"/>
      <c r="EDD430" s="74"/>
      <c r="EDE430" s="74"/>
      <c r="EDF430" s="74"/>
      <c r="EDG430" s="74"/>
      <c r="EDH430" s="74"/>
      <c r="EDI430" s="74"/>
      <c r="EDJ430" s="74"/>
      <c r="EDK430" s="74"/>
      <c r="EDL430" s="74"/>
      <c r="EDM430" s="74"/>
      <c r="EDN430" s="74"/>
      <c r="EDO430" s="74"/>
      <c r="EDP430" s="74"/>
      <c r="EDQ430" s="74"/>
      <c r="EDR430" s="74"/>
      <c r="EDS430" s="74"/>
      <c r="EDT430" s="74"/>
      <c r="EDU430" s="74"/>
      <c r="EDV430" s="74"/>
      <c r="EDW430" s="74"/>
      <c r="EDX430" s="74"/>
      <c r="EDY430" s="74"/>
      <c r="EDZ430" s="74"/>
      <c r="EEA430" s="74"/>
      <c r="EEB430" s="74"/>
      <c r="EEC430" s="74"/>
      <c r="EED430" s="74"/>
      <c r="EEE430" s="74"/>
      <c r="EEF430" s="74"/>
      <c r="EEG430" s="74"/>
      <c r="EEH430" s="74"/>
      <c r="EEI430" s="74"/>
      <c r="EEJ430" s="74"/>
      <c r="EEK430" s="74"/>
      <c r="EEL430" s="74"/>
      <c r="EEM430" s="74"/>
      <c r="EEN430" s="74"/>
      <c r="EEO430" s="74"/>
      <c r="EEP430" s="74"/>
      <c r="EEQ430" s="74"/>
      <c r="EER430" s="74"/>
      <c r="EES430" s="74"/>
      <c r="EET430" s="74"/>
      <c r="EEU430" s="74"/>
      <c r="EEV430" s="74"/>
      <c r="EEW430" s="74"/>
      <c r="EEX430" s="74"/>
      <c r="EEY430" s="74"/>
      <c r="EEZ430" s="74"/>
      <c r="EFA430" s="74"/>
      <c r="EFB430" s="74"/>
      <c r="EFC430" s="74"/>
      <c r="EFD430" s="74"/>
      <c r="EFE430" s="74"/>
      <c r="EFF430" s="74"/>
      <c r="EFG430" s="74"/>
      <c r="EFH430" s="74"/>
      <c r="EFI430" s="74"/>
      <c r="EFJ430" s="74"/>
      <c r="EFK430" s="74"/>
      <c r="EFL430" s="74"/>
      <c r="EFM430" s="74"/>
      <c r="EFN430" s="74"/>
      <c r="EFO430" s="74"/>
      <c r="EFP430" s="74"/>
      <c r="EFQ430" s="74"/>
      <c r="EFR430" s="74"/>
      <c r="EFS430" s="74"/>
      <c r="EFT430" s="74"/>
      <c r="EFU430" s="74"/>
      <c r="EFV430" s="74"/>
      <c r="EFW430" s="74"/>
      <c r="EFX430" s="74"/>
      <c r="EFY430" s="74"/>
      <c r="EFZ430" s="74"/>
      <c r="EGA430" s="74"/>
      <c r="EGB430" s="74"/>
      <c r="EGC430" s="74"/>
      <c r="EGD430" s="74"/>
      <c r="EGE430" s="74"/>
      <c r="EGF430" s="74"/>
      <c r="EGG430" s="74"/>
      <c r="EGH430" s="74"/>
      <c r="EGI430" s="74"/>
      <c r="EGJ430" s="74"/>
      <c r="EGK430" s="74"/>
      <c r="EGL430" s="74"/>
      <c r="EGM430" s="74"/>
      <c r="EGN430" s="74"/>
      <c r="EGO430" s="74"/>
      <c r="EGP430" s="74"/>
      <c r="EGQ430" s="74"/>
      <c r="EGR430" s="74"/>
      <c r="EGS430" s="74"/>
      <c r="EGT430" s="74"/>
      <c r="EGU430" s="74"/>
      <c r="EGV430" s="74"/>
      <c r="EGW430" s="74"/>
      <c r="EGX430" s="74"/>
      <c r="EGY430" s="74"/>
      <c r="EGZ430" s="74"/>
      <c r="EHA430" s="74"/>
      <c r="EHB430" s="74"/>
      <c r="EHC430" s="74"/>
      <c r="EHD430" s="74"/>
      <c r="EHE430" s="74"/>
      <c r="EHF430" s="74"/>
      <c r="EHG430" s="74"/>
      <c r="EHH430" s="74"/>
      <c r="EHI430" s="74"/>
      <c r="EHJ430" s="74"/>
      <c r="EHK430" s="74"/>
      <c r="EHL430" s="74"/>
      <c r="EHM430" s="74"/>
      <c r="EHN430" s="74"/>
      <c r="EHO430" s="74"/>
      <c r="EHP430" s="74"/>
      <c r="EHQ430" s="74"/>
      <c r="EHR430" s="74"/>
      <c r="EHS430" s="74"/>
      <c r="EHT430" s="74"/>
      <c r="EHU430" s="74"/>
      <c r="EHV430" s="74"/>
      <c r="EHW430" s="74"/>
      <c r="EHX430" s="74"/>
      <c r="EHY430" s="74"/>
      <c r="EHZ430" s="74"/>
      <c r="EIA430" s="74"/>
      <c r="EIB430" s="74"/>
      <c r="EIC430" s="74"/>
      <c r="EID430" s="74"/>
      <c r="EIE430" s="74"/>
      <c r="EIF430" s="74"/>
      <c r="EIG430" s="74"/>
      <c r="EIH430" s="74"/>
      <c r="EII430" s="74"/>
      <c r="EIJ430" s="74"/>
      <c r="EIK430" s="74"/>
      <c r="EIL430" s="74"/>
      <c r="EIM430" s="74"/>
      <c r="EIN430" s="74"/>
      <c r="EIO430" s="74"/>
      <c r="EIP430" s="74"/>
      <c r="EIQ430" s="74"/>
      <c r="EIR430" s="74"/>
      <c r="EIS430" s="74"/>
      <c r="EIT430" s="74"/>
      <c r="EIU430" s="74"/>
      <c r="EIV430" s="74"/>
      <c r="EIW430" s="74"/>
      <c r="EIX430" s="74"/>
      <c r="EIY430" s="74"/>
      <c r="EIZ430" s="74"/>
      <c r="EJA430" s="74"/>
      <c r="EJB430" s="74"/>
      <c r="EJC430" s="74"/>
      <c r="EJD430" s="74"/>
      <c r="EJE430" s="74"/>
      <c r="EJF430" s="74"/>
      <c r="EJG430" s="74"/>
      <c r="EJH430" s="74"/>
      <c r="EJI430" s="74"/>
      <c r="EJJ430" s="74"/>
      <c r="EJK430" s="74"/>
      <c r="EJL430" s="74"/>
      <c r="EJM430" s="74"/>
      <c r="EJN430" s="74"/>
      <c r="EJO430" s="74"/>
      <c r="EJP430" s="74"/>
      <c r="EJQ430" s="74"/>
      <c r="EJR430" s="74"/>
      <c r="EJS430" s="74"/>
      <c r="EJT430" s="74"/>
      <c r="EJU430" s="74"/>
      <c r="EJV430" s="74"/>
      <c r="EJW430" s="74"/>
      <c r="EJX430" s="74"/>
      <c r="EJY430" s="74"/>
      <c r="EJZ430" s="74"/>
      <c r="EKA430" s="74"/>
      <c r="EKB430" s="74"/>
      <c r="EKC430" s="74"/>
      <c r="EKD430" s="74"/>
      <c r="EKE430" s="74"/>
      <c r="EKF430" s="74"/>
      <c r="EKG430" s="74"/>
      <c r="EKH430" s="74"/>
      <c r="EKI430" s="74"/>
      <c r="EKJ430" s="74"/>
      <c r="EKK430" s="74"/>
      <c r="EKL430" s="74"/>
      <c r="EKM430" s="74"/>
      <c r="EKN430" s="74"/>
      <c r="EKO430" s="74"/>
      <c r="EKP430" s="74"/>
      <c r="EKQ430" s="74"/>
      <c r="EKR430" s="74"/>
      <c r="EKS430" s="74"/>
      <c r="EKT430" s="74"/>
      <c r="EKU430" s="74"/>
      <c r="EKV430" s="74"/>
      <c r="EKW430" s="74"/>
      <c r="EKX430" s="74"/>
      <c r="EKY430" s="74"/>
      <c r="EKZ430" s="74"/>
      <c r="ELA430" s="74"/>
      <c r="ELB430" s="74"/>
      <c r="ELC430" s="74"/>
      <c r="ELD430" s="74"/>
      <c r="ELE430" s="74"/>
      <c r="ELF430" s="74"/>
      <c r="ELG430" s="74"/>
      <c r="ELH430" s="74"/>
      <c r="ELI430" s="74"/>
      <c r="ELJ430" s="74"/>
      <c r="ELK430" s="74"/>
      <c r="ELL430" s="74"/>
      <c r="ELM430" s="74"/>
      <c r="ELN430" s="74"/>
      <c r="ELO430" s="74"/>
      <c r="ELP430" s="74"/>
      <c r="ELQ430" s="74"/>
      <c r="ELR430" s="74"/>
      <c r="ELS430" s="74"/>
      <c r="ELT430" s="74"/>
      <c r="ELU430" s="74"/>
      <c r="ELV430" s="74"/>
      <c r="ELW430" s="74"/>
      <c r="ELX430" s="74"/>
      <c r="ELY430" s="74"/>
      <c r="ELZ430" s="74"/>
      <c r="EMA430" s="74"/>
      <c r="EMB430" s="74"/>
      <c r="EMC430" s="74"/>
      <c r="EMD430" s="74"/>
      <c r="EME430" s="74"/>
      <c r="EMF430" s="74"/>
      <c r="EMG430" s="74"/>
      <c r="EMH430" s="74"/>
      <c r="EMI430" s="74"/>
      <c r="EMJ430" s="74"/>
      <c r="EMK430" s="74"/>
      <c r="EML430" s="74"/>
      <c r="EMM430" s="74"/>
      <c r="EMN430" s="74"/>
      <c r="EMO430" s="74"/>
      <c r="EMP430" s="74"/>
      <c r="EMQ430" s="74"/>
      <c r="EMR430" s="74"/>
      <c r="EMS430" s="74"/>
      <c r="EMT430" s="74"/>
      <c r="EMU430" s="74"/>
      <c r="EMV430" s="74"/>
      <c r="EMW430" s="74"/>
      <c r="EMX430" s="74"/>
      <c r="EMY430" s="74"/>
      <c r="EMZ430" s="74"/>
      <c r="ENA430" s="74"/>
      <c r="ENB430" s="74"/>
      <c r="ENC430" s="74"/>
      <c r="END430" s="74"/>
      <c r="ENE430" s="74"/>
      <c r="ENF430" s="74"/>
      <c r="ENG430" s="74"/>
      <c r="ENH430" s="74"/>
      <c r="ENI430" s="74"/>
      <c r="ENJ430" s="74"/>
      <c r="ENK430" s="74"/>
      <c r="ENL430" s="74"/>
      <c r="ENM430" s="74"/>
      <c r="ENN430" s="74"/>
      <c r="ENO430" s="74"/>
      <c r="ENP430" s="74"/>
      <c r="ENQ430" s="74"/>
      <c r="ENR430" s="74"/>
      <c r="ENS430" s="74"/>
      <c r="ENT430" s="74"/>
      <c r="ENU430" s="74"/>
      <c r="ENV430" s="74"/>
      <c r="ENW430" s="74"/>
      <c r="ENX430" s="74"/>
      <c r="ENY430" s="74"/>
      <c r="ENZ430" s="74"/>
      <c r="EOA430" s="74"/>
      <c r="EOB430" s="74"/>
      <c r="EOC430" s="74"/>
      <c r="EOD430" s="74"/>
      <c r="EOE430" s="74"/>
      <c r="EOF430" s="74"/>
      <c r="EOG430" s="74"/>
      <c r="EOH430" s="74"/>
      <c r="EOI430" s="74"/>
      <c r="EOJ430" s="74"/>
      <c r="EOK430" s="74"/>
      <c r="EOL430" s="74"/>
      <c r="EOM430" s="74"/>
      <c r="EON430" s="74"/>
      <c r="EOO430" s="74"/>
      <c r="EOP430" s="74"/>
      <c r="EOQ430" s="74"/>
      <c r="EOR430" s="74"/>
      <c r="EOS430" s="74"/>
      <c r="EOT430" s="74"/>
      <c r="EOU430" s="74"/>
      <c r="EOV430" s="74"/>
      <c r="EOW430" s="74"/>
      <c r="EOX430" s="74"/>
      <c r="EOY430" s="74"/>
      <c r="EOZ430" s="74"/>
      <c r="EPA430" s="74"/>
      <c r="EPB430" s="74"/>
      <c r="EPC430" s="74"/>
      <c r="EPD430" s="74"/>
      <c r="EPE430" s="74"/>
      <c r="EPF430" s="74"/>
      <c r="EPG430" s="74"/>
      <c r="EPH430" s="74"/>
      <c r="EPI430" s="74"/>
      <c r="EPJ430" s="74"/>
      <c r="EPK430" s="74"/>
      <c r="EPL430" s="74"/>
      <c r="EPM430" s="74"/>
      <c r="EPN430" s="74"/>
      <c r="EPO430" s="74"/>
      <c r="EPP430" s="74"/>
      <c r="EPQ430" s="74"/>
      <c r="EPR430" s="74"/>
      <c r="EPS430" s="74"/>
      <c r="EPT430" s="74"/>
      <c r="EPU430" s="74"/>
      <c r="EPV430" s="74"/>
      <c r="EPW430" s="74"/>
      <c r="EPX430" s="74"/>
      <c r="EPY430" s="74"/>
      <c r="EPZ430" s="74"/>
      <c r="EQA430" s="74"/>
      <c r="EQB430" s="74"/>
      <c r="EQC430" s="74"/>
      <c r="EQD430" s="74"/>
      <c r="EQE430" s="74"/>
      <c r="EQF430" s="74"/>
      <c r="EQG430" s="74"/>
      <c r="EQH430" s="74"/>
      <c r="EQI430" s="74"/>
      <c r="EQJ430" s="74"/>
      <c r="EQK430" s="74"/>
      <c r="EQL430" s="74"/>
      <c r="EQM430" s="74"/>
      <c r="EQN430" s="74"/>
      <c r="EQO430" s="74"/>
      <c r="EQP430" s="74"/>
      <c r="EQQ430" s="74"/>
      <c r="EQR430" s="74"/>
      <c r="EQS430" s="74"/>
      <c r="EQT430" s="74"/>
      <c r="EQU430" s="74"/>
      <c r="EQV430" s="74"/>
      <c r="EQW430" s="74"/>
      <c r="EQX430" s="74"/>
      <c r="EQY430" s="74"/>
      <c r="EQZ430" s="74"/>
      <c r="ERA430" s="74"/>
      <c r="ERB430" s="74"/>
      <c r="ERC430" s="74"/>
      <c r="ERD430" s="74"/>
      <c r="ERE430" s="74"/>
      <c r="ERF430" s="74"/>
      <c r="ERG430" s="74"/>
      <c r="ERH430" s="74"/>
      <c r="ERI430" s="74"/>
      <c r="ERJ430" s="74"/>
      <c r="ERK430" s="74"/>
      <c r="ERL430" s="74"/>
      <c r="ERM430" s="74"/>
      <c r="ERN430" s="74"/>
      <c r="ERO430" s="74"/>
      <c r="ERP430" s="74"/>
      <c r="ERQ430" s="74"/>
      <c r="ERR430" s="74"/>
      <c r="ERS430" s="74"/>
      <c r="ERT430" s="74"/>
      <c r="ERU430" s="74"/>
      <c r="ERV430" s="74"/>
      <c r="ERW430" s="74"/>
      <c r="ERX430" s="74"/>
      <c r="ERY430" s="74"/>
      <c r="ERZ430" s="74"/>
      <c r="ESA430" s="74"/>
      <c r="ESB430" s="74"/>
      <c r="ESC430" s="74"/>
      <c r="ESD430" s="74"/>
      <c r="ESE430" s="74"/>
      <c r="ESF430" s="74"/>
      <c r="ESG430" s="74"/>
      <c r="ESH430" s="74"/>
      <c r="ESI430" s="74"/>
      <c r="ESJ430" s="74"/>
      <c r="ESK430" s="74"/>
      <c r="ESL430" s="74"/>
      <c r="ESM430" s="74"/>
      <c r="ESN430" s="74"/>
      <c r="ESO430" s="74"/>
      <c r="ESP430" s="74"/>
      <c r="ESQ430" s="74"/>
      <c r="ESR430" s="74"/>
      <c r="ESS430" s="74"/>
      <c r="EST430" s="74"/>
      <c r="ESU430" s="74"/>
      <c r="ESV430" s="74"/>
      <c r="ESW430" s="74"/>
      <c r="ESX430" s="74"/>
      <c r="ESY430" s="74"/>
      <c r="ESZ430" s="74"/>
      <c r="ETA430" s="74"/>
      <c r="ETB430" s="74"/>
      <c r="ETC430" s="74"/>
      <c r="ETD430" s="74"/>
      <c r="ETE430" s="74"/>
      <c r="ETF430" s="74"/>
      <c r="ETG430" s="74"/>
      <c r="ETH430" s="74"/>
      <c r="ETI430" s="74"/>
      <c r="ETJ430" s="74"/>
      <c r="ETK430" s="74"/>
      <c r="ETL430" s="74"/>
      <c r="ETM430" s="74"/>
      <c r="ETN430" s="74"/>
      <c r="ETO430" s="74"/>
      <c r="ETP430" s="74"/>
      <c r="ETQ430" s="74"/>
      <c r="ETR430" s="74"/>
      <c r="ETS430" s="74"/>
      <c r="ETT430" s="74"/>
      <c r="ETU430" s="74"/>
      <c r="ETV430" s="74"/>
      <c r="ETW430" s="74"/>
      <c r="ETX430" s="74"/>
      <c r="ETY430" s="74"/>
      <c r="ETZ430" s="74"/>
      <c r="EUA430" s="74"/>
      <c r="EUB430" s="74"/>
      <c r="EUC430" s="74"/>
      <c r="EUD430" s="74"/>
      <c r="EUE430" s="74"/>
      <c r="EUF430" s="74"/>
      <c r="EUG430" s="74"/>
      <c r="EUH430" s="74"/>
      <c r="EUI430" s="74"/>
      <c r="EUJ430" s="74"/>
      <c r="EUK430" s="74"/>
      <c r="EUL430" s="74"/>
      <c r="EUM430" s="74"/>
      <c r="EUN430" s="74"/>
      <c r="EUO430" s="74"/>
      <c r="EUP430" s="74"/>
      <c r="EUQ430" s="74"/>
      <c r="EUR430" s="74"/>
      <c r="EUS430" s="74"/>
      <c r="EUT430" s="74"/>
      <c r="EUU430" s="74"/>
      <c r="EUV430" s="74"/>
      <c r="EUW430" s="74"/>
      <c r="EUX430" s="74"/>
      <c r="EUY430" s="74"/>
      <c r="EUZ430" s="74"/>
      <c r="EVA430" s="74"/>
      <c r="EVB430" s="74"/>
      <c r="EVC430" s="74"/>
      <c r="EVD430" s="74"/>
      <c r="EVE430" s="74"/>
      <c r="EVF430" s="74"/>
      <c r="EVG430" s="74"/>
      <c r="EVH430" s="74"/>
      <c r="EVI430" s="74"/>
      <c r="EVJ430" s="74"/>
      <c r="EVK430" s="74"/>
      <c r="EVL430" s="74"/>
      <c r="EVM430" s="74"/>
      <c r="EVN430" s="74"/>
      <c r="EVO430" s="74"/>
      <c r="EVP430" s="74"/>
      <c r="EVQ430" s="74"/>
      <c r="EVR430" s="74"/>
      <c r="EVS430" s="74"/>
      <c r="EVT430" s="74"/>
      <c r="EVU430" s="74"/>
      <c r="EVV430" s="74"/>
      <c r="EVW430" s="74"/>
      <c r="EVX430" s="74"/>
      <c r="EVY430" s="74"/>
      <c r="EVZ430" s="74"/>
      <c r="EWA430" s="74"/>
      <c r="EWB430" s="74"/>
      <c r="EWC430" s="74"/>
      <c r="EWD430" s="74"/>
      <c r="EWE430" s="74"/>
      <c r="EWF430" s="74"/>
      <c r="EWG430" s="74"/>
      <c r="EWH430" s="74"/>
      <c r="EWI430" s="74"/>
      <c r="EWJ430" s="74"/>
      <c r="EWK430" s="74"/>
      <c r="EWL430" s="74"/>
      <c r="EWM430" s="74"/>
      <c r="EWN430" s="74"/>
      <c r="EWO430" s="74"/>
      <c r="EWP430" s="74"/>
      <c r="EWQ430" s="74"/>
      <c r="EWR430" s="74"/>
      <c r="EWS430" s="74"/>
      <c r="EWT430" s="74"/>
      <c r="EWU430" s="74"/>
      <c r="EWV430" s="74"/>
      <c r="EWW430" s="74"/>
      <c r="EWX430" s="74"/>
      <c r="EWY430" s="74"/>
      <c r="EWZ430" s="74"/>
      <c r="EXA430" s="74"/>
      <c r="EXB430" s="74"/>
      <c r="EXC430" s="74"/>
      <c r="EXD430" s="74"/>
      <c r="EXE430" s="74"/>
      <c r="EXF430" s="74"/>
      <c r="EXG430" s="74"/>
      <c r="EXH430" s="74"/>
      <c r="EXI430" s="74"/>
      <c r="EXJ430" s="74"/>
      <c r="EXK430" s="74"/>
      <c r="EXL430" s="74"/>
      <c r="EXM430" s="74"/>
      <c r="EXN430" s="74"/>
      <c r="EXO430" s="74"/>
      <c r="EXP430" s="74"/>
      <c r="EXQ430" s="74"/>
      <c r="EXR430" s="74"/>
      <c r="EXS430" s="74"/>
      <c r="EXT430" s="74"/>
      <c r="EXU430" s="74"/>
      <c r="EXV430" s="74"/>
      <c r="EXW430" s="74"/>
      <c r="EXX430" s="74"/>
      <c r="EXY430" s="74"/>
      <c r="EXZ430" s="74"/>
      <c r="EYA430" s="74"/>
      <c r="EYB430" s="74"/>
      <c r="EYC430" s="74"/>
      <c r="EYD430" s="74"/>
      <c r="EYE430" s="74"/>
      <c r="EYF430" s="74"/>
      <c r="EYG430" s="74"/>
      <c r="EYH430" s="74"/>
      <c r="EYI430" s="74"/>
      <c r="EYJ430" s="74"/>
      <c r="EYK430" s="74"/>
      <c r="EYL430" s="74"/>
      <c r="EYM430" s="74"/>
      <c r="EYN430" s="74"/>
      <c r="EYO430" s="74"/>
      <c r="EYP430" s="74"/>
      <c r="EYQ430" s="74"/>
      <c r="EYR430" s="74"/>
      <c r="EYS430" s="74"/>
      <c r="EYT430" s="74"/>
      <c r="EYU430" s="74"/>
      <c r="EYV430" s="74"/>
      <c r="EYW430" s="74"/>
      <c r="EYX430" s="74"/>
      <c r="EYY430" s="74"/>
      <c r="EYZ430" s="74"/>
      <c r="EZA430" s="74"/>
      <c r="EZB430" s="74"/>
      <c r="EZC430" s="74"/>
      <c r="EZD430" s="74"/>
      <c r="EZE430" s="74"/>
      <c r="EZF430" s="74"/>
      <c r="EZG430" s="74"/>
      <c r="EZH430" s="74"/>
      <c r="EZI430" s="74"/>
      <c r="EZJ430" s="74"/>
      <c r="EZK430" s="74"/>
      <c r="EZL430" s="74"/>
      <c r="EZM430" s="74"/>
      <c r="EZN430" s="74"/>
      <c r="EZO430" s="74"/>
      <c r="EZP430" s="74"/>
      <c r="EZQ430" s="74"/>
      <c r="EZR430" s="74"/>
      <c r="EZS430" s="74"/>
      <c r="EZT430" s="74"/>
      <c r="EZU430" s="74"/>
      <c r="EZV430" s="74"/>
      <c r="EZW430" s="74"/>
      <c r="EZX430" s="74"/>
      <c r="EZY430" s="74"/>
      <c r="EZZ430" s="74"/>
      <c r="FAA430" s="74"/>
      <c r="FAB430" s="74"/>
      <c r="FAC430" s="74"/>
      <c r="FAD430" s="74"/>
      <c r="FAE430" s="74"/>
      <c r="FAF430" s="74"/>
      <c r="FAG430" s="74"/>
      <c r="FAH430" s="74"/>
      <c r="FAI430" s="74"/>
      <c r="FAJ430" s="74"/>
      <c r="FAK430" s="74"/>
      <c r="FAL430" s="74"/>
      <c r="FAM430" s="74"/>
      <c r="FAN430" s="74"/>
      <c r="FAO430" s="74"/>
      <c r="FAP430" s="74"/>
      <c r="FAQ430" s="74"/>
      <c r="FAR430" s="74"/>
      <c r="FAS430" s="74"/>
      <c r="FAT430" s="74"/>
      <c r="FAU430" s="74"/>
      <c r="FAV430" s="74"/>
      <c r="FAW430" s="74"/>
      <c r="FAX430" s="74"/>
      <c r="FAY430" s="74"/>
      <c r="FAZ430" s="74"/>
      <c r="FBA430" s="74"/>
      <c r="FBB430" s="74"/>
      <c r="FBC430" s="74"/>
      <c r="FBD430" s="74"/>
      <c r="FBE430" s="74"/>
      <c r="FBF430" s="74"/>
      <c r="FBG430" s="74"/>
      <c r="FBH430" s="74"/>
      <c r="FBI430" s="74"/>
      <c r="FBJ430" s="74"/>
      <c r="FBK430" s="74"/>
      <c r="FBL430" s="74"/>
      <c r="FBM430" s="74"/>
      <c r="FBN430" s="74"/>
      <c r="FBO430" s="74"/>
      <c r="FBP430" s="74"/>
      <c r="FBQ430" s="74"/>
      <c r="FBR430" s="74"/>
      <c r="FBS430" s="74"/>
      <c r="FBT430" s="74"/>
      <c r="FBU430" s="74"/>
      <c r="FBV430" s="74"/>
      <c r="FBW430" s="74"/>
      <c r="FBX430" s="74"/>
      <c r="FBY430" s="74"/>
      <c r="FBZ430" s="74"/>
      <c r="FCA430" s="74"/>
      <c r="FCB430" s="74"/>
      <c r="FCC430" s="74"/>
      <c r="FCD430" s="74"/>
      <c r="FCE430" s="74"/>
      <c r="FCF430" s="74"/>
      <c r="FCG430" s="74"/>
      <c r="FCH430" s="74"/>
      <c r="FCI430" s="74"/>
      <c r="FCJ430" s="74"/>
      <c r="FCK430" s="74"/>
      <c r="FCL430" s="74"/>
      <c r="FCM430" s="74"/>
      <c r="FCN430" s="74"/>
      <c r="FCO430" s="74"/>
      <c r="FCP430" s="74"/>
      <c r="FCQ430" s="74"/>
      <c r="FCR430" s="74"/>
      <c r="FCS430" s="74"/>
      <c r="FCT430" s="74"/>
      <c r="FCU430" s="74"/>
      <c r="FCV430" s="74"/>
      <c r="FCW430" s="74"/>
      <c r="FCX430" s="74"/>
      <c r="FCY430" s="74"/>
      <c r="FCZ430" s="74"/>
      <c r="FDA430" s="74"/>
      <c r="FDB430" s="74"/>
      <c r="FDC430" s="74"/>
      <c r="FDD430" s="74"/>
      <c r="FDE430" s="74"/>
      <c r="FDF430" s="74"/>
      <c r="FDG430" s="74"/>
      <c r="FDH430" s="74"/>
      <c r="FDI430" s="74"/>
      <c r="FDJ430" s="74"/>
      <c r="FDK430" s="74"/>
      <c r="FDL430" s="74"/>
      <c r="FDM430" s="74"/>
      <c r="FDN430" s="74"/>
      <c r="FDO430" s="74"/>
      <c r="FDP430" s="74"/>
      <c r="FDQ430" s="74"/>
      <c r="FDR430" s="74"/>
      <c r="FDS430" s="74"/>
      <c r="FDT430" s="74"/>
      <c r="FDU430" s="74"/>
      <c r="FDV430" s="74"/>
      <c r="FDW430" s="74"/>
      <c r="FDX430" s="74"/>
      <c r="FDY430" s="74"/>
      <c r="FDZ430" s="74"/>
      <c r="FEA430" s="74"/>
      <c r="FEB430" s="74"/>
      <c r="FEC430" s="74"/>
      <c r="FED430" s="74"/>
      <c r="FEE430" s="74"/>
      <c r="FEF430" s="74"/>
      <c r="FEG430" s="74"/>
      <c r="FEH430" s="74"/>
      <c r="FEI430" s="74"/>
      <c r="FEJ430" s="74"/>
      <c r="FEK430" s="74"/>
      <c r="FEL430" s="74"/>
      <c r="FEM430" s="74"/>
      <c r="FEN430" s="74"/>
      <c r="FEO430" s="74"/>
      <c r="FEP430" s="74"/>
      <c r="FEQ430" s="74"/>
      <c r="FER430" s="74"/>
      <c r="FES430" s="74"/>
      <c r="FET430" s="74"/>
      <c r="FEU430" s="74"/>
      <c r="FEV430" s="74"/>
      <c r="FEW430" s="74"/>
      <c r="FEX430" s="74"/>
      <c r="FEY430" s="74"/>
      <c r="FEZ430" s="74"/>
      <c r="FFA430" s="74"/>
      <c r="FFB430" s="74"/>
      <c r="FFC430" s="74"/>
      <c r="FFD430" s="74"/>
      <c r="FFE430" s="74"/>
      <c r="FFF430" s="74"/>
      <c r="FFG430" s="74"/>
      <c r="FFH430" s="74"/>
      <c r="FFI430" s="74"/>
      <c r="FFJ430" s="74"/>
      <c r="FFK430" s="74"/>
      <c r="FFL430" s="74"/>
      <c r="FFM430" s="74"/>
      <c r="FFN430" s="74"/>
      <c r="FFO430" s="74"/>
      <c r="FFP430" s="74"/>
      <c r="FFQ430" s="74"/>
      <c r="FFR430" s="74"/>
      <c r="FFS430" s="74"/>
      <c r="FFT430" s="74"/>
      <c r="FFU430" s="74"/>
      <c r="FFV430" s="74"/>
      <c r="FFW430" s="74"/>
      <c r="FFX430" s="74"/>
      <c r="FFY430" s="74"/>
      <c r="FFZ430" s="74"/>
      <c r="FGA430" s="74"/>
      <c r="FGB430" s="74"/>
      <c r="FGC430" s="74"/>
      <c r="FGD430" s="74"/>
      <c r="FGE430" s="74"/>
      <c r="FGF430" s="74"/>
      <c r="FGG430" s="74"/>
      <c r="FGH430" s="74"/>
      <c r="FGI430" s="74"/>
      <c r="FGJ430" s="74"/>
      <c r="FGK430" s="74"/>
      <c r="FGL430" s="74"/>
      <c r="FGM430" s="74"/>
      <c r="FGN430" s="74"/>
      <c r="FGO430" s="74"/>
      <c r="FGP430" s="74"/>
      <c r="FGQ430" s="74"/>
      <c r="FGR430" s="74"/>
      <c r="FGS430" s="74"/>
      <c r="FGT430" s="74"/>
      <c r="FGU430" s="74"/>
      <c r="FGV430" s="74"/>
      <c r="FGW430" s="74"/>
      <c r="FGX430" s="74"/>
      <c r="FGY430" s="74"/>
      <c r="FGZ430" s="74"/>
      <c r="FHA430" s="74"/>
      <c r="FHB430" s="74"/>
      <c r="FHC430" s="74"/>
      <c r="FHD430" s="74"/>
      <c r="FHE430" s="74"/>
      <c r="FHF430" s="74"/>
      <c r="FHG430" s="74"/>
      <c r="FHH430" s="74"/>
      <c r="FHI430" s="74"/>
      <c r="FHJ430" s="74"/>
      <c r="FHK430" s="74"/>
      <c r="FHL430" s="74"/>
      <c r="FHM430" s="74"/>
      <c r="FHN430" s="74"/>
      <c r="FHO430" s="74"/>
      <c r="FHP430" s="74"/>
      <c r="FHQ430" s="74"/>
      <c r="FHR430" s="74"/>
      <c r="FHS430" s="74"/>
      <c r="FHT430" s="74"/>
      <c r="FHU430" s="74"/>
      <c r="FHV430" s="74"/>
      <c r="FHW430" s="74"/>
      <c r="FHX430" s="74"/>
      <c r="FHY430" s="74"/>
      <c r="FHZ430" s="74"/>
      <c r="FIA430" s="74"/>
      <c r="FIB430" s="74"/>
      <c r="FIC430" s="74"/>
      <c r="FID430" s="74"/>
      <c r="FIE430" s="74"/>
      <c r="FIF430" s="74"/>
      <c r="FIG430" s="74"/>
      <c r="FIH430" s="74"/>
      <c r="FII430" s="74"/>
      <c r="FIJ430" s="74"/>
      <c r="FIK430" s="74"/>
      <c r="FIL430" s="74"/>
      <c r="FIM430" s="74"/>
      <c r="FIN430" s="74"/>
      <c r="FIO430" s="74"/>
      <c r="FIP430" s="74"/>
      <c r="FIQ430" s="74"/>
      <c r="FIR430" s="74"/>
      <c r="FIS430" s="74"/>
      <c r="FIT430" s="74"/>
      <c r="FIU430" s="74"/>
      <c r="FIV430" s="74"/>
      <c r="FIW430" s="74"/>
      <c r="FIX430" s="74"/>
      <c r="FIY430" s="74"/>
      <c r="FIZ430" s="74"/>
      <c r="FJA430" s="74"/>
      <c r="FJB430" s="74"/>
      <c r="FJC430" s="74"/>
      <c r="FJD430" s="74"/>
      <c r="FJE430" s="74"/>
      <c r="FJF430" s="74"/>
      <c r="FJG430" s="74"/>
      <c r="FJH430" s="74"/>
      <c r="FJI430" s="74"/>
      <c r="FJJ430" s="74"/>
      <c r="FJK430" s="74"/>
      <c r="FJL430" s="74"/>
      <c r="FJM430" s="74"/>
      <c r="FJN430" s="74"/>
      <c r="FJO430" s="74"/>
      <c r="FJP430" s="74"/>
      <c r="FJQ430" s="74"/>
      <c r="FJR430" s="74"/>
      <c r="FJS430" s="74"/>
      <c r="FJT430" s="74"/>
      <c r="FJU430" s="74"/>
      <c r="FJV430" s="74"/>
      <c r="FJW430" s="74"/>
      <c r="FJX430" s="74"/>
      <c r="FJY430" s="74"/>
      <c r="FJZ430" s="74"/>
      <c r="FKA430" s="74"/>
      <c r="FKB430" s="74"/>
      <c r="FKC430" s="74"/>
      <c r="FKD430" s="74"/>
      <c r="FKE430" s="74"/>
      <c r="FKF430" s="74"/>
      <c r="FKG430" s="74"/>
      <c r="FKH430" s="74"/>
      <c r="FKI430" s="74"/>
      <c r="FKJ430" s="74"/>
      <c r="FKK430" s="74"/>
      <c r="FKL430" s="74"/>
      <c r="FKM430" s="74"/>
      <c r="FKN430" s="74"/>
      <c r="FKO430" s="74"/>
      <c r="FKP430" s="74"/>
      <c r="FKQ430" s="74"/>
      <c r="FKR430" s="74"/>
      <c r="FKS430" s="74"/>
      <c r="FKT430" s="74"/>
      <c r="FKU430" s="74"/>
      <c r="FKV430" s="74"/>
      <c r="FKW430" s="74"/>
      <c r="FKX430" s="74"/>
      <c r="FKY430" s="74"/>
      <c r="FKZ430" s="74"/>
      <c r="FLA430" s="74"/>
      <c r="FLB430" s="74"/>
      <c r="FLC430" s="74"/>
      <c r="FLD430" s="74"/>
      <c r="FLE430" s="74"/>
      <c r="FLF430" s="74"/>
      <c r="FLG430" s="74"/>
      <c r="FLH430" s="74"/>
      <c r="FLI430" s="74"/>
      <c r="FLJ430" s="74"/>
      <c r="FLK430" s="74"/>
      <c r="FLL430" s="74"/>
      <c r="FLM430" s="74"/>
      <c r="FLN430" s="74"/>
      <c r="FLO430" s="74"/>
      <c r="FLP430" s="74"/>
      <c r="FLQ430" s="74"/>
      <c r="FLR430" s="74"/>
      <c r="FLS430" s="74"/>
      <c r="FLT430" s="74"/>
      <c r="FLU430" s="74"/>
      <c r="FLV430" s="74"/>
      <c r="FLW430" s="74"/>
      <c r="FLX430" s="74"/>
      <c r="FLY430" s="74"/>
      <c r="FLZ430" s="74"/>
      <c r="FMA430" s="74"/>
      <c r="FMB430" s="74"/>
      <c r="FMC430" s="74"/>
      <c r="FMD430" s="74"/>
      <c r="FME430" s="74"/>
      <c r="FMF430" s="74"/>
      <c r="FMG430" s="74"/>
      <c r="FMH430" s="74"/>
      <c r="FMI430" s="74"/>
      <c r="FMJ430" s="74"/>
      <c r="FMK430" s="74"/>
      <c r="FML430" s="74"/>
      <c r="FMM430" s="74"/>
      <c r="FMN430" s="74"/>
      <c r="FMO430" s="74"/>
      <c r="FMP430" s="74"/>
      <c r="FMQ430" s="74"/>
      <c r="FMR430" s="74"/>
      <c r="FMS430" s="74"/>
      <c r="FMT430" s="74"/>
      <c r="FMU430" s="74"/>
      <c r="FMV430" s="74"/>
      <c r="FMW430" s="74"/>
      <c r="FMX430" s="74"/>
      <c r="FMY430" s="74"/>
      <c r="FMZ430" s="74"/>
      <c r="FNA430" s="74"/>
      <c r="FNB430" s="74"/>
      <c r="FNC430" s="74"/>
      <c r="FND430" s="74"/>
      <c r="FNE430" s="74"/>
      <c r="FNF430" s="74"/>
      <c r="FNG430" s="74"/>
      <c r="FNH430" s="74"/>
      <c r="FNI430" s="74"/>
      <c r="FNJ430" s="74"/>
      <c r="FNK430" s="74"/>
      <c r="FNL430" s="74"/>
      <c r="FNM430" s="74"/>
      <c r="FNN430" s="74"/>
      <c r="FNO430" s="74"/>
      <c r="FNP430" s="74"/>
      <c r="FNQ430" s="74"/>
      <c r="FNR430" s="74"/>
      <c r="FNS430" s="74"/>
      <c r="FNT430" s="74"/>
      <c r="FNU430" s="74"/>
      <c r="FNV430" s="74"/>
      <c r="FNW430" s="74"/>
      <c r="FNX430" s="74"/>
      <c r="FNY430" s="74"/>
      <c r="FNZ430" s="74"/>
      <c r="FOA430" s="74"/>
      <c r="FOB430" s="74"/>
      <c r="FOC430" s="74"/>
      <c r="FOD430" s="74"/>
      <c r="FOE430" s="74"/>
      <c r="FOF430" s="74"/>
      <c r="FOG430" s="74"/>
      <c r="FOH430" s="74"/>
      <c r="FOI430" s="74"/>
      <c r="FOJ430" s="74"/>
      <c r="FOK430" s="74"/>
      <c r="FOL430" s="74"/>
      <c r="FOM430" s="74"/>
      <c r="FON430" s="74"/>
      <c r="FOO430" s="74"/>
      <c r="FOP430" s="74"/>
      <c r="FOQ430" s="74"/>
      <c r="FOR430" s="74"/>
      <c r="FOS430" s="74"/>
      <c r="FOT430" s="74"/>
      <c r="FOU430" s="74"/>
      <c r="FOV430" s="74"/>
      <c r="FOW430" s="74"/>
      <c r="FOX430" s="74"/>
      <c r="FOY430" s="74"/>
      <c r="FOZ430" s="74"/>
      <c r="FPA430" s="74"/>
      <c r="FPB430" s="74"/>
      <c r="FPC430" s="74"/>
      <c r="FPD430" s="74"/>
      <c r="FPE430" s="74"/>
      <c r="FPF430" s="74"/>
      <c r="FPG430" s="74"/>
      <c r="FPH430" s="74"/>
      <c r="FPI430" s="74"/>
      <c r="FPJ430" s="74"/>
      <c r="FPK430" s="74"/>
      <c r="FPL430" s="74"/>
      <c r="FPM430" s="74"/>
      <c r="FPN430" s="74"/>
      <c r="FPO430" s="74"/>
      <c r="FPP430" s="74"/>
      <c r="FPQ430" s="74"/>
      <c r="FPR430" s="74"/>
      <c r="FPS430" s="74"/>
      <c r="FPT430" s="74"/>
      <c r="FPU430" s="74"/>
      <c r="FPV430" s="74"/>
      <c r="FPW430" s="74"/>
      <c r="FPX430" s="74"/>
      <c r="FPY430" s="74"/>
      <c r="FPZ430" s="74"/>
      <c r="FQA430" s="74"/>
      <c r="FQB430" s="74"/>
      <c r="FQC430" s="74"/>
      <c r="FQD430" s="74"/>
      <c r="FQE430" s="74"/>
      <c r="FQF430" s="74"/>
      <c r="FQG430" s="74"/>
      <c r="FQH430" s="74"/>
      <c r="FQI430" s="74"/>
      <c r="FQJ430" s="74"/>
      <c r="FQK430" s="74"/>
      <c r="FQL430" s="74"/>
      <c r="FQM430" s="74"/>
      <c r="FQN430" s="74"/>
      <c r="FQO430" s="74"/>
      <c r="FQP430" s="74"/>
      <c r="FQQ430" s="74"/>
      <c r="FQR430" s="74"/>
      <c r="FQS430" s="74"/>
      <c r="FQT430" s="74"/>
      <c r="FQU430" s="74"/>
      <c r="FQV430" s="74"/>
      <c r="FQW430" s="74"/>
      <c r="FQX430" s="74"/>
      <c r="FQY430" s="74"/>
      <c r="FQZ430" s="74"/>
      <c r="FRA430" s="74"/>
      <c r="FRB430" s="74"/>
      <c r="FRC430" s="74"/>
      <c r="FRD430" s="74"/>
      <c r="FRE430" s="74"/>
      <c r="FRF430" s="74"/>
      <c r="FRG430" s="74"/>
      <c r="FRH430" s="74"/>
      <c r="FRI430" s="74"/>
      <c r="FRJ430" s="74"/>
      <c r="FRK430" s="74"/>
      <c r="FRL430" s="74"/>
      <c r="FRM430" s="74"/>
      <c r="FRN430" s="74"/>
      <c r="FRO430" s="74"/>
      <c r="FRP430" s="74"/>
      <c r="FRQ430" s="74"/>
      <c r="FRR430" s="74"/>
      <c r="FRS430" s="74"/>
      <c r="FRT430" s="74"/>
      <c r="FRU430" s="74"/>
      <c r="FRV430" s="74"/>
      <c r="FRW430" s="74"/>
      <c r="FRX430" s="74"/>
      <c r="FRY430" s="74"/>
      <c r="FRZ430" s="74"/>
      <c r="FSA430" s="74"/>
      <c r="FSB430" s="74"/>
      <c r="FSC430" s="74"/>
      <c r="FSD430" s="74"/>
      <c r="FSE430" s="74"/>
      <c r="FSF430" s="74"/>
      <c r="FSG430" s="74"/>
      <c r="FSH430" s="74"/>
      <c r="FSI430" s="74"/>
      <c r="FSJ430" s="74"/>
      <c r="FSK430" s="74"/>
      <c r="FSL430" s="74"/>
      <c r="FSM430" s="74"/>
      <c r="FSN430" s="74"/>
      <c r="FSO430" s="74"/>
      <c r="FSP430" s="74"/>
      <c r="FSQ430" s="74"/>
      <c r="FSR430" s="74"/>
      <c r="FSS430" s="74"/>
      <c r="FST430" s="74"/>
      <c r="FSU430" s="74"/>
      <c r="FSV430" s="74"/>
      <c r="FSW430" s="74"/>
      <c r="FSX430" s="74"/>
      <c r="FSY430" s="74"/>
      <c r="FSZ430" s="74"/>
      <c r="FTA430" s="74"/>
      <c r="FTB430" s="74"/>
      <c r="FTC430" s="74"/>
      <c r="FTD430" s="74"/>
      <c r="FTE430" s="74"/>
      <c r="FTF430" s="74"/>
      <c r="FTG430" s="74"/>
      <c r="FTH430" s="74"/>
      <c r="FTI430" s="74"/>
      <c r="FTJ430" s="74"/>
      <c r="FTK430" s="74"/>
      <c r="FTL430" s="74"/>
      <c r="FTM430" s="74"/>
      <c r="FTN430" s="74"/>
      <c r="FTO430" s="74"/>
      <c r="FTP430" s="74"/>
      <c r="FTQ430" s="74"/>
      <c r="FTR430" s="74"/>
      <c r="FTS430" s="74"/>
      <c r="FTT430" s="74"/>
      <c r="FTU430" s="74"/>
      <c r="FTV430" s="74"/>
      <c r="FTW430" s="74"/>
      <c r="FTX430" s="74"/>
      <c r="FTY430" s="74"/>
      <c r="FTZ430" s="74"/>
      <c r="FUA430" s="74"/>
      <c r="FUB430" s="74"/>
      <c r="FUC430" s="74"/>
      <c r="FUD430" s="74"/>
      <c r="FUE430" s="74"/>
      <c r="FUF430" s="74"/>
      <c r="FUG430" s="74"/>
      <c r="FUH430" s="74"/>
      <c r="FUI430" s="74"/>
      <c r="FUJ430" s="74"/>
      <c r="FUK430" s="74"/>
      <c r="FUL430" s="74"/>
      <c r="FUM430" s="74"/>
      <c r="FUN430" s="74"/>
      <c r="FUO430" s="74"/>
      <c r="FUP430" s="74"/>
      <c r="FUQ430" s="74"/>
      <c r="FUR430" s="74"/>
      <c r="FUS430" s="74"/>
      <c r="FUT430" s="74"/>
      <c r="FUU430" s="74"/>
      <c r="FUV430" s="74"/>
      <c r="FUW430" s="74"/>
      <c r="FUX430" s="74"/>
      <c r="FUY430" s="74"/>
      <c r="FUZ430" s="74"/>
      <c r="FVA430" s="74"/>
      <c r="FVB430" s="74"/>
      <c r="FVC430" s="74"/>
      <c r="FVD430" s="74"/>
      <c r="FVE430" s="74"/>
      <c r="FVF430" s="74"/>
      <c r="FVG430" s="74"/>
      <c r="FVH430" s="74"/>
      <c r="FVI430" s="74"/>
      <c r="FVJ430" s="74"/>
      <c r="FVK430" s="74"/>
      <c r="FVL430" s="74"/>
      <c r="FVM430" s="74"/>
      <c r="FVN430" s="74"/>
      <c r="FVO430" s="74"/>
      <c r="FVP430" s="74"/>
      <c r="FVQ430" s="74"/>
      <c r="FVR430" s="74"/>
      <c r="FVS430" s="74"/>
      <c r="FVT430" s="74"/>
      <c r="FVU430" s="74"/>
      <c r="FVV430" s="74"/>
      <c r="FVW430" s="74"/>
      <c r="FVX430" s="74"/>
      <c r="FVY430" s="74"/>
      <c r="FVZ430" s="74"/>
      <c r="FWA430" s="74"/>
      <c r="FWB430" s="74"/>
      <c r="FWC430" s="74"/>
      <c r="FWD430" s="74"/>
      <c r="FWE430" s="74"/>
      <c r="FWF430" s="74"/>
      <c r="FWG430" s="74"/>
      <c r="FWH430" s="74"/>
      <c r="FWI430" s="74"/>
      <c r="FWJ430" s="74"/>
      <c r="FWK430" s="74"/>
      <c r="FWL430" s="74"/>
      <c r="FWM430" s="74"/>
      <c r="FWN430" s="74"/>
      <c r="FWO430" s="74"/>
      <c r="FWP430" s="74"/>
      <c r="FWQ430" s="74"/>
      <c r="FWR430" s="74"/>
      <c r="FWS430" s="74"/>
      <c r="FWT430" s="74"/>
      <c r="FWU430" s="74"/>
      <c r="FWV430" s="74"/>
      <c r="FWW430" s="74"/>
      <c r="FWX430" s="74"/>
      <c r="FWY430" s="74"/>
      <c r="FWZ430" s="74"/>
      <c r="FXA430" s="74"/>
      <c r="FXB430" s="74"/>
      <c r="FXC430" s="74"/>
      <c r="FXD430" s="74"/>
      <c r="FXE430" s="74"/>
      <c r="FXF430" s="74"/>
      <c r="FXG430" s="74"/>
      <c r="FXH430" s="74"/>
      <c r="FXI430" s="74"/>
      <c r="FXJ430" s="74"/>
      <c r="FXK430" s="74"/>
      <c r="FXL430" s="74"/>
      <c r="FXM430" s="74"/>
      <c r="FXN430" s="74"/>
      <c r="FXO430" s="74"/>
      <c r="FXP430" s="74"/>
      <c r="FXQ430" s="74"/>
      <c r="FXR430" s="74"/>
      <c r="FXS430" s="74"/>
      <c r="FXT430" s="74"/>
      <c r="FXU430" s="74"/>
      <c r="FXV430" s="74"/>
      <c r="FXW430" s="74"/>
      <c r="FXX430" s="74"/>
      <c r="FXY430" s="74"/>
      <c r="FXZ430" s="74"/>
      <c r="FYA430" s="74"/>
      <c r="FYB430" s="74"/>
      <c r="FYC430" s="74"/>
      <c r="FYD430" s="74"/>
      <c r="FYE430" s="74"/>
      <c r="FYF430" s="74"/>
      <c r="FYG430" s="74"/>
      <c r="FYH430" s="74"/>
      <c r="FYI430" s="74"/>
      <c r="FYJ430" s="74"/>
      <c r="FYK430" s="74"/>
      <c r="FYL430" s="74"/>
      <c r="FYM430" s="74"/>
      <c r="FYN430" s="74"/>
      <c r="FYO430" s="74"/>
      <c r="FYP430" s="74"/>
      <c r="FYQ430" s="74"/>
      <c r="FYR430" s="74"/>
      <c r="FYS430" s="74"/>
      <c r="FYT430" s="74"/>
      <c r="FYU430" s="74"/>
      <c r="FYV430" s="74"/>
      <c r="FYW430" s="74"/>
      <c r="FYX430" s="74"/>
      <c r="FYY430" s="74"/>
      <c r="FYZ430" s="74"/>
      <c r="FZA430" s="74"/>
      <c r="FZB430" s="74"/>
      <c r="FZC430" s="74"/>
      <c r="FZD430" s="74"/>
      <c r="FZE430" s="74"/>
      <c r="FZF430" s="74"/>
      <c r="FZG430" s="74"/>
      <c r="FZH430" s="74"/>
      <c r="FZI430" s="74"/>
      <c r="FZJ430" s="74"/>
      <c r="FZK430" s="74"/>
      <c r="FZL430" s="74"/>
      <c r="FZM430" s="74"/>
      <c r="FZN430" s="74"/>
      <c r="FZO430" s="74"/>
      <c r="FZP430" s="74"/>
      <c r="FZQ430" s="74"/>
      <c r="FZR430" s="74"/>
      <c r="FZS430" s="74"/>
      <c r="FZT430" s="74"/>
      <c r="FZU430" s="74"/>
      <c r="FZV430" s="74"/>
      <c r="FZW430" s="74"/>
      <c r="FZX430" s="74"/>
      <c r="FZY430" s="74"/>
      <c r="FZZ430" s="74"/>
      <c r="GAA430" s="74"/>
      <c r="GAB430" s="74"/>
      <c r="GAC430" s="74"/>
      <c r="GAD430" s="74"/>
      <c r="GAE430" s="74"/>
      <c r="GAF430" s="74"/>
      <c r="GAG430" s="74"/>
      <c r="GAH430" s="74"/>
      <c r="GAI430" s="74"/>
      <c r="GAJ430" s="74"/>
      <c r="GAK430" s="74"/>
      <c r="GAL430" s="74"/>
      <c r="GAM430" s="74"/>
      <c r="GAN430" s="74"/>
      <c r="GAO430" s="74"/>
      <c r="GAP430" s="74"/>
      <c r="GAQ430" s="74"/>
      <c r="GAR430" s="74"/>
      <c r="GAS430" s="74"/>
      <c r="GAT430" s="74"/>
      <c r="GAU430" s="74"/>
      <c r="GAV430" s="74"/>
      <c r="GAW430" s="74"/>
      <c r="GAX430" s="74"/>
      <c r="GAY430" s="74"/>
      <c r="GAZ430" s="74"/>
      <c r="GBA430" s="74"/>
      <c r="GBB430" s="74"/>
      <c r="GBC430" s="74"/>
      <c r="GBD430" s="74"/>
      <c r="GBE430" s="74"/>
      <c r="GBF430" s="74"/>
      <c r="GBG430" s="74"/>
      <c r="GBH430" s="74"/>
      <c r="GBI430" s="74"/>
      <c r="GBJ430" s="74"/>
      <c r="GBK430" s="74"/>
      <c r="GBL430" s="74"/>
      <c r="GBM430" s="74"/>
      <c r="GBN430" s="74"/>
      <c r="GBO430" s="74"/>
      <c r="GBP430" s="74"/>
      <c r="GBQ430" s="74"/>
      <c r="GBR430" s="74"/>
      <c r="GBS430" s="74"/>
      <c r="GBT430" s="74"/>
      <c r="GBU430" s="74"/>
      <c r="GBV430" s="74"/>
      <c r="GBW430" s="74"/>
      <c r="GBX430" s="74"/>
      <c r="GBY430" s="74"/>
      <c r="GBZ430" s="74"/>
      <c r="GCA430" s="74"/>
      <c r="GCB430" s="74"/>
      <c r="GCC430" s="74"/>
      <c r="GCD430" s="74"/>
      <c r="GCE430" s="74"/>
      <c r="GCF430" s="74"/>
      <c r="GCG430" s="74"/>
      <c r="GCH430" s="74"/>
      <c r="GCI430" s="74"/>
      <c r="GCJ430" s="74"/>
      <c r="GCK430" s="74"/>
      <c r="GCL430" s="74"/>
      <c r="GCM430" s="74"/>
      <c r="GCN430" s="74"/>
      <c r="GCO430" s="74"/>
      <c r="GCP430" s="74"/>
      <c r="GCQ430" s="74"/>
      <c r="GCR430" s="74"/>
      <c r="GCS430" s="74"/>
      <c r="GCT430" s="74"/>
      <c r="GCU430" s="74"/>
      <c r="GCV430" s="74"/>
      <c r="GCW430" s="74"/>
      <c r="GCX430" s="74"/>
      <c r="GCY430" s="74"/>
      <c r="GCZ430" s="74"/>
      <c r="GDA430" s="74"/>
      <c r="GDB430" s="74"/>
      <c r="GDC430" s="74"/>
      <c r="GDD430" s="74"/>
      <c r="GDE430" s="74"/>
      <c r="GDF430" s="74"/>
      <c r="GDG430" s="74"/>
      <c r="GDH430" s="74"/>
      <c r="GDI430" s="74"/>
      <c r="GDJ430" s="74"/>
      <c r="GDK430" s="74"/>
      <c r="GDL430" s="74"/>
      <c r="GDM430" s="74"/>
      <c r="GDN430" s="74"/>
      <c r="GDO430" s="74"/>
      <c r="GDP430" s="74"/>
      <c r="GDQ430" s="74"/>
      <c r="GDR430" s="74"/>
      <c r="GDS430" s="74"/>
      <c r="GDT430" s="74"/>
      <c r="GDU430" s="74"/>
      <c r="GDV430" s="74"/>
      <c r="GDW430" s="74"/>
      <c r="GDX430" s="74"/>
      <c r="GDY430" s="74"/>
      <c r="GDZ430" s="74"/>
      <c r="GEA430" s="74"/>
      <c r="GEB430" s="74"/>
      <c r="GEC430" s="74"/>
      <c r="GED430" s="74"/>
      <c r="GEE430" s="74"/>
      <c r="GEF430" s="74"/>
      <c r="GEG430" s="74"/>
      <c r="GEH430" s="74"/>
      <c r="GEI430" s="74"/>
      <c r="GEJ430" s="74"/>
      <c r="GEK430" s="74"/>
      <c r="GEL430" s="74"/>
      <c r="GEM430" s="74"/>
      <c r="GEN430" s="74"/>
      <c r="GEO430" s="74"/>
      <c r="GEP430" s="74"/>
      <c r="GEQ430" s="74"/>
      <c r="GER430" s="74"/>
      <c r="GES430" s="74"/>
      <c r="GET430" s="74"/>
      <c r="GEU430" s="74"/>
      <c r="GEV430" s="74"/>
      <c r="GEW430" s="74"/>
      <c r="GEX430" s="74"/>
      <c r="GEY430" s="74"/>
      <c r="GEZ430" s="74"/>
      <c r="GFA430" s="74"/>
      <c r="GFB430" s="74"/>
      <c r="GFC430" s="74"/>
      <c r="GFD430" s="74"/>
      <c r="GFE430" s="74"/>
      <c r="GFF430" s="74"/>
      <c r="GFG430" s="74"/>
      <c r="GFH430" s="74"/>
      <c r="GFI430" s="74"/>
      <c r="GFJ430" s="74"/>
      <c r="GFK430" s="74"/>
      <c r="GFL430" s="74"/>
      <c r="GFM430" s="74"/>
      <c r="GFN430" s="74"/>
      <c r="GFO430" s="74"/>
      <c r="GFP430" s="74"/>
      <c r="GFQ430" s="74"/>
      <c r="GFR430" s="74"/>
      <c r="GFS430" s="74"/>
      <c r="GFT430" s="74"/>
      <c r="GFU430" s="74"/>
      <c r="GFV430" s="74"/>
      <c r="GFW430" s="74"/>
      <c r="GFX430" s="74"/>
      <c r="GFY430" s="74"/>
      <c r="GFZ430" s="74"/>
      <c r="GGA430" s="74"/>
      <c r="GGB430" s="74"/>
      <c r="GGC430" s="74"/>
      <c r="GGD430" s="74"/>
      <c r="GGE430" s="74"/>
      <c r="GGF430" s="74"/>
      <c r="GGG430" s="74"/>
      <c r="GGH430" s="74"/>
      <c r="GGI430" s="74"/>
      <c r="GGJ430" s="74"/>
      <c r="GGK430" s="74"/>
      <c r="GGL430" s="74"/>
      <c r="GGM430" s="74"/>
      <c r="GGN430" s="74"/>
      <c r="GGO430" s="74"/>
      <c r="GGP430" s="74"/>
      <c r="GGQ430" s="74"/>
      <c r="GGR430" s="74"/>
      <c r="GGS430" s="74"/>
      <c r="GGT430" s="74"/>
      <c r="GGU430" s="74"/>
      <c r="GGV430" s="74"/>
      <c r="GGW430" s="74"/>
      <c r="GGX430" s="74"/>
      <c r="GGY430" s="74"/>
      <c r="GGZ430" s="74"/>
      <c r="GHA430" s="74"/>
      <c r="GHB430" s="74"/>
      <c r="GHC430" s="74"/>
      <c r="GHD430" s="74"/>
      <c r="GHE430" s="74"/>
      <c r="GHF430" s="74"/>
      <c r="GHG430" s="74"/>
      <c r="GHH430" s="74"/>
      <c r="GHI430" s="74"/>
      <c r="GHJ430" s="74"/>
      <c r="GHK430" s="74"/>
      <c r="GHL430" s="74"/>
      <c r="GHM430" s="74"/>
      <c r="GHN430" s="74"/>
      <c r="GHO430" s="74"/>
      <c r="GHP430" s="74"/>
      <c r="GHQ430" s="74"/>
      <c r="GHR430" s="74"/>
      <c r="GHS430" s="74"/>
      <c r="GHT430" s="74"/>
      <c r="GHU430" s="74"/>
      <c r="GHV430" s="74"/>
      <c r="GHW430" s="74"/>
      <c r="GHX430" s="74"/>
      <c r="GHY430" s="74"/>
      <c r="GHZ430" s="74"/>
      <c r="GIA430" s="74"/>
      <c r="GIB430" s="74"/>
      <c r="GIC430" s="74"/>
      <c r="GID430" s="74"/>
      <c r="GIE430" s="74"/>
      <c r="GIF430" s="74"/>
      <c r="GIG430" s="74"/>
      <c r="GIH430" s="74"/>
      <c r="GII430" s="74"/>
      <c r="GIJ430" s="74"/>
      <c r="GIK430" s="74"/>
      <c r="GIL430" s="74"/>
      <c r="GIM430" s="74"/>
      <c r="GIN430" s="74"/>
      <c r="GIO430" s="74"/>
      <c r="GIP430" s="74"/>
      <c r="GIQ430" s="74"/>
      <c r="GIR430" s="74"/>
      <c r="GIS430" s="74"/>
      <c r="GIT430" s="74"/>
      <c r="GIU430" s="74"/>
      <c r="GIV430" s="74"/>
      <c r="GIW430" s="74"/>
      <c r="GIX430" s="74"/>
      <c r="GIY430" s="74"/>
      <c r="GIZ430" s="74"/>
      <c r="GJA430" s="74"/>
      <c r="GJB430" s="74"/>
      <c r="GJC430" s="74"/>
      <c r="GJD430" s="74"/>
      <c r="GJE430" s="74"/>
      <c r="GJF430" s="74"/>
      <c r="GJG430" s="74"/>
      <c r="GJH430" s="74"/>
      <c r="GJI430" s="74"/>
      <c r="GJJ430" s="74"/>
      <c r="GJK430" s="74"/>
      <c r="GJL430" s="74"/>
      <c r="GJM430" s="74"/>
      <c r="GJN430" s="74"/>
      <c r="GJO430" s="74"/>
      <c r="GJP430" s="74"/>
      <c r="GJQ430" s="74"/>
      <c r="GJR430" s="74"/>
      <c r="GJS430" s="74"/>
      <c r="GJT430" s="74"/>
      <c r="GJU430" s="74"/>
      <c r="GJV430" s="74"/>
      <c r="GJW430" s="74"/>
      <c r="GJX430" s="74"/>
      <c r="GJY430" s="74"/>
      <c r="GJZ430" s="74"/>
      <c r="GKA430" s="74"/>
      <c r="GKB430" s="74"/>
      <c r="GKC430" s="74"/>
      <c r="GKD430" s="74"/>
      <c r="GKE430" s="74"/>
      <c r="GKF430" s="74"/>
      <c r="GKG430" s="74"/>
      <c r="GKH430" s="74"/>
      <c r="GKI430" s="74"/>
      <c r="GKJ430" s="74"/>
      <c r="GKK430" s="74"/>
      <c r="GKL430" s="74"/>
      <c r="GKM430" s="74"/>
      <c r="GKN430" s="74"/>
      <c r="GKO430" s="74"/>
      <c r="GKP430" s="74"/>
      <c r="GKQ430" s="74"/>
      <c r="GKR430" s="74"/>
      <c r="GKS430" s="74"/>
      <c r="GKT430" s="74"/>
      <c r="GKU430" s="74"/>
      <c r="GKV430" s="74"/>
      <c r="GKW430" s="74"/>
      <c r="GKX430" s="74"/>
      <c r="GKY430" s="74"/>
      <c r="GKZ430" s="74"/>
      <c r="GLA430" s="74"/>
      <c r="GLB430" s="74"/>
      <c r="GLC430" s="74"/>
      <c r="GLD430" s="74"/>
      <c r="GLE430" s="74"/>
      <c r="GLF430" s="74"/>
      <c r="GLG430" s="74"/>
      <c r="GLH430" s="74"/>
      <c r="GLI430" s="74"/>
      <c r="GLJ430" s="74"/>
      <c r="GLK430" s="74"/>
      <c r="GLL430" s="74"/>
      <c r="GLM430" s="74"/>
      <c r="GLN430" s="74"/>
      <c r="GLO430" s="74"/>
      <c r="GLP430" s="74"/>
      <c r="GLQ430" s="74"/>
      <c r="GLR430" s="74"/>
      <c r="GLS430" s="74"/>
      <c r="GLT430" s="74"/>
      <c r="GLU430" s="74"/>
      <c r="GLV430" s="74"/>
      <c r="GLW430" s="74"/>
      <c r="GLX430" s="74"/>
      <c r="GLY430" s="74"/>
      <c r="GLZ430" s="74"/>
      <c r="GMA430" s="74"/>
      <c r="GMB430" s="74"/>
      <c r="GMC430" s="74"/>
      <c r="GMD430" s="74"/>
      <c r="GME430" s="74"/>
      <c r="GMF430" s="74"/>
      <c r="GMG430" s="74"/>
      <c r="GMH430" s="74"/>
      <c r="GMI430" s="74"/>
      <c r="GMJ430" s="74"/>
      <c r="GMK430" s="74"/>
      <c r="GML430" s="74"/>
      <c r="GMM430" s="74"/>
      <c r="GMN430" s="74"/>
      <c r="GMO430" s="74"/>
      <c r="GMP430" s="74"/>
      <c r="GMQ430" s="74"/>
      <c r="GMR430" s="74"/>
      <c r="GMS430" s="74"/>
      <c r="GMT430" s="74"/>
      <c r="GMU430" s="74"/>
      <c r="GMV430" s="74"/>
      <c r="GMW430" s="74"/>
      <c r="GMX430" s="74"/>
      <c r="GMY430" s="74"/>
      <c r="GMZ430" s="74"/>
      <c r="GNA430" s="74"/>
      <c r="GNB430" s="74"/>
      <c r="GNC430" s="74"/>
      <c r="GND430" s="74"/>
      <c r="GNE430" s="74"/>
      <c r="GNF430" s="74"/>
      <c r="GNG430" s="74"/>
      <c r="GNH430" s="74"/>
      <c r="GNI430" s="74"/>
      <c r="GNJ430" s="74"/>
      <c r="GNK430" s="74"/>
      <c r="GNL430" s="74"/>
      <c r="GNM430" s="74"/>
      <c r="GNN430" s="74"/>
      <c r="GNO430" s="74"/>
      <c r="GNP430" s="74"/>
      <c r="GNQ430" s="74"/>
      <c r="GNR430" s="74"/>
      <c r="GNS430" s="74"/>
      <c r="GNT430" s="74"/>
      <c r="GNU430" s="74"/>
      <c r="GNV430" s="74"/>
      <c r="GNW430" s="74"/>
      <c r="GNX430" s="74"/>
      <c r="GNY430" s="74"/>
      <c r="GNZ430" s="74"/>
      <c r="GOA430" s="74"/>
      <c r="GOB430" s="74"/>
      <c r="GOC430" s="74"/>
      <c r="GOD430" s="74"/>
      <c r="GOE430" s="74"/>
      <c r="GOF430" s="74"/>
      <c r="GOG430" s="74"/>
      <c r="GOH430" s="74"/>
      <c r="GOI430" s="74"/>
      <c r="GOJ430" s="74"/>
      <c r="GOK430" s="74"/>
      <c r="GOL430" s="74"/>
      <c r="GOM430" s="74"/>
      <c r="GON430" s="74"/>
      <c r="GOO430" s="74"/>
      <c r="GOP430" s="74"/>
      <c r="GOQ430" s="74"/>
      <c r="GOR430" s="74"/>
      <c r="GOS430" s="74"/>
      <c r="GOT430" s="74"/>
      <c r="GOU430" s="74"/>
      <c r="GOV430" s="74"/>
      <c r="GOW430" s="74"/>
      <c r="GOX430" s="74"/>
      <c r="GOY430" s="74"/>
      <c r="GOZ430" s="74"/>
      <c r="GPA430" s="74"/>
      <c r="GPB430" s="74"/>
      <c r="GPC430" s="74"/>
      <c r="GPD430" s="74"/>
      <c r="GPE430" s="74"/>
      <c r="GPF430" s="74"/>
      <c r="GPG430" s="74"/>
      <c r="GPH430" s="74"/>
      <c r="GPI430" s="74"/>
      <c r="GPJ430" s="74"/>
      <c r="GPK430" s="74"/>
      <c r="GPL430" s="74"/>
      <c r="GPM430" s="74"/>
      <c r="GPN430" s="74"/>
      <c r="GPO430" s="74"/>
      <c r="GPP430" s="74"/>
      <c r="GPQ430" s="74"/>
      <c r="GPR430" s="74"/>
      <c r="GPS430" s="74"/>
      <c r="GPT430" s="74"/>
      <c r="GPU430" s="74"/>
      <c r="GPV430" s="74"/>
      <c r="GPW430" s="74"/>
      <c r="GPX430" s="74"/>
      <c r="GPY430" s="74"/>
      <c r="GPZ430" s="74"/>
      <c r="GQA430" s="74"/>
      <c r="GQB430" s="74"/>
      <c r="GQC430" s="74"/>
      <c r="GQD430" s="74"/>
      <c r="GQE430" s="74"/>
      <c r="GQF430" s="74"/>
      <c r="GQG430" s="74"/>
      <c r="GQH430" s="74"/>
      <c r="GQI430" s="74"/>
      <c r="GQJ430" s="74"/>
      <c r="GQK430" s="74"/>
      <c r="GQL430" s="74"/>
      <c r="GQM430" s="74"/>
      <c r="GQN430" s="74"/>
      <c r="GQO430" s="74"/>
      <c r="GQP430" s="74"/>
      <c r="GQQ430" s="74"/>
      <c r="GQR430" s="74"/>
      <c r="GQS430" s="74"/>
      <c r="GQT430" s="74"/>
      <c r="GQU430" s="74"/>
      <c r="GQV430" s="74"/>
      <c r="GQW430" s="74"/>
      <c r="GQX430" s="74"/>
      <c r="GQY430" s="74"/>
      <c r="GQZ430" s="74"/>
      <c r="GRA430" s="74"/>
      <c r="GRB430" s="74"/>
      <c r="GRC430" s="74"/>
      <c r="GRD430" s="74"/>
      <c r="GRE430" s="74"/>
      <c r="GRF430" s="74"/>
      <c r="GRG430" s="74"/>
      <c r="GRH430" s="74"/>
      <c r="GRI430" s="74"/>
      <c r="GRJ430" s="74"/>
      <c r="GRK430" s="74"/>
      <c r="GRL430" s="74"/>
      <c r="GRM430" s="74"/>
      <c r="GRN430" s="74"/>
      <c r="GRO430" s="74"/>
      <c r="GRP430" s="74"/>
      <c r="GRQ430" s="74"/>
      <c r="GRR430" s="74"/>
      <c r="GRS430" s="74"/>
      <c r="GRT430" s="74"/>
      <c r="GRU430" s="74"/>
      <c r="GRV430" s="74"/>
      <c r="GRW430" s="74"/>
      <c r="GRX430" s="74"/>
      <c r="GRY430" s="74"/>
      <c r="GRZ430" s="74"/>
      <c r="GSA430" s="74"/>
      <c r="GSB430" s="74"/>
      <c r="GSC430" s="74"/>
      <c r="GSD430" s="74"/>
      <c r="GSE430" s="74"/>
      <c r="GSF430" s="74"/>
      <c r="GSG430" s="74"/>
      <c r="GSH430" s="74"/>
      <c r="GSI430" s="74"/>
      <c r="GSJ430" s="74"/>
      <c r="GSK430" s="74"/>
      <c r="GSL430" s="74"/>
      <c r="GSM430" s="74"/>
      <c r="GSN430" s="74"/>
      <c r="GSO430" s="74"/>
      <c r="GSP430" s="74"/>
      <c r="GSQ430" s="74"/>
      <c r="GSR430" s="74"/>
      <c r="GSS430" s="74"/>
      <c r="GST430" s="74"/>
      <c r="GSU430" s="74"/>
      <c r="GSV430" s="74"/>
      <c r="GSW430" s="74"/>
      <c r="GSX430" s="74"/>
      <c r="GSY430" s="74"/>
      <c r="GSZ430" s="74"/>
      <c r="GTA430" s="74"/>
      <c r="GTB430" s="74"/>
      <c r="GTC430" s="74"/>
      <c r="GTD430" s="74"/>
      <c r="GTE430" s="74"/>
      <c r="GTF430" s="74"/>
      <c r="GTG430" s="74"/>
      <c r="GTH430" s="74"/>
      <c r="GTI430" s="74"/>
      <c r="GTJ430" s="74"/>
      <c r="GTK430" s="74"/>
      <c r="GTL430" s="74"/>
      <c r="GTM430" s="74"/>
      <c r="GTN430" s="74"/>
      <c r="GTO430" s="74"/>
      <c r="GTP430" s="74"/>
      <c r="GTQ430" s="74"/>
      <c r="GTR430" s="74"/>
      <c r="GTS430" s="74"/>
      <c r="GTT430" s="74"/>
      <c r="GTU430" s="74"/>
      <c r="GTV430" s="74"/>
      <c r="GTW430" s="74"/>
      <c r="GTX430" s="74"/>
      <c r="GTY430" s="74"/>
      <c r="GTZ430" s="74"/>
      <c r="GUA430" s="74"/>
      <c r="GUB430" s="74"/>
      <c r="GUC430" s="74"/>
      <c r="GUD430" s="74"/>
      <c r="GUE430" s="74"/>
      <c r="GUF430" s="74"/>
      <c r="GUG430" s="74"/>
      <c r="GUH430" s="74"/>
      <c r="GUI430" s="74"/>
      <c r="GUJ430" s="74"/>
      <c r="GUK430" s="74"/>
      <c r="GUL430" s="74"/>
      <c r="GUM430" s="74"/>
      <c r="GUN430" s="74"/>
      <c r="GUO430" s="74"/>
      <c r="GUP430" s="74"/>
      <c r="GUQ430" s="74"/>
      <c r="GUR430" s="74"/>
      <c r="GUS430" s="74"/>
      <c r="GUT430" s="74"/>
      <c r="GUU430" s="74"/>
      <c r="GUV430" s="74"/>
      <c r="GUW430" s="74"/>
      <c r="GUX430" s="74"/>
      <c r="GUY430" s="74"/>
      <c r="GUZ430" s="74"/>
      <c r="GVA430" s="74"/>
      <c r="GVB430" s="74"/>
      <c r="GVC430" s="74"/>
      <c r="GVD430" s="74"/>
      <c r="GVE430" s="74"/>
      <c r="GVF430" s="74"/>
      <c r="GVG430" s="74"/>
      <c r="GVH430" s="74"/>
      <c r="GVI430" s="74"/>
      <c r="GVJ430" s="74"/>
      <c r="GVK430" s="74"/>
      <c r="GVL430" s="74"/>
      <c r="GVM430" s="74"/>
      <c r="GVN430" s="74"/>
      <c r="GVO430" s="74"/>
      <c r="GVP430" s="74"/>
      <c r="GVQ430" s="74"/>
      <c r="GVR430" s="74"/>
      <c r="GVS430" s="74"/>
      <c r="GVT430" s="74"/>
      <c r="GVU430" s="74"/>
      <c r="GVV430" s="74"/>
      <c r="GVW430" s="74"/>
      <c r="GVX430" s="74"/>
      <c r="GVY430" s="74"/>
      <c r="GVZ430" s="74"/>
      <c r="GWA430" s="74"/>
      <c r="GWB430" s="74"/>
      <c r="GWC430" s="74"/>
      <c r="GWD430" s="74"/>
      <c r="GWE430" s="74"/>
      <c r="GWF430" s="74"/>
      <c r="GWG430" s="74"/>
      <c r="GWH430" s="74"/>
      <c r="GWI430" s="74"/>
      <c r="GWJ430" s="74"/>
      <c r="GWK430" s="74"/>
      <c r="GWL430" s="74"/>
      <c r="GWM430" s="74"/>
      <c r="GWN430" s="74"/>
      <c r="GWO430" s="74"/>
      <c r="GWP430" s="74"/>
      <c r="GWQ430" s="74"/>
      <c r="GWR430" s="74"/>
      <c r="GWS430" s="74"/>
      <c r="GWT430" s="74"/>
      <c r="GWU430" s="74"/>
      <c r="GWV430" s="74"/>
      <c r="GWW430" s="74"/>
      <c r="GWX430" s="74"/>
      <c r="GWY430" s="74"/>
      <c r="GWZ430" s="74"/>
      <c r="GXA430" s="74"/>
      <c r="GXB430" s="74"/>
      <c r="GXC430" s="74"/>
      <c r="GXD430" s="74"/>
      <c r="GXE430" s="74"/>
      <c r="GXF430" s="74"/>
      <c r="GXG430" s="74"/>
      <c r="GXH430" s="74"/>
      <c r="GXI430" s="74"/>
      <c r="GXJ430" s="74"/>
      <c r="GXK430" s="74"/>
      <c r="GXL430" s="74"/>
      <c r="GXM430" s="74"/>
      <c r="GXN430" s="74"/>
      <c r="GXO430" s="74"/>
      <c r="GXP430" s="74"/>
      <c r="GXQ430" s="74"/>
      <c r="GXR430" s="74"/>
      <c r="GXS430" s="74"/>
      <c r="GXT430" s="74"/>
      <c r="GXU430" s="74"/>
      <c r="GXV430" s="74"/>
      <c r="GXW430" s="74"/>
      <c r="GXX430" s="74"/>
      <c r="GXY430" s="74"/>
      <c r="GXZ430" s="74"/>
      <c r="GYA430" s="74"/>
      <c r="GYB430" s="74"/>
      <c r="GYC430" s="74"/>
      <c r="GYD430" s="74"/>
      <c r="GYE430" s="74"/>
      <c r="GYF430" s="74"/>
      <c r="GYG430" s="74"/>
      <c r="GYH430" s="74"/>
      <c r="GYI430" s="74"/>
      <c r="GYJ430" s="74"/>
      <c r="GYK430" s="74"/>
      <c r="GYL430" s="74"/>
      <c r="GYM430" s="74"/>
      <c r="GYN430" s="74"/>
      <c r="GYO430" s="74"/>
      <c r="GYP430" s="74"/>
      <c r="GYQ430" s="74"/>
      <c r="GYR430" s="74"/>
      <c r="GYS430" s="74"/>
      <c r="GYT430" s="74"/>
      <c r="GYU430" s="74"/>
      <c r="GYV430" s="74"/>
      <c r="GYW430" s="74"/>
      <c r="GYX430" s="74"/>
      <c r="GYY430" s="74"/>
      <c r="GYZ430" s="74"/>
      <c r="GZA430" s="74"/>
      <c r="GZB430" s="74"/>
      <c r="GZC430" s="74"/>
      <c r="GZD430" s="74"/>
      <c r="GZE430" s="74"/>
      <c r="GZF430" s="74"/>
      <c r="GZG430" s="74"/>
      <c r="GZH430" s="74"/>
      <c r="GZI430" s="74"/>
      <c r="GZJ430" s="74"/>
      <c r="GZK430" s="74"/>
      <c r="GZL430" s="74"/>
      <c r="GZM430" s="74"/>
      <c r="GZN430" s="74"/>
      <c r="GZO430" s="74"/>
      <c r="GZP430" s="74"/>
      <c r="GZQ430" s="74"/>
      <c r="GZR430" s="74"/>
      <c r="GZS430" s="74"/>
      <c r="GZT430" s="74"/>
      <c r="GZU430" s="74"/>
      <c r="GZV430" s="74"/>
      <c r="GZW430" s="74"/>
      <c r="GZX430" s="74"/>
      <c r="GZY430" s="74"/>
      <c r="GZZ430" s="74"/>
      <c r="HAA430" s="74"/>
      <c r="HAB430" s="74"/>
      <c r="HAC430" s="74"/>
      <c r="HAD430" s="74"/>
      <c r="HAE430" s="74"/>
      <c r="HAF430" s="74"/>
      <c r="HAG430" s="74"/>
      <c r="HAH430" s="74"/>
      <c r="HAI430" s="74"/>
      <c r="HAJ430" s="74"/>
      <c r="HAK430" s="74"/>
      <c r="HAL430" s="74"/>
      <c r="HAM430" s="74"/>
      <c r="HAN430" s="74"/>
      <c r="HAO430" s="74"/>
      <c r="HAP430" s="74"/>
      <c r="HAQ430" s="74"/>
      <c r="HAR430" s="74"/>
      <c r="HAS430" s="74"/>
      <c r="HAT430" s="74"/>
      <c r="HAU430" s="74"/>
      <c r="HAV430" s="74"/>
      <c r="HAW430" s="74"/>
      <c r="HAX430" s="74"/>
      <c r="HAY430" s="74"/>
      <c r="HAZ430" s="74"/>
      <c r="HBA430" s="74"/>
      <c r="HBB430" s="74"/>
      <c r="HBC430" s="74"/>
      <c r="HBD430" s="74"/>
      <c r="HBE430" s="74"/>
      <c r="HBF430" s="74"/>
      <c r="HBG430" s="74"/>
      <c r="HBH430" s="74"/>
      <c r="HBI430" s="74"/>
      <c r="HBJ430" s="74"/>
      <c r="HBK430" s="74"/>
      <c r="HBL430" s="74"/>
      <c r="HBM430" s="74"/>
      <c r="HBN430" s="74"/>
      <c r="HBO430" s="74"/>
      <c r="HBP430" s="74"/>
      <c r="HBQ430" s="74"/>
      <c r="HBR430" s="74"/>
      <c r="HBS430" s="74"/>
      <c r="HBT430" s="74"/>
      <c r="HBU430" s="74"/>
      <c r="HBV430" s="74"/>
      <c r="HBW430" s="74"/>
      <c r="HBX430" s="74"/>
      <c r="HBY430" s="74"/>
      <c r="HBZ430" s="74"/>
      <c r="HCA430" s="74"/>
      <c r="HCB430" s="74"/>
      <c r="HCC430" s="74"/>
      <c r="HCD430" s="74"/>
      <c r="HCE430" s="74"/>
      <c r="HCF430" s="74"/>
      <c r="HCG430" s="74"/>
      <c r="HCH430" s="74"/>
      <c r="HCI430" s="74"/>
      <c r="HCJ430" s="74"/>
      <c r="HCK430" s="74"/>
      <c r="HCL430" s="74"/>
      <c r="HCM430" s="74"/>
      <c r="HCN430" s="74"/>
      <c r="HCO430" s="74"/>
      <c r="HCP430" s="74"/>
      <c r="HCQ430" s="74"/>
      <c r="HCR430" s="74"/>
      <c r="HCS430" s="74"/>
      <c r="HCT430" s="74"/>
      <c r="HCU430" s="74"/>
      <c r="HCV430" s="74"/>
      <c r="HCW430" s="74"/>
      <c r="HCX430" s="74"/>
      <c r="HCY430" s="74"/>
      <c r="HCZ430" s="74"/>
      <c r="HDA430" s="74"/>
      <c r="HDB430" s="74"/>
      <c r="HDC430" s="74"/>
      <c r="HDD430" s="74"/>
      <c r="HDE430" s="74"/>
      <c r="HDF430" s="74"/>
      <c r="HDG430" s="74"/>
      <c r="HDH430" s="74"/>
      <c r="HDI430" s="74"/>
      <c r="HDJ430" s="74"/>
      <c r="HDK430" s="74"/>
      <c r="HDL430" s="74"/>
      <c r="HDM430" s="74"/>
      <c r="HDN430" s="74"/>
      <c r="HDO430" s="74"/>
      <c r="HDP430" s="74"/>
      <c r="HDQ430" s="74"/>
      <c r="HDR430" s="74"/>
      <c r="HDS430" s="74"/>
      <c r="HDT430" s="74"/>
      <c r="HDU430" s="74"/>
      <c r="HDV430" s="74"/>
      <c r="HDW430" s="74"/>
      <c r="HDX430" s="74"/>
      <c r="HDY430" s="74"/>
      <c r="HDZ430" s="74"/>
      <c r="HEA430" s="74"/>
      <c r="HEB430" s="74"/>
      <c r="HEC430" s="74"/>
      <c r="HED430" s="74"/>
      <c r="HEE430" s="74"/>
      <c r="HEF430" s="74"/>
      <c r="HEG430" s="74"/>
      <c r="HEH430" s="74"/>
      <c r="HEI430" s="74"/>
      <c r="HEJ430" s="74"/>
      <c r="HEK430" s="74"/>
      <c r="HEL430" s="74"/>
      <c r="HEM430" s="74"/>
      <c r="HEN430" s="74"/>
      <c r="HEO430" s="74"/>
      <c r="HEP430" s="74"/>
      <c r="HEQ430" s="74"/>
      <c r="HER430" s="74"/>
      <c r="HES430" s="74"/>
      <c r="HET430" s="74"/>
      <c r="HEU430" s="74"/>
      <c r="HEV430" s="74"/>
      <c r="HEW430" s="74"/>
      <c r="HEX430" s="74"/>
      <c r="HEY430" s="74"/>
      <c r="HEZ430" s="74"/>
      <c r="HFA430" s="74"/>
      <c r="HFB430" s="74"/>
      <c r="HFC430" s="74"/>
      <c r="HFD430" s="74"/>
      <c r="HFE430" s="74"/>
      <c r="HFF430" s="74"/>
      <c r="HFG430" s="74"/>
      <c r="HFH430" s="74"/>
      <c r="HFI430" s="74"/>
      <c r="HFJ430" s="74"/>
      <c r="HFK430" s="74"/>
      <c r="HFL430" s="74"/>
      <c r="HFM430" s="74"/>
      <c r="HFN430" s="74"/>
      <c r="HFO430" s="74"/>
      <c r="HFP430" s="74"/>
      <c r="HFQ430" s="74"/>
      <c r="HFR430" s="74"/>
      <c r="HFS430" s="74"/>
      <c r="HFT430" s="74"/>
      <c r="HFU430" s="74"/>
      <c r="HFV430" s="74"/>
      <c r="HFW430" s="74"/>
      <c r="HFX430" s="74"/>
      <c r="HFY430" s="74"/>
      <c r="HFZ430" s="74"/>
      <c r="HGA430" s="74"/>
      <c r="HGB430" s="74"/>
      <c r="HGC430" s="74"/>
      <c r="HGD430" s="74"/>
      <c r="HGE430" s="74"/>
      <c r="HGF430" s="74"/>
      <c r="HGG430" s="74"/>
      <c r="HGH430" s="74"/>
      <c r="HGI430" s="74"/>
      <c r="HGJ430" s="74"/>
      <c r="HGK430" s="74"/>
      <c r="HGL430" s="74"/>
      <c r="HGM430" s="74"/>
      <c r="HGN430" s="74"/>
      <c r="HGO430" s="74"/>
      <c r="HGP430" s="74"/>
      <c r="HGQ430" s="74"/>
      <c r="HGR430" s="74"/>
      <c r="HGS430" s="74"/>
      <c r="HGT430" s="74"/>
      <c r="HGU430" s="74"/>
      <c r="HGV430" s="74"/>
      <c r="HGW430" s="74"/>
      <c r="HGX430" s="74"/>
      <c r="HGY430" s="74"/>
      <c r="HGZ430" s="74"/>
      <c r="HHA430" s="74"/>
      <c r="HHB430" s="74"/>
      <c r="HHC430" s="74"/>
      <c r="HHD430" s="74"/>
      <c r="HHE430" s="74"/>
      <c r="HHF430" s="74"/>
      <c r="HHG430" s="74"/>
      <c r="HHH430" s="74"/>
      <c r="HHI430" s="74"/>
      <c r="HHJ430" s="74"/>
      <c r="HHK430" s="74"/>
      <c r="HHL430" s="74"/>
      <c r="HHM430" s="74"/>
      <c r="HHN430" s="74"/>
      <c r="HHO430" s="74"/>
      <c r="HHP430" s="74"/>
      <c r="HHQ430" s="74"/>
      <c r="HHR430" s="74"/>
      <c r="HHS430" s="74"/>
      <c r="HHT430" s="74"/>
      <c r="HHU430" s="74"/>
      <c r="HHV430" s="74"/>
      <c r="HHW430" s="74"/>
      <c r="HHX430" s="74"/>
      <c r="HHY430" s="74"/>
      <c r="HHZ430" s="74"/>
      <c r="HIA430" s="74"/>
      <c r="HIB430" s="74"/>
      <c r="HIC430" s="74"/>
      <c r="HID430" s="74"/>
      <c r="HIE430" s="74"/>
      <c r="HIF430" s="74"/>
      <c r="HIG430" s="74"/>
      <c r="HIH430" s="74"/>
      <c r="HII430" s="74"/>
      <c r="HIJ430" s="74"/>
      <c r="HIK430" s="74"/>
      <c r="HIL430" s="74"/>
      <c r="HIM430" s="74"/>
      <c r="HIN430" s="74"/>
      <c r="HIO430" s="74"/>
      <c r="HIP430" s="74"/>
      <c r="HIQ430" s="74"/>
      <c r="HIR430" s="74"/>
      <c r="HIS430" s="74"/>
      <c r="HIT430" s="74"/>
      <c r="HIU430" s="74"/>
      <c r="HIV430" s="74"/>
      <c r="HIW430" s="74"/>
      <c r="HIX430" s="74"/>
      <c r="HIY430" s="74"/>
      <c r="HIZ430" s="74"/>
      <c r="HJA430" s="74"/>
      <c r="HJB430" s="74"/>
      <c r="HJC430" s="74"/>
      <c r="HJD430" s="74"/>
      <c r="HJE430" s="74"/>
      <c r="HJF430" s="74"/>
      <c r="HJG430" s="74"/>
      <c r="HJH430" s="74"/>
      <c r="HJI430" s="74"/>
      <c r="HJJ430" s="74"/>
      <c r="HJK430" s="74"/>
      <c r="HJL430" s="74"/>
      <c r="HJM430" s="74"/>
      <c r="HJN430" s="74"/>
      <c r="HJO430" s="74"/>
      <c r="HJP430" s="74"/>
      <c r="HJQ430" s="74"/>
      <c r="HJR430" s="74"/>
      <c r="HJS430" s="74"/>
      <c r="HJT430" s="74"/>
      <c r="HJU430" s="74"/>
      <c r="HJV430" s="74"/>
      <c r="HJW430" s="74"/>
      <c r="HJX430" s="74"/>
      <c r="HJY430" s="74"/>
      <c r="HJZ430" s="74"/>
      <c r="HKA430" s="74"/>
      <c r="HKB430" s="74"/>
      <c r="HKC430" s="74"/>
      <c r="HKD430" s="74"/>
      <c r="HKE430" s="74"/>
      <c r="HKF430" s="74"/>
      <c r="HKG430" s="74"/>
      <c r="HKH430" s="74"/>
      <c r="HKI430" s="74"/>
      <c r="HKJ430" s="74"/>
      <c r="HKK430" s="74"/>
      <c r="HKL430" s="74"/>
      <c r="HKM430" s="74"/>
      <c r="HKN430" s="74"/>
      <c r="HKO430" s="74"/>
      <c r="HKP430" s="74"/>
      <c r="HKQ430" s="74"/>
      <c r="HKR430" s="74"/>
      <c r="HKS430" s="74"/>
      <c r="HKT430" s="74"/>
      <c r="HKU430" s="74"/>
      <c r="HKV430" s="74"/>
      <c r="HKW430" s="74"/>
      <c r="HKX430" s="74"/>
      <c r="HKY430" s="74"/>
      <c r="HKZ430" s="74"/>
      <c r="HLA430" s="74"/>
      <c r="HLB430" s="74"/>
      <c r="HLC430" s="74"/>
      <c r="HLD430" s="74"/>
      <c r="HLE430" s="74"/>
      <c r="HLF430" s="74"/>
      <c r="HLG430" s="74"/>
      <c r="HLH430" s="74"/>
      <c r="HLI430" s="74"/>
      <c r="HLJ430" s="74"/>
      <c r="HLK430" s="74"/>
      <c r="HLL430" s="74"/>
      <c r="HLM430" s="74"/>
      <c r="HLN430" s="74"/>
      <c r="HLO430" s="74"/>
      <c r="HLP430" s="74"/>
      <c r="HLQ430" s="74"/>
      <c r="HLR430" s="74"/>
      <c r="HLS430" s="74"/>
      <c r="HLT430" s="74"/>
      <c r="HLU430" s="74"/>
      <c r="HLV430" s="74"/>
      <c r="HLW430" s="74"/>
      <c r="HLX430" s="74"/>
      <c r="HLY430" s="74"/>
      <c r="HLZ430" s="74"/>
      <c r="HMA430" s="74"/>
      <c r="HMB430" s="74"/>
      <c r="HMC430" s="74"/>
      <c r="HMD430" s="74"/>
      <c r="HME430" s="74"/>
      <c r="HMF430" s="74"/>
      <c r="HMG430" s="74"/>
      <c r="HMH430" s="74"/>
      <c r="HMI430" s="74"/>
      <c r="HMJ430" s="74"/>
      <c r="HMK430" s="74"/>
      <c r="HML430" s="74"/>
      <c r="HMM430" s="74"/>
      <c r="HMN430" s="74"/>
      <c r="HMO430" s="74"/>
      <c r="HMP430" s="74"/>
      <c r="HMQ430" s="74"/>
      <c r="HMR430" s="74"/>
      <c r="HMS430" s="74"/>
      <c r="HMT430" s="74"/>
      <c r="HMU430" s="74"/>
      <c r="HMV430" s="74"/>
      <c r="HMW430" s="74"/>
      <c r="HMX430" s="74"/>
      <c r="HMY430" s="74"/>
      <c r="HMZ430" s="74"/>
      <c r="HNA430" s="74"/>
      <c r="HNB430" s="74"/>
      <c r="HNC430" s="74"/>
      <c r="HND430" s="74"/>
      <c r="HNE430" s="74"/>
      <c r="HNF430" s="74"/>
      <c r="HNG430" s="74"/>
      <c r="HNH430" s="74"/>
      <c r="HNI430" s="74"/>
      <c r="HNJ430" s="74"/>
      <c r="HNK430" s="74"/>
      <c r="HNL430" s="74"/>
      <c r="HNM430" s="74"/>
      <c r="HNN430" s="74"/>
      <c r="HNO430" s="74"/>
      <c r="HNP430" s="74"/>
      <c r="HNQ430" s="74"/>
      <c r="HNR430" s="74"/>
      <c r="HNS430" s="74"/>
      <c r="HNT430" s="74"/>
      <c r="HNU430" s="74"/>
      <c r="HNV430" s="74"/>
      <c r="HNW430" s="74"/>
      <c r="HNX430" s="74"/>
      <c r="HNY430" s="74"/>
      <c r="HNZ430" s="74"/>
      <c r="HOA430" s="74"/>
      <c r="HOB430" s="74"/>
      <c r="HOC430" s="74"/>
      <c r="HOD430" s="74"/>
      <c r="HOE430" s="74"/>
      <c r="HOF430" s="74"/>
      <c r="HOG430" s="74"/>
      <c r="HOH430" s="74"/>
      <c r="HOI430" s="74"/>
      <c r="HOJ430" s="74"/>
      <c r="HOK430" s="74"/>
      <c r="HOL430" s="74"/>
      <c r="HOM430" s="74"/>
      <c r="HON430" s="74"/>
      <c r="HOO430" s="74"/>
      <c r="HOP430" s="74"/>
      <c r="HOQ430" s="74"/>
      <c r="HOR430" s="74"/>
      <c r="HOS430" s="74"/>
      <c r="HOT430" s="74"/>
      <c r="HOU430" s="74"/>
      <c r="HOV430" s="74"/>
      <c r="HOW430" s="74"/>
      <c r="HOX430" s="74"/>
      <c r="HOY430" s="74"/>
      <c r="HOZ430" s="74"/>
      <c r="HPA430" s="74"/>
      <c r="HPB430" s="74"/>
      <c r="HPC430" s="74"/>
      <c r="HPD430" s="74"/>
      <c r="HPE430" s="74"/>
      <c r="HPF430" s="74"/>
      <c r="HPG430" s="74"/>
      <c r="HPH430" s="74"/>
      <c r="HPI430" s="74"/>
      <c r="HPJ430" s="74"/>
      <c r="HPK430" s="74"/>
      <c r="HPL430" s="74"/>
      <c r="HPM430" s="74"/>
      <c r="HPN430" s="74"/>
      <c r="HPO430" s="74"/>
      <c r="HPP430" s="74"/>
      <c r="HPQ430" s="74"/>
      <c r="HPR430" s="74"/>
      <c r="HPS430" s="74"/>
      <c r="HPT430" s="74"/>
      <c r="HPU430" s="74"/>
      <c r="HPV430" s="74"/>
      <c r="HPW430" s="74"/>
      <c r="HPX430" s="74"/>
      <c r="HPY430" s="74"/>
      <c r="HPZ430" s="74"/>
      <c r="HQA430" s="74"/>
      <c r="HQB430" s="74"/>
      <c r="HQC430" s="74"/>
      <c r="HQD430" s="74"/>
      <c r="HQE430" s="74"/>
      <c r="HQF430" s="74"/>
      <c r="HQG430" s="74"/>
      <c r="HQH430" s="74"/>
      <c r="HQI430" s="74"/>
      <c r="HQJ430" s="74"/>
      <c r="HQK430" s="74"/>
      <c r="HQL430" s="74"/>
      <c r="HQM430" s="74"/>
      <c r="HQN430" s="74"/>
      <c r="HQO430" s="74"/>
      <c r="HQP430" s="74"/>
      <c r="HQQ430" s="74"/>
      <c r="HQR430" s="74"/>
      <c r="HQS430" s="74"/>
      <c r="HQT430" s="74"/>
      <c r="HQU430" s="74"/>
      <c r="HQV430" s="74"/>
      <c r="HQW430" s="74"/>
      <c r="HQX430" s="74"/>
      <c r="HQY430" s="74"/>
      <c r="HQZ430" s="74"/>
      <c r="HRA430" s="74"/>
      <c r="HRB430" s="74"/>
      <c r="HRC430" s="74"/>
      <c r="HRD430" s="74"/>
      <c r="HRE430" s="74"/>
      <c r="HRF430" s="74"/>
      <c r="HRG430" s="74"/>
      <c r="HRH430" s="74"/>
      <c r="HRI430" s="74"/>
      <c r="HRJ430" s="74"/>
      <c r="HRK430" s="74"/>
      <c r="HRL430" s="74"/>
      <c r="HRM430" s="74"/>
      <c r="HRN430" s="74"/>
      <c r="HRO430" s="74"/>
      <c r="HRP430" s="74"/>
      <c r="HRQ430" s="74"/>
      <c r="HRR430" s="74"/>
      <c r="HRS430" s="74"/>
      <c r="HRT430" s="74"/>
      <c r="HRU430" s="74"/>
      <c r="HRV430" s="74"/>
      <c r="HRW430" s="74"/>
      <c r="HRX430" s="74"/>
      <c r="HRY430" s="74"/>
      <c r="HRZ430" s="74"/>
      <c r="HSA430" s="74"/>
      <c r="HSB430" s="74"/>
      <c r="HSC430" s="74"/>
      <c r="HSD430" s="74"/>
      <c r="HSE430" s="74"/>
      <c r="HSF430" s="74"/>
      <c r="HSG430" s="74"/>
      <c r="HSH430" s="74"/>
      <c r="HSI430" s="74"/>
      <c r="HSJ430" s="74"/>
      <c r="HSK430" s="74"/>
      <c r="HSL430" s="74"/>
      <c r="HSM430" s="74"/>
      <c r="HSN430" s="74"/>
      <c r="HSO430" s="74"/>
      <c r="HSP430" s="74"/>
      <c r="HSQ430" s="74"/>
      <c r="HSR430" s="74"/>
      <c r="HSS430" s="74"/>
      <c r="HST430" s="74"/>
      <c r="HSU430" s="74"/>
      <c r="HSV430" s="74"/>
      <c r="HSW430" s="74"/>
      <c r="HSX430" s="74"/>
      <c r="HSY430" s="74"/>
      <c r="HSZ430" s="74"/>
      <c r="HTA430" s="74"/>
      <c r="HTB430" s="74"/>
      <c r="HTC430" s="74"/>
      <c r="HTD430" s="74"/>
      <c r="HTE430" s="74"/>
      <c r="HTF430" s="74"/>
      <c r="HTG430" s="74"/>
      <c r="HTH430" s="74"/>
      <c r="HTI430" s="74"/>
      <c r="HTJ430" s="74"/>
      <c r="HTK430" s="74"/>
      <c r="HTL430" s="74"/>
      <c r="HTM430" s="74"/>
      <c r="HTN430" s="74"/>
      <c r="HTO430" s="74"/>
      <c r="HTP430" s="74"/>
      <c r="HTQ430" s="74"/>
      <c r="HTR430" s="74"/>
      <c r="HTS430" s="74"/>
      <c r="HTT430" s="74"/>
      <c r="HTU430" s="74"/>
      <c r="HTV430" s="74"/>
      <c r="HTW430" s="74"/>
      <c r="HTX430" s="74"/>
      <c r="HTY430" s="74"/>
      <c r="HTZ430" s="74"/>
      <c r="HUA430" s="74"/>
      <c r="HUB430" s="74"/>
      <c r="HUC430" s="74"/>
      <c r="HUD430" s="74"/>
      <c r="HUE430" s="74"/>
      <c r="HUF430" s="74"/>
      <c r="HUG430" s="74"/>
      <c r="HUH430" s="74"/>
      <c r="HUI430" s="74"/>
      <c r="HUJ430" s="74"/>
      <c r="HUK430" s="74"/>
      <c r="HUL430" s="74"/>
      <c r="HUM430" s="74"/>
      <c r="HUN430" s="74"/>
      <c r="HUO430" s="74"/>
      <c r="HUP430" s="74"/>
      <c r="HUQ430" s="74"/>
      <c r="HUR430" s="74"/>
      <c r="HUS430" s="74"/>
      <c r="HUT430" s="74"/>
      <c r="HUU430" s="74"/>
      <c r="HUV430" s="74"/>
      <c r="HUW430" s="74"/>
      <c r="HUX430" s="74"/>
      <c r="HUY430" s="74"/>
      <c r="HUZ430" s="74"/>
      <c r="HVA430" s="74"/>
      <c r="HVB430" s="74"/>
      <c r="HVC430" s="74"/>
      <c r="HVD430" s="74"/>
      <c r="HVE430" s="74"/>
      <c r="HVF430" s="74"/>
      <c r="HVG430" s="74"/>
      <c r="HVH430" s="74"/>
      <c r="HVI430" s="74"/>
      <c r="HVJ430" s="74"/>
      <c r="HVK430" s="74"/>
      <c r="HVL430" s="74"/>
      <c r="HVM430" s="74"/>
      <c r="HVN430" s="74"/>
      <c r="HVO430" s="74"/>
      <c r="HVP430" s="74"/>
      <c r="HVQ430" s="74"/>
      <c r="HVR430" s="74"/>
      <c r="HVS430" s="74"/>
      <c r="HVT430" s="74"/>
      <c r="HVU430" s="74"/>
      <c r="HVV430" s="74"/>
      <c r="HVW430" s="74"/>
      <c r="HVX430" s="74"/>
      <c r="HVY430" s="74"/>
      <c r="HVZ430" s="74"/>
      <c r="HWA430" s="74"/>
      <c r="HWB430" s="74"/>
      <c r="HWC430" s="74"/>
      <c r="HWD430" s="74"/>
      <c r="HWE430" s="74"/>
      <c r="HWF430" s="74"/>
      <c r="HWG430" s="74"/>
      <c r="HWH430" s="74"/>
      <c r="HWI430" s="74"/>
      <c r="HWJ430" s="74"/>
      <c r="HWK430" s="74"/>
      <c r="HWL430" s="74"/>
      <c r="HWM430" s="74"/>
      <c r="HWN430" s="74"/>
      <c r="HWO430" s="74"/>
      <c r="HWP430" s="74"/>
      <c r="HWQ430" s="74"/>
      <c r="HWR430" s="74"/>
      <c r="HWS430" s="74"/>
      <c r="HWT430" s="74"/>
      <c r="HWU430" s="74"/>
      <c r="HWV430" s="74"/>
      <c r="HWW430" s="74"/>
      <c r="HWX430" s="74"/>
      <c r="HWY430" s="74"/>
      <c r="HWZ430" s="74"/>
      <c r="HXA430" s="74"/>
      <c r="HXB430" s="74"/>
      <c r="HXC430" s="74"/>
      <c r="HXD430" s="74"/>
      <c r="HXE430" s="74"/>
      <c r="HXF430" s="74"/>
      <c r="HXG430" s="74"/>
      <c r="HXH430" s="74"/>
      <c r="HXI430" s="74"/>
      <c r="HXJ430" s="74"/>
      <c r="HXK430" s="74"/>
      <c r="HXL430" s="74"/>
      <c r="HXM430" s="74"/>
      <c r="HXN430" s="74"/>
      <c r="HXO430" s="74"/>
      <c r="HXP430" s="74"/>
      <c r="HXQ430" s="74"/>
      <c r="HXR430" s="74"/>
      <c r="HXS430" s="74"/>
      <c r="HXT430" s="74"/>
      <c r="HXU430" s="74"/>
      <c r="HXV430" s="74"/>
      <c r="HXW430" s="74"/>
      <c r="HXX430" s="74"/>
      <c r="HXY430" s="74"/>
      <c r="HXZ430" s="74"/>
      <c r="HYA430" s="74"/>
      <c r="HYB430" s="74"/>
      <c r="HYC430" s="74"/>
      <c r="HYD430" s="74"/>
      <c r="HYE430" s="74"/>
      <c r="HYF430" s="74"/>
      <c r="HYG430" s="74"/>
      <c r="HYH430" s="74"/>
      <c r="HYI430" s="74"/>
      <c r="HYJ430" s="74"/>
      <c r="HYK430" s="74"/>
      <c r="HYL430" s="74"/>
      <c r="HYM430" s="74"/>
      <c r="HYN430" s="74"/>
      <c r="HYO430" s="74"/>
      <c r="HYP430" s="74"/>
      <c r="HYQ430" s="74"/>
      <c r="HYR430" s="74"/>
      <c r="HYS430" s="74"/>
      <c r="HYT430" s="74"/>
      <c r="HYU430" s="74"/>
      <c r="HYV430" s="74"/>
      <c r="HYW430" s="74"/>
      <c r="HYX430" s="74"/>
      <c r="HYY430" s="74"/>
      <c r="HYZ430" s="74"/>
      <c r="HZA430" s="74"/>
      <c r="HZB430" s="74"/>
      <c r="HZC430" s="74"/>
      <c r="HZD430" s="74"/>
      <c r="HZE430" s="74"/>
      <c r="HZF430" s="74"/>
      <c r="HZG430" s="74"/>
      <c r="HZH430" s="74"/>
      <c r="HZI430" s="74"/>
      <c r="HZJ430" s="74"/>
      <c r="HZK430" s="74"/>
      <c r="HZL430" s="74"/>
      <c r="HZM430" s="74"/>
      <c r="HZN430" s="74"/>
      <c r="HZO430" s="74"/>
      <c r="HZP430" s="74"/>
      <c r="HZQ430" s="74"/>
      <c r="HZR430" s="74"/>
      <c r="HZS430" s="74"/>
      <c r="HZT430" s="74"/>
      <c r="HZU430" s="74"/>
      <c r="HZV430" s="74"/>
      <c r="HZW430" s="74"/>
      <c r="HZX430" s="74"/>
      <c r="HZY430" s="74"/>
      <c r="HZZ430" s="74"/>
      <c r="IAA430" s="74"/>
      <c r="IAB430" s="74"/>
      <c r="IAC430" s="74"/>
      <c r="IAD430" s="74"/>
      <c r="IAE430" s="74"/>
      <c r="IAF430" s="74"/>
      <c r="IAG430" s="74"/>
      <c r="IAH430" s="74"/>
      <c r="IAI430" s="74"/>
      <c r="IAJ430" s="74"/>
      <c r="IAK430" s="74"/>
      <c r="IAL430" s="74"/>
      <c r="IAM430" s="74"/>
      <c r="IAN430" s="74"/>
      <c r="IAO430" s="74"/>
      <c r="IAP430" s="74"/>
      <c r="IAQ430" s="74"/>
      <c r="IAR430" s="74"/>
      <c r="IAS430" s="74"/>
      <c r="IAT430" s="74"/>
      <c r="IAU430" s="74"/>
      <c r="IAV430" s="74"/>
      <c r="IAW430" s="74"/>
      <c r="IAX430" s="74"/>
      <c r="IAY430" s="74"/>
      <c r="IAZ430" s="74"/>
      <c r="IBA430" s="74"/>
      <c r="IBB430" s="74"/>
      <c r="IBC430" s="74"/>
      <c r="IBD430" s="74"/>
      <c r="IBE430" s="74"/>
      <c r="IBF430" s="74"/>
      <c r="IBG430" s="74"/>
      <c r="IBH430" s="74"/>
      <c r="IBI430" s="74"/>
      <c r="IBJ430" s="74"/>
      <c r="IBK430" s="74"/>
      <c r="IBL430" s="74"/>
      <c r="IBM430" s="74"/>
      <c r="IBN430" s="74"/>
      <c r="IBO430" s="74"/>
      <c r="IBP430" s="74"/>
      <c r="IBQ430" s="74"/>
      <c r="IBR430" s="74"/>
      <c r="IBS430" s="74"/>
      <c r="IBT430" s="74"/>
      <c r="IBU430" s="74"/>
      <c r="IBV430" s="74"/>
      <c r="IBW430" s="74"/>
      <c r="IBX430" s="74"/>
      <c r="IBY430" s="74"/>
      <c r="IBZ430" s="74"/>
      <c r="ICA430" s="74"/>
      <c r="ICB430" s="74"/>
      <c r="ICC430" s="74"/>
      <c r="ICD430" s="74"/>
      <c r="ICE430" s="74"/>
      <c r="ICF430" s="74"/>
      <c r="ICG430" s="74"/>
      <c r="ICH430" s="74"/>
      <c r="ICI430" s="74"/>
      <c r="ICJ430" s="74"/>
      <c r="ICK430" s="74"/>
      <c r="ICL430" s="74"/>
      <c r="ICM430" s="74"/>
      <c r="ICN430" s="74"/>
      <c r="ICO430" s="74"/>
      <c r="ICP430" s="74"/>
      <c r="ICQ430" s="74"/>
      <c r="ICR430" s="74"/>
      <c r="ICS430" s="74"/>
      <c r="ICT430" s="74"/>
      <c r="ICU430" s="74"/>
      <c r="ICV430" s="74"/>
      <c r="ICW430" s="74"/>
      <c r="ICX430" s="74"/>
      <c r="ICY430" s="74"/>
      <c r="ICZ430" s="74"/>
      <c r="IDA430" s="74"/>
      <c r="IDB430" s="74"/>
      <c r="IDC430" s="74"/>
      <c r="IDD430" s="74"/>
      <c r="IDE430" s="74"/>
      <c r="IDF430" s="74"/>
      <c r="IDG430" s="74"/>
      <c r="IDH430" s="74"/>
      <c r="IDI430" s="74"/>
      <c r="IDJ430" s="74"/>
      <c r="IDK430" s="74"/>
      <c r="IDL430" s="74"/>
      <c r="IDM430" s="74"/>
      <c r="IDN430" s="74"/>
      <c r="IDO430" s="74"/>
      <c r="IDP430" s="74"/>
      <c r="IDQ430" s="74"/>
      <c r="IDR430" s="74"/>
      <c r="IDS430" s="74"/>
      <c r="IDT430" s="74"/>
      <c r="IDU430" s="74"/>
      <c r="IDV430" s="74"/>
      <c r="IDW430" s="74"/>
      <c r="IDX430" s="74"/>
      <c r="IDY430" s="74"/>
      <c r="IDZ430" s="74"/>
      <c r="IEA430" s="74"/>
      <c r="IEB430" s="74"/>
      <c r="IEC430" s="74"/>
      <c r="IED430" s="74"/>
      <c r="IEE430" s="74"/>
      <c r="IEF430" s="74"/>
      <c r="IEG430" s="74"/>
      <c r="IEH430" s="74"/>
      <c r="IEI430" s="74"/>
      <c r="IEJ430" s="74"/>
      <c r="IEK430" s="74"/>
      <c r="IEL430" s="74"/>
      <c r="IEM430" s="74"/>
      <c r="IEN430" s="74"/>
      <c r="IEO430" s="74"/>
      <c r="IEP430" s="74"/>
      <c r="IEQ430" s="74"/>
      <c r="IER430" s="74"/>
      <c r="IES430" s="74"/>
      <c r="IET430" s="74"/>
      <c r="IEU430" s="74"/>
      <c r="IEV430" s="74"/>
      <c r="IEW430" s="74"/>
      <c r="IEX430" s="74"/>
      <c r="IEY430" s="74"/>
      <c r="IEZ430" s="74"/>
      <c r="IFA430" s="74"/>
      <c r="IFB430" s="74"/>
      <c r="IFC430" s="74"/>
      <c r="IFD430" s="74"/>
      <c r="IFE430" s="74"/>
      <c r="IFF430" s="74"/>
      <c r="IFG430" s="74"/>
      <c r="IFH430" s="74"/>
      <c r="IFI430" s="74"/>
      <c r="IFJ430" s="74"/>
      <c r="IFK430" s="74"/>
      <c r="IFL430" s="74"/>
      <c r="IFM430" s="74"/>
      <c r="IFN430" s="74"/>
      <c r="IFO430" s="74"/>
      <c r="IFP430" s="74"/>
      <c r="IFQ430" s="74"/>
      <c r="IFR430" s="74"/>
      <c r="IFS430" s="74"/>
      <c r="IFT430" s="74"/>
      <c r="IFU430" s="74"/>
      <c r="IFV430" s="74"/>
      <c r="IFW430" s="74"/>
      <c r="IFX430" s="74"/>
      <c r="IFY430" s="74"/>
      <c r="IFZ430" s="74"/>
      <c r="IGA430" s="74"/>
      <c r="IGB430" s="74"/>
      <c r="IGC430" s="74"/>
      <c r="IGD430" s="74"/>
      <c r="IGE430" s="74"/>
      <c r="IGF430" s="74"/>
      <c r="IGG430" s="74"/>
      <c r="IGH430" s="74"/>
      <c r="IGI430" s="74"/>
      <c r="IGJ430" s="74"/>
      <c r="IGK430" s="74"/>
      <c r="IGL430" s="74"/>
      <c r="IGM430" s="74"/>
      <c r="IGN430" s="74"/>
      <c r="IGO430" s="74"/>
      <c r="IGP430" s="74"/>
      <c r="IGQ430" s="74"/>
      <c r="IGR430" s="74"/>
      <c r="IGS430" s="74"/>
      <c r="IGT430" s="74"/>
      <c r="IGU430" s="74"/>
      <c r="IGV430" s="74"/>
      <c r="IGW430" s="74"/>
      <c r="IGX430" s="74"/>
      <c r="IGY430" s="74"/>
      <c r="IGZ430" s="74"/>
      <c r="IHA430" s="74"/>
      <c r="IHB430" s="74"/>
      <c r="IHC430" s="74"/>
      <c r="IHD430" s="74"/>
      <c r="IHE430" s="74"/>
      <c r="IHF430" s="74"/>
      <c r="IHG430" s="74"/>
      <c r="IHH430" s="74"/>
      <c r="IHI430" s="74"/>
      <c r="IHJ430" s="74"/>
      <c r="IHK430" s="74"/>
      <c r="IHL430" s="74"/>
      <c r="IHM430" s="74"/>
      <c r="IHN430" s="74"/>
      <c r="IHO430" s="74"/>
      <c r="IHP430" s="74"/>
      <c r="IHQ430" s="74"/>
      <c r="IHR430" s="74"/>
      <c r="IHS430" s="74"/>
      <c r="IHT430" s="74"/>
      <c r="IHU430" s="74"/>
      <c r="IHV430" s="74"/>
      <c r="IHW430" s="74"/>
      <c r="IHX430" s="74"/>
      <c r="IHY430" s="74"/>
      <c r="IHZ430" s="74"/>
      <c r="IIA430" s="74"/>
      <c r="IIB430" s="74"/>
      <c r="IIC430" s="74"/>
      <c r="IID430" s="74"/>
      <c r="IIE430" s="74"/>
      <c r="IIF430" s="74"/>
      <c r="IIG430" s="74"/>
      <c r="IIH430" s="74"/>
      <c r="III430" s="74"/>
      <c r="IIJ430" s="74"/>
      <c r="IIK430" s="74"/>
      <c r="IIL430" s="74"/>
      <c r="IIM430" s="74"/>
      <c r="IIN430" s="74"/>
      <c r="IIO430" s="74"/>
      <c r="IIP430" s="74"/>
      <c r="IIQ430" s="74"/>
      <c r="IIR430" s="74"/>
      <c r="IIS430" s="74"/>
      <c r="IIT430" s="74"/>
      <c r="IIU430" s="74"/>
      <c r="IIV430" s="74"/>
      <c r="IIW430" s="74"/>
      <c r="IIX430" s="74"/>
      <c r="IIY430" s="74"/>
      <c r="IIZ430" s="74"/>
      <c r="IJA430" s="74"/>
      <c r="IJB430" s="74"/>
      <c r="IJC430" s="74"/>
      <c r="IJD430" s="74"/>
      <c r="IJE430" s="74"/>
      <c r="IJF430" s="74"/>
      <c r="IJG430" s="74"/>
      <c r="IJH430" s="74"/>
      <c r="IJI430" s="74"/>
      <c r="IJJ430" s="74"/>
      <c r="IJK430" s="74"/>
      <c r="IJL430" s="74"/>
      <c r="IJM430" s="74"/>
      <c r="IJN430" s="74"/>
      <c r="IJO430" s="74"/>
      <c r="IJP430" s="74"/>
      <c r="IJQ430" s="74"/>
      <c r="IJR430" s="74"/>
      <c r="IJS430" s="74"/>
      <c r="IJT430" s="74"/>
      <c r="IJU430" s="74"/>
      <c r="IJV430" s="74"/>
      <c r="IJW430" s="74"/>
      <c r="IJX430" s="74"/>
      <c r="IJY430" s="74"/>
      <c r="IJZ430" s="74"/>
      <c r="IKA430" s="74"/>
      <c r="IKB430" s="74"/>
      <c r="IKC430" s="74"/>
      <c r="IKD430" s="74"/>
      <c r="IKE430" s="74"/>
      <c r="IKF430" s="74"/>
      <c r="IKG430" s="74"/>
      <c r="IKH430" s="74"/>
      <c r="IKI430" s="74"/>
      <c r="IKJ430" s="74"/>
      <c r="IKK430" s="74"/>
      <c r="IKL430" s="74"/>
      <c r="IKM430" s="74"/>
      <c r="IKN430" s="74"/>
      <c r="IKO430" s="74"/>
      <c r="IKP430" s="74"/>
      <c r="IKQ430" s="74"/>
      <c r="IKR430" s="74"/>
      <c r="IKS430" s="74"/>
      <c r="IKT430" s="74"/>
      <c r="IKU430" s="74"/>
      <c r="IKV430" s="74"/>
      <c r="IKW430" s="74"/>
      <c r="IKX430" s="74"/>
      <c r="IKY430" s="74"/>
      <c r="IKZ430" s="74"/>
      <c r="ILA430" s="74"/>
      <c r="ILB430" s="74"/>
      <c r="ILC430" s="74"/>
      <c r="ILD430" s="74"/>
      <c r="ILE430" s="74"/>
      <c r="ILF430" s="74"/>
      <c r="ILG430" s="74"/>
      <c r="ILH430" s="74"/>
      <c r="ILI430" s="74"/>
      <c r="ILJ430" s="74"/>
      <c r="ILK430" s="74"/>
      <c r="ILL430" s="74"/>
      <c r="ILM430" s="74"/>
      <c r="ILN430" s="74"/>
      <c r="ILO430" s="74"/>
      <c r="ILP430" s="74"/>
      <c r="ILQ430" s="74"/>
      <c r="ILR430" s="74"/>
      <c r="ILS430" s="74"/>
      <c r="ILT430" s="74"/>
      <c r="ILU430" s="74"/>
      <c r="ILV430" s="74"/>
      <c r="ILW430" s="74"/>
      <c r="ILX430" s="74"/>
      <c r="ILY430" s="74"/>
      <c r="ILZ430" s="74"/>
      <c r="IMA430" s="74"/>
      <c r="IMB430" s="74"/>
      <c r="IMC430" s="74"/>
      <c r="IMD430" s="74"/>
      <c r="IME430" s="74"/>
      <c r="IMF430" s="74"/>
      <c r="IMG430" s="74"/>
      <c r="IMH430" s="74"/>
      <c r="IMI430" s="74"/>
      <c r="IMJ430" s="74"/>
      <c r="IMK430" s="74"/>
      <c r="IML430" s="74"/>
      <c r="IMM430" s="74"/>
      <c r="IMN430" s="74"/>
      <c r="IMO430" s="74"/>
      <c r="IMP430" s="74"/>
      <c r="IMQ430" s="74"/>
      <c r="IMR430" s="74"/>
      <c r="IMS430" s="74"/>
      <c r="IMT430" s="74"/>
      <c r="IMU430" s="74"/>
      <c r="IMV430" s="74"/>
      <c r="IMW430" s="74"/>
      <c r="IMX430" s="74"/>
      <c r="IMY430" s="74"/>
      <c r="IMZ430" s="74"/>
      <c r="INA430" s="74"/>
      <c r="INB430" s="74"/>
      <c r="INC430" s="74"/>
      <c r="IND430" s="74"/>
      <c r="INE430" s="74"/>
      <c r="INF430" s="74"/>
      <c r="ING430" s="74"/>
      <c r="INH430" s="74"/>
      <c r="INI430" s="74"/>
      <c r="INJ430" s="74"/>
      <c r="INK430" s="74"/>
      <c r="INL430" s="74"/>
      <c r="INM430" s="74"/>
      <c r="INN430" s="74"/>
      <c r="INO430" s="74"/>
      <c r="INP430" s="74"/>
      <c r="INQ430" s="74"/>
      <c r="INR430" s="74"/>
      <c r="INS430" s="74"/>
      <c r="INT430" s="74"/>
      <c r="INU430" s="74"/>
      <c r="INV430" s="74"/>
      <c r="INW430" s="74"/>
      <c r="INX430" s="74"/>
      <c r="INY430" s="74"/>
      <c r="INZ430" s="74"/>
      <c r="IOA430" s="74"/>
      <c r="IOB430" s="74"/>
      <c r="IOC430" s="74"/>
      <c r="IOD430" s="74"/>
      <c r="IOE430" s="74"/>
      <c r="IOF430" s="74"/>
      <c r="IOG430" s="74"/>
      <c r="IOH430" s="74"/>
      <c r="IOI430" s="74"/>
      <c r="IOJ430" s="74"/>
      <c r="IOK430" s="74"/>
      <c r="IOL430" s="74"/>
      <c r="IOM430" s="74"/>
      <c r="ION430" s="74"/>
      <c r="IOO430" s="74"/>
      <c r="IOP430" s="74"/>
      <c r="IOQ430" s="74"/>
      <c r="IOR430" s="74"/>
      <c r="IOS430" s="74"/>
      <c r="IOT430" s="74"/>
      <c r="IOU430" s="74"/>
      <c r="IOV430" s="74"/>
      <c r="IOW430" s="74"/>
      <c r="IOX430" s="74"/>
      <c r="IOY430" s="74"/>
      <c r="IOZ430" s="74"/>
      <c r="IPA430" s="74"/>
      <c r="IPB430" s="74"/>
      <c r="IPC430" s="74"/>
      <c r="IPD430" s="74"/>
      <c r="IPE430" s="74"/>
      <c r="IPF430" s="74"/>
      <c r="IPG430" s="74"/>
      <c r="IPH430" s="74"/>
      <c r="IPI430" s="74"/>
      <c r="IPJ430" s="74"/>
      <c r="IPK430" s="74"/>
      <c r="IPL430" s="74"/>
      <c r="IPM430" s="74"/>
      <c r="IPN430" s="74"/>
      <c r="IPO430" s="74"/>
      <c r="IPP430" s="74"/>
      <c r="IPQ430" s="74"/>
      <c r="IPR430" s="74"/>
      <c r="IPS430" s="74"/>
      <c r="IPT430" s="74"/>
      <c r="IPU430" s="74"/>
      <c r="IPV430" s="74"/>
      <c r="IPW430" s="74"/>
      <c r="IPX430" s="74"/>
      <c r="IPY430" s="74"/>
      <c r="IPZ430" s="74"/>
      <c r="IQA430" s="74"/>
      <c r="IQB430" s="74"/>
      <c r="IQC430" s="74"/>
      <c r="IQD430" s="74"/>
      <c r="IQE430" s="74"/>
      <c r="IQF430" s="74"/>
      <c r="IQG430" s="74"/>
      <c r="IQH430" s="74"/>
      <c r="IQI430" s="74"/>
      <c r="IQJ430" s="74"/>
      <c r="IQK430" s="74"/>
      <c r="IQL430" s="74"/>
      <c r="IQM430" s="74"/>
      <c r="IQN430" s="74"/>
      <c r="IQO430" s="74"/>
      <c r="IQP430" s="74"/>
      <c r="IQQ430" s="74"/>
      <c r="IQR430" s="74"/>
      <c r="IQS430" s="74"/>
      <c r="IQT430" s="74"/>
      <c r="IQU430" s="74"/>
      <c r="IQV430" s="74"/>
      <c r="IQW430" s="74"/>
      <c r="IQX430" s="74"/>
      <c r="IQY430" s="74"/>
      <c r="IQZ430" s="74"/>
      <c r="IRA430" s="74"/>
      <c r="IRB430" s="74"/>
      <c r="IRC430" s="74"/>
      <c r="IRD430" s="74"/>
      <c r="IRE430" s="74"/>
      <c r="IRF430" s="74"/>
      <c r="IRG430" s="74"/>
      <c r="IRH430" s="74"/>
      <c r="IRI430" s="74"/>
      <c r="IRJ430" s="74"/>
      <c r="IRK430" s="74"/>
      <c r="IRL430" s="74"/>
      <c r="IRM430" s="74"/>
      <c r="IRN430" s="74"/>
      <c r="IRO430" s="74"/>
      <c r="IRP430" s="74"/>
      <c r="IRQ430" s="74"/>
      <c r="IRR430" s="74"/>
      <c r="IRS430" s="74"/>
      <c r="IRT430" s="74"/>
      <c r="IRU430" s="74"/>
      <c r="IRV430" s="74"/>
      <c r="IRW430" s="74"/>
      <c r="IRX430" s="74"/>
      <c r="IRY430" s="74"/>
      <c r="IRZ430" s="74"/>
      <c r="ISA430" s="74"/>
      <c r="ISB430" s="74"/>
      <c r="ISC430" s="74"/>
      <c r="ISD430" s="74"/>
      <c r="ISE430" s="74"/>
      <c r="ISF430" s="74"/>
      <c r="ISG430" s="74"/>
      <c r="ISH430" s="74"/>
      <c r="ISI430" s="74"/>
      <c r="ISJ430" s="74"/>
      <c r="ISK430" s="74"/>
      <c r="ISL430" s="74"/>
      <c r="ISM430" s="74"/>
      <c r="ISN430" s="74"/>
      <c r="ISO430" s="74"/>
      <c r="ISP430" s="74"/>
      <c r="ISQ430" s="74"/>
      <c r="ISR430" s="74"/>
      <c r="ISS430" s="74"/>
      <c r="IST430" s="74"/>
      <c r="ISU430" s="74"/>
      <c r="ISV430" s="74"/>
      <c r="ISW430" s="74"/>
      <c r="ISX430" s="74"/>
      <c r="ISY430" s="74"/>
      <c r="ISZ430" s="74"/>
      <c r="ITA430" s="74"/>
      <c r="ITB430" s="74"/>
      <c r="ITC430" s="74"/>
      <c r="ITD430" s="74"/>
      <c r="ITE430" s="74"/>
      <c r="ITF430" s="74"/>
      <c r="ITG430" s="74"/>
      <c r="ITH430" s="74"/>
      <c r="ITI430" s="74"/>
      <c r="ITJ430" s="74"/>
      <c r="ITK430" s="74"/>
      <c r="ITL430" s="74"/>
      <c r="ITM430" s="74"/>
      <c r="ITN430" s="74"/>
      <c r="ITO430" s="74"/>
      <c r="ITP430" s="74"/>
      <c r="ITQ430" s="74"/>
      <c r="ITR430" s="74"/>
      <c r="ITS430" s="74"/>
      <c r="ITT430" s="74"/>
      <c r="ITU430" s="74"/>
      <c r="ITV430" s="74"/>
      <c r="ITW430" s="74"/>
      <c r="ITX430" s="74"/>
      <c r="ITY430" s="74"/>
      <c r="ITZ430" s="74"/>
      <c r="IUA430" s="74"/>
      <c r="IUB430" s="74"/>
      <c r="IUC430" s="74"/>
      <c r="IUD430" s="74"/>
      <c r="IUE430" s="74"/>
      <c r="IUF430" s="74"/>
      <c r="IUG430" s="74"/>
      <c r="IUH430" s="74"/>
      <c r="IUI430" s="74"/>
      <c r="IUJ430" s="74"/>
      <c r="IUK430" s="74"/>
      <c r="IUL430" s="74"/>
      <c r="IUM430" s="74"/>
      <c r="IUN430" s="74"/>
      <c r="IUO430" s="74"/>
      <c r="IUP430" s="74"/>
      <c r="IUQ430" s="74"/>
      <c r="IUR430" s="74"/>
      <c r="IUS430" s="74"/>
      <c r="IUT430" s="74"/>
      <c r="IUU430" s="74"/>
      <c r="IUV430" s="74"/>
      <c r="IUW430" s="74"/>
      <c r="IUX430" s="74"/>
      <c r="IUY430" s="74"/>
      <c r="IUZ430" s="74"/>
      <c r="IVA430" s="74"/>
      <c r="IVB430" s="74"/>
      <c r="IVC430" s="74"/>
      <c r="IVD430" s="74"/>
      <c r="IVE430" s="74"/>
      <c r="IVF430" s="74"/>
      <c r="IVG430" s="74"/>
      <c r="IVH430" s="74"/>
      <c r="IVI430" s="74"/>
      <c r="IVJ430" s="74"/>
      <c r="IVK430" s="74"/>
      <c r="IVL430" s="74"/>
      <c r="IVM430" s="74"/>
      <c r="IVN430" s="74"/>
      <c r="IVO430" s="74"/>
      <c r="IVP430" s="74"/>
      <c r="IVQ430" s="74"/>
      <c r="IVR430" s="74"/>
      <c r="IVS430" s="74"/>
      <c r="IVT430" s="74"/>
      <c r="IVU430" s="74"/>
      <c r="IVV430" s="74"/>
      <c r="IVW430" s="74"/>
      <c r="IVX430" s="74"/>
      <c r="IVY430" s="74"/>
      <c r="IVZ430" s="74"/>
      <c r="IWA430" s="74"/>
      <c r="IWB430" s="74"/>
      <c r="IWC430" s="74"/>
      <c r="IWD430" s="74"/>
      <c r="IWE430" s="74"/>
      <c r="IWF430" s="74"/>
      <c r="IWG430" s="74"/>
      <c r="IWH430" s="74"/>
      <c r="IWI430" s="74"/>
      <c r="IWJ430" s="74"/>
      <c r="IWK430" s="74"/>
      <c r="IWL430" s="74"/>
      <c r="IWM430" s="74"/>
      <c r="IWN430" s="74"/>
      <c r="IWO430" s="74"/>
      <c r="IWP430" s="74"/>
      <c r="IWQ430" s="74"/>
      <c r="IWR430" s="74"/>
      <c r="IWS430" s="74"/>
      <c r="IWT430" s="74"/>
      <c r="IWU430" s="74"/>
      <c r="IWV430" s="74"/>
      <c r="IWW430" s="74"/>
      <c r="IWX430" s="74"/>
      <c r="IWY430" s="74"/>
      <c r="IWZ430" s="74"/>
      <c r="IXA430" s="74"/>
      <c r="IXB430" s="74"/>
      <c r="IXC430" s="74"/>
      <c r="IXD430" s="74"/>
      <c r="IXE430" s="74"/>
      <c r="IXF430" s="74"/>
      <c r="IXG430" s="74"/>
      <c r="IXH430" s="74"/>
      <c r="IXI430" s="74"/>
      <c r="IXJ430" s="74"/>
      <c r="IXK430" s="74"/>
      <c r="IXL430" s="74"/>
      <c r="IXM430" s="74"/>
      <c r="IXN430" s="74"/>
      <c r="IXO430" s="74"/>
      <c r="IXP430" s="74"/>
      <c r="IXQ430" s="74"/>
      <c r="IXR430" s="74"/>
      <c r="IXS430" s="74"/>
      <c r="IXT430" s="74"/>
      <c r="IXU430" s="74"/>
      <c r="IXV430" s="74"/>
      <c r="IXW430" s="74"/>
      <c r="IXX430" s="74"/>
      <c r="IXY430" s="74"/>
      <c r="IXZ430" s="74"/>
      <c r="IYA430" s="74"/>
      <c r="IYB430" s="74"/>
      <c r="IYC430" s="74"/>
      <c r="IYD430" s="74"/>
      <c r="IYE430" s="74"/>
      <c r="IYF430" s="74"/>
      <c r="IYG430" s="74"/>
      <c r="IYH430" s="74"/>
      <c r="IYI430" s="74"/>
      <c r="IYJ430" s="74"/>
      <c r="IYK430" s="74"/>
      <c r="IYL430" s="74"/>
      <c r="IYM430" s="74"/>
      <c r="IYN430" s="74"/>
      <c r="IYO430" s="74"/>
      <c r="IYP430" s="74"/>
      <c r="IYQ430" s="74"/>
      <c r="IYR430" s="74"/>
      <c r="IYS430" s="74"/>
      <c r="IYT430" s="74"/>
      <c r="IYU430" s="74"/>
      <c r="IYV430" s="74"/>
      <c r="IYW430" s="74"/>
      <c r="IYX430" s="74"/>
      <c r="IYY430" s="74"/>
      <c r="IYZ430" s="74"/>
      <c r="IZA430" s="74"/>
      <c r="IZB430" s="74"/>
      <c r="IZC430" s="74"/>
      <c r="IZD430" s="74"/>
      <c r="IZE430" s="74"/>
      <c r="IZF430" s="74"/>
      <c r="IZG430" s="74"/>
      <c r="IZH430" s="74"/>
      <c r="IZI430" s="74"/>
      <c r="IZJ430" s="74"/>
      <c r="IZK430" s="74"/>
      <c r="IZL430" s="74"/>
      <c r="IZM430" s="74"/>
      <c r="IZN430" s="74"/>
      <c r="IZO430" s="74"/>
      <c r="IZP430" s="74"/>
      <c r="IZQ430" s="74"/>
      <c r="IZR430" s="74"/>
      <c r="IZS430" s="74"/>
      <c r="IZT430" s="74"/>
      <c r="IZU430" s="74"/>
      <c r="IZV430" s="74"/>
      <c r="IZW430" s="74"/>
      <c r="IZX430" s="74"/>
      <c r="IZY430" s="74"/>
      <c r="IZZ430" s="74"/>
      <c r="JAA430" s="74"/>
      <c r="JAB430" s="74"/>
      <c r="JAC430" s="74"/>
      <c r="JAD430" s="74"/>
      <c r="JAE430" s="74"/>
      <c r="JAF430" s="74"/>
      <c r="JAG430" s="74"/>
      <c r="JAH430" s="74"/>
      <c r="JAI430" s="74"/>
      <c r="JAJ430" s="74"/>
      <c r="JAK430" s="74"/>
      <c r="JAL430" s="74"/>
      <c r="JAM430" s="74"/>
      <c r="JAN430" s="74"/>
      <c r="JAO430" s="74"/>
      <c r="JAP430" s="74"/>
      <c r="JAQ430" s="74"/>
      <c r="JAR430" s="74"/>
      <c r="JAS430" s="74"/>
      <c r="JAT430" s="74"/>
      <c r="JAU430" s="74"/>
      <c r="JAV430" s="74"/>
      <c r="JAW430" s="74"/>
      <c r="JAX430" s="74"/>
      <c r="JAY430" s="74"/>
      <c r="JAZ430" s="74"/>
      <c r="JBA430" s="74"/>
      <c r="JBB430" s="74"/>
      <c r="JBC430" s="74"/>
      <c r="JBD430" s="74"/>
      <c r="JBE430" s="74"/>
      <c r="JBF430" s="74"/>
      <c r="JBG430" s="74"/>
      <c r="JBH430" s="74"/>
      <c r="JBI430" s="74"/>
      <c r="JBJ430" s="74"/>
      <c r="JBK430" s="74"/>
      <c r="JBL430" s="74"/>
      <c r="JBM430" s="74"/>
      <c r="JBN430" s="74"/>
      <c r="JBO430" s="74"/>
      <c r="JBP430" s="74"/>
      <c r="JBQ430" s="74"/>
      <c r="JBR430" s="74"/>
      <c r="JBS430" s="74"/>
      <c r="JBT430" s="74"/>
      <c r="JBU430" s="74"/>
      <c r="JBV430" s="74"/>
      <c r="JBW430" s="74"/>
      <c r="JBX430" s="74"/>
      <c r="JBY430" s="74"/>
      <c r="JBZ430" s="74"/>
      <c r="JCA430" s="74"/>
      <c r="JCB430" s="74"/>
      <c r="JCC430" s="74"/>
      <c r="JCD430" s="74"/>
      <c r="JCE430" s="74"/>
      <c r="JCF430" s="74"/>
      <c r="JCG430" s="74"/>
      <c r="JCH430" s="74"/>
      <c r="JCI430" s="74"/>
      <c r="JCJ430" s="74"/>
      <c r="JCK430" s="74"/>
      <c r="JCL430" s="74"/>
      <c r="JCM430" s="74"/>
      <c r="JCN430" s="74"/>
      <c r="JCO430" s="74"/>
      <c r="JCP430" s="74"/>
      <c r="JCQ430" s="74"/>
      <c r="JCR430" s="74"/>
      <c r="JCS430" s="74"/>
      <c r="JCT430" s="74"/>
      <c r="JCU430" s="74"/>
      <c r="JCV430" s="74"/>
      <c r="JCW430" s="74"/>
      <c r="JCX430" s="74"/>
      <c r="JCY430" s="74"/>
      <c r="JCZ430" s="74"/>
      <c r="JDA430" s="74"/>
      <c r="JDB430" s="74"/>
      <c r="JDC430" s="74"/>
      <c r="JDD430" s="74"/>
      <c r="JDE430" s="74"/>
      <c r="JDF430" s="74"/>
      <c r="JDG430" s="74"/>
      <c r="JDH430" s="74"/>
      <c r="JDI430" s="74"/>
      <c r="JDJ430" s="74"/>
      <c r="JDK430" s="74"/>
      <c r="JDL430" s="74"/>
      <c r="JDM430" s="74"/>
      <c r="JDN430" s="74"/>
      <c r="JDO430" s="74"/>
      <c r="JDP430" s="74"/>
      <c r="JDQ430" s="74"/>
      <c r="JDR430" s="74"/>
      <c r="JDS430" s="74"/>
      <c r="JDT430" s="74"/>
      <c r="JDU430" s="74"/>
      <c r="JDV430" s="74"/>
      <c r="JDW430" s="74"/>
      <c r="JDX430" s="74"/>
      <c r="JDY430" s="74"/>
      <c r="JDZ430" s="74"/>
      <c r="JEA430" s="74"/>
      <c r="JEB430" s="74"/>
      <c r="JEC430" s="74"/>
      <c r="JED430" s="74"/>
      <c r="JEE430" s="74"/>
      <c r="JEF430" s="74"/>
      <c r="JEG430" s="74"/>
      <c r="JEH430" s="74"/>
      <c r="JEI430" s="74"/>
      <c r="JEJ430" s="74"/>
      <c r="JEK430" s="74"/>
      <c r="JEL430" s="74"/>
      <c r="JEM430" s="74"/>
      <c r="JEN430" s="74"/>
      <c r="JEO430" s="74"/>
      <c r="JEP430" s="74"/>
      <c r="JEQ430" s="74"/>
      <c r="JER430" s="74"/>
      <c r="JES430" s="74"/>
      <c r="JET430" s="74"/>
      <c r="JEU430" s="74"/>
      <c r="JEV430" s="74"/>
      <c r="JEW430" s="74"/>
      <c r="JEX430" s="74"/>
      <c r="JEY430" s="74"/>
      <c r="JEZ430" s="74"/>
      <c r="JFA430" s="74"/>
      <c r="JFB430" s="74"/>
      <c r="JFC430" s="74"/>
      <c r="JFD430" s="74"/>
      <c r="JFE430" s="74"/>
      <c r="JFF430" s="74"/>
      <c r="JFG430" s="74"/>
      <c r="JFH430" s="74"/>
      <c r="JFI430" s="74"/>
      <c r="JFJ430" s="74"/>
      <c r="JFK430" s="74"/>
      <c r="JFL430" s="74"/>
      <c r="JFM430" s="74"/>
      <c r="JFN430" s="74"/>
      <c r="JFO430" s="74"/>
      <c r="JFP430" s="74"/>
      <c r="JFQ430" s="74"/>
      <c r="JFR430" s="74"/>
      <c r="JFS430" s="74"/>
      <c r="JFT430" s="74"/>
      <c r="JFU430" s="74"/>
      <c r="JFV430" s="74"/>
      <c r="JFW430" s="74"/>
      <c r="JFX430" s="74"/>
      <c r="JFY430" s="74"/>
      <c r="JFZ430" s="74"/>
      <c r="JGA430" s="74"/>
      <c r="JGB430" s="74"/>
      <c r="JGC430" s="74"/>
      <c r="JGD430" s="74"/>
      <c r="JGE430" s="74"/>
      <c r="JGF430" s="74"/>
      <c r="JGG430" s="74"/>
      <c r="JGH430" s="74"/>
      <c r="JGI430" s="74"/>
      <c r="JGJ430" s="74"/>
      <c r="JGK430" s="74"/>
      <c r="JGL430" s="74"/>
      <c r="JGM430" s="74"/>
      <c r="JGN430" s="74"/>
      <c r="JGO430" s="74"/>
      <c r="JGP430" s="74"/>
      <c r="JGQ430" s="74"/>
      <c r="JGR430" s="74"/>
      <c r="JGS430" s="74"/>
      <c r="JGT430" s="74"/>
      <c r="JGU430" s="74"/>
      <c r="JGV430" s="74"/>
      <c r="JGW430" s="74"/>
      <c r="JGX430" s="74"/>
      <c r="JGY430" s="74"/>
      <c r="JGZ430" s="74"/>
      <c r="JHA430" s="74"/>
      <c r="JHB430" s="74"/>
      <c r="JHC430" s="74"/>
      <c r="JHD430" s="74"/>
      <c r="JHE430" s="74"/>
      <c r="JHF430" s="74"/>
      <c r="JHG430" s="74"/>
      <c r="JHH430" s="74"/>
      <c r="JHI430" s="74"/>
      <c r="JHJ430" s="74"/>
      <c r="JHK430" s="74"/>
      <c r="JHL430" s="74"/>
      <c r="JHM430" s="74"/>
      <c r="JHN430" s="74"/>
      <c r="JHO430" s="74"/>
      <c r="JHP430" s="74"/>
      <c r="JHQ430" s="74"/>
      <c r="JHR430" s="74"/>
      <c r="JHS430" s="74"/>
      <c r="JHT430" s="74"/>
      <c r="JHU430" s="74"/>
      <c r="JHV430" s="74"/>
      <c r="JHW430" s="74"/>
      <c r="JHX430" s="74"/>
      <c r="JHY430" s="74"/>
      <c r="JHZ430" s="74"/>
      <c r="JIA430" s="74"/>
      <c r="JIB430" s="74"/>
      <c r="JIC430" s="74"/>
      <c r="JID430" s="74"/>
      <c r="JIE430" s="74"/>
      <c r="JIF430" s="74"/>
      <c r="JIG430" s="74"/>
      <c r="JIH430" s="74"/>
      <c r="JII430" s="74"/>
      <c r="JIJ430" s="74"/>
      <c r="JIK430" s="74"/>
      <c r="JIL430" s="74"/>
      <c r="JIM430" s="74"/>
      <c r="JIN430" s="74"/>
      <c r="JIO430" s="74"/>
      <c r="JIP430" s="74"/>
      <c r="JIQ430" s="74"/>
      <c r="JIR430" s="74"/>
      <c r="JIS430" s="74"/>
      <c r="JIT430" s="74"/>
      <c r="JIU430" s="74"/>
      <c r="JIV430" s="74"/>
      <c r="JIW430" s="74"/>
      <c r="JIX430" s="74"/>
      <c r="JIY430" s="74"/>
      <c r="JIZ430" s="74"/>
      <c r="JJA430" s="74"/>
      <c r="JJB430" s="74"/>
      <c r="JJC430" s="74"/>
      <c r="JJD430" s="74"/>
      <c r="JJE430" s="74"/>
      <c r="JJF430" s="74"/>
      <c r="JJG430" s="74"/>
      <c r="JJH430" s="74"/>
      <c r="JJI430" s="74"/>
      <c r="JJJ430" s="74"/>
      <c r="JJK430" s="74"/>
      <c r="JJL430" s="74"/>
      <c r="JJM430" s="74"/>
      <c r="JJN430" s="74"/>
      <c r="JJO430" s="74"/>
      <c r="JJP430" s="74"/>
      <c r="JJQ430" s="74"/>
      <c r="JJR430" s="74"/>
      <c r="JJS430" s="74"/>
      <c r="JJT430" s="74"/>
      <c r="JJU430" s="74"/>
      <c r="JJV430" s="74"/>
      <c r="JJW430" s="74"/>
      <c r="JJX430" s="74"/>
      <c r="JJY430" s="74"/>
      <c r="JJZ430" s="74"/>
      <c r="JKA430" s="74"/>
      <c r="JKB430" s="74"/>
      <c r="JKC430" s="74"/>
      <c r="JKD430" s="74"/>
      <c r="JKE430" s="74"/>
      <c r="JKF430" s="74"/>
      <c r="JKG430" s="74"/>
      <c r="JKH430" s="74"/>
      <c r="JKI430" s="74"/>
      <c r="JKJ430" s="74"/>
      <c r="JKK430" s="74"/>
      <c r="JKL430" s="74"/>
      <c r="JKM430" s="74"/>
      <c r="JKN430" s="74"/>
      <c r="JKO430" s="74"/>
      <c r="JKP430" s="74"/>
      <c r="JKQ430" s="74"/>
      <c r="JKR430" s="74"/>
      <c r="JKS430" s="74"/>
      <c r="JKT430" s="74"/>
      <c r="JKU430" s="74"/>
      <c r="JKV430" s="74"/>
      <c r="JKW430" s="74"/>
      <c r="JKX430" s="74"/>
      <c r="JKY430" s="74"/>
      <c r="JKZ430" s="74"/>
      <c r="JLA430" s="74"/>
      <c r="JLB430" s="74"/>
      <c r="JLC430" s="74"/>
      <c r="JLD430" s="74"/>
      <c r="JLE430" s="74"/>
      <c r="JLF430" s="74"/>
      <c r="JLG430" s="74"/>
      <c r="JLH430" s="74"/>
      <c r="JLI430" s="74"/>
      <c r="JLJ430" s="74"/>
      <c r="JLK430" s="74"/>
      <c r="JLL430" s="74"/>
      <c r="JLM430" s="74"/>
      <c r="JLN430" s="74"/>
      <c r="JLO430" s="74"/>
      <c r="JLP430" s="74"/>
      <c r="JLQ430" s="74"/>
      <c r="JLR430" s="74"/>
      <c r="JLS430" s="74"/>
      <c r="JLT430" s="74"/>
      <c r="JLU430" s="74"/>
      <c r="JLV430" s="74"/>
      <c r="JLW430" s="74"/>
      <c r="JLX430" s="74"/>
      <c r="JLY430" s="74"/>
      <c r="JLZ430" s="74"/>
      <c r="JMA430" s="74"/>
      <c r="JMB430" s="74"/>
      <c r="JMC430" s="74"/>
      <c r="JMD430" s="74"/>
      <c r="JME430" s="74"/>
      <c r="JMF430" s="74"/>
      <c r="JMG430" s="74"/>
      <c r="JMH430" s="74"/>
      <c r="JMI430" s="74"/>
      <c r="JMJ430" s="74"/>
      <c r="JMK430" s="74"/>
      <c r="JML430" s="74"/>
      <c r="JMM430" s="74"/>
      <c r="JMN430" s="74"/>
      <c r="JMO430" s="74"/>
      <c r="JMP430" s="74"/>
      <c r="JMQ430" s="74"/>
      <c r="JMR430" s="74"/>
      <c r="JMS430" s="74"/>
      <c r="JMT430" s="74"/>
      <c r="JMU430" s="74"/>
      <c r="JMV430" s="74"/>
      <c r="JMW430" s="74"/>
      <c r="JMX430" s="74"/>
      <c r="JMY430" s="74"/>
      <c r="JMZ430" s="74"/>
      <c r="JNA430" s="74"/>
      <c r="JNB430" s="74"/>
      <c r="JNC430" s="74"/>
      <c r="JND430" s="74"/>
      <c r="JNE430" s="74"/>
      <c r="JNF430" s="74"/>
      <c r="JNG430" s="74"/>
      <c r="JNH430" s="74"/>
      <c r="JNI430" s="74"/>
      <c r="JNJ430" s="74"/>
      <c r="JNK430" s="74"/>
      <c r="JNL430" s="74"/>
      <c r="JNM430" s="74"/>
      <c r="JNN430" s="74"/>
      <c r="JNO430" s="74"/>
      <c r="JNP430" s="74"/>
      <c r="JNQ430" s="74"/>
      <c r="JNR430" s="74"/>
      <c r="JNS430" s="74"/>
      <c r="JNT430" s="74"/>
      <c r="JNU430" s="74"/>
      <c r="JNV430" s="74"/>
      <c r="JNW430" s="74"/>
      <c r="JNX430" s="74"/>
      <c r="JNY430" s="74"/>
      <c r="JNZ430" s="74"/>
      <c r="JOA430" s="74"/>
      <c r="JOB430" s="74"/>
      <c r="JOC430" s="74"/>
      <c r="JOD430" s="74"/>
      <c r="JOE430" s="74"/>
      <c r="JOF430" s="74"/>
      <c r="JOG430" s="74"/>
      <c r="JOH430" s="74"/>
      <c r="JOI430" s="74"/>
      <c r="JOJ430" s="74"/>
      <c r="JOK430" s="74"/>
      <c r="JOL430" s="74"/>
      <c r="JOM430" s="74"/>
      <c r="JON430" s="74"/>
      <c r="JOO430" s="74"/>
      <c r="JOP430" s="74"/>
      <c r="JOQ430" s="74"/>
      <c r="JOR430" s="74"/>
      <c r="JOS430" s="74"/>
      <c r="JOT430" s="74"/>
      <c r="JOU430" s="74"/>
      <c r="JOV430" s="74"/>
      <c r="JOW430" s="74"/>
      <c r="JOX430" s="74"/>
      <c r="JOY430" s="74"/>
      <c r="JOZ430" s="74"/>
      <c r="JPA430" s="74"/>
      <c r="JPB430" s="74"/>
      <c r="JPC430" s="74"/>
      <c r="JPD430" s="74"/>
      <c r="JPE430" s="74"/>
      <c r="JPF430" s="74"/>
      <c r="JPG430" s="74"/>
      <c r="JPH430" s="74"/>
      <c r="JPI430" s="74"/>
      <c r="JPJ430" s="74"/>
      <c r="JPK430" s="74"/>
      <c r="JPL430" s="74"/>
      <c r="JPM430" s="74"/>
      <c r="JPN430" s="74"/>
      <c r="JPO430" s="74"/>
      <c r="JPP430" s="74"/>
      <c r="JPQ430" s="74"/>
      <c r="JPR430" s="74"/>
      <c r="JPS430" s="74"/>
      <c r="JPT430" s="74"/>
      <c r="JPU430" s="74"/>
      <c r="JPV430" s="74"/>
      <c r="JPW430" s="74"/>
      <c r="JPX430" s="74"/>
      <c r="JPY430" s="74"/>
      <c r="JPZ430" s="74"/>
      <c r="JQA430" s="74"/>
      <c r="JQB430" s="74"/>
      <c r="JQC430" s="74"/>
      <c r="JQD430" s="74"/>
      <c r="JQE430" s="74"/>
      <c r="JQF430" s="74"/>
      <c r="JQG430" s="74"/>
      <c r="JQH430" s="74"/>
      <c r="JQI430" s="74"/>
      <c r="JQJ430" s="74"/>
      <c r="JQK430" s="74"/>
      <c r="JQL430" s="74"/>
      <c r="JQM430" s="74"/>
      <c r="JQN430" s="74"/>
      <c r="JQO430" s="74"/>
      <c r="JQP430" s="74"/>
      <c r="JQQ430" s="74"/>
      <c r="JQR430" s="74"/>
      <c r="JQS430" s="74"/>
      <c r="JQT430" s="74"/>
      <c r="JQU430" s="74"/>
      <c r="JQV430" s="74"/>
      <c r="JQW430" s="74"/>
      <c r="JQX430" s="74"/>
      <c r="JQY430" s="74"/>
      <c r="JQZ430" s="74"/>
      <c r="JRA430" s="74"/>
      <c r="JRB430" s="74"/>
      <c r="JRC430" s="74"/>
      <c r="JRD430" s="74"/>
      <c r="JRE430" s="74"/>
      <c r="JRF430" s="74"/>
      <c r="JRG430" s="74"/>
      <c r="JRH430" s="74"/>
      <c r="JRI430" s="74"/>
      <c r="JRJ430" s="74"/>
      <c r="JRK430" s="74"/>
      <c r="JRL430" s="74"/>
      <c r="JRM430" s="74"/>
      <c r="JRN430" s="74"/>
      <c r="JRO430" s="74"/>
      <c r="JRP430" s="74"/>
      <c r="JRQ430" s="74"/>
      <c r="JRR430" s="74"/>
      <c r="JRS430" s="74"/>
      <c r="JRT430" s="74"/>
      <c r="JRU430" s="74"/>
      <c r="JRV430" s="74"/>
      <c r="JRW430" s="74"/>
      <c r="JRX430" s="74"/>
      <c r="JRY430" s="74"/>
      <c r="JRZ430" s="74"/>
      <c r="JSA430" s="74"/>
      <c r="JSB430" s="74"/>
      <c r="JSC430" s="74"/>
      <c r="JSD430" s="74"/>
      <c r="JSE430" s="74"/>
      <c r="JSF430" s="74"/>
      <c r="JSG430" s="74"/>
      <c r="JSH430" s="74"/>
      <c r="JSI430" s="74"/>
      <c r="JSJ430" s="74"/>
      <c r="JSK430" s="74"/>
      <c r="JSL430" s="74"/>
      <c r="JSM430" s="74"/>
      <c r="JSN430" s="74"/>
      <c r="JSO430" s="74"/>
      <c r="JSP430" s="74"/>
      <c r="JSQ430" s="74"/>
      <c r="JSR430" s="74"/>
      <c r="JSS430" s="74"/>
      <c r="JST430" s="74"/>
      <c r="JSU430" s="74"/>
      <c r="JSV430" s="74"/>
      <c r="JSW430" s="74"/>
      <c r="JSX430" s="74"/>
      <c r="JSY430" s="74"/>
      <c r="JSZ430" s="74"/>
      <c r="JTA430" s="74"/>
      <c r="JTB430" s="74"/>
      <c r="JTC430" s="74"/>
      <c r="JTD430" s="74"/>
      <c r="JTE430" s="74"/>
      <c r="JTF430" s="74"/>
      <c r="JTG430" s="74"/>
      <c r="JTH430" s="74"/>
      <c r="JTI430" s="74"/>
      <c r="JTJ430" s="74"/>
      <c r="JTK430" s="74"/>
      <c r="JTL430" s="74"/>
      <c r="JTM430" s="74"/>
      <c r="JTN430" s="74"/>
      <c r="JTO430" s="74"/>
      <c r="JTP430" s="74"/>
      <c r="JTQ430" s="74"/>
      <c r="JTR430" s="74"/>
      <c r="JTS430" s="74"/>
      <c r="JTT430" s="74"/>
      <c r="JTU430" s="74"/>
      <c r="JTV430" s="74"/>
      <c r="JTW430" s="74"/>
      <c r="JTX430" s="74"/>
      <c r="JTY430" s="74"/>
      <c r="JTZ430" s="74"/>
      <c r="JUA430" s="74"/>
      <c r="JUB430" s="74"/>
      <c r="JUC430" s="74"/>
      <c r="JUD430" s="74"/>
      <c r="JUE430" s="74"/>
      <c r="JUF430" s="74"/>
      <c r="JUG430" s="74"/>
      <c r="JUH430" s="74"/>
      <c r="JUI430" s="74"/>
      <c r="JUJ430" s="74"/>
      <c r="JUK430" s="74"/>
      <c r="JUL430" s="74"/>
      <c r="JUM430" s="74"/>
      <c r="JUN430" s="74"/>
      <c r="JUO430" s="74"/>
      <c r="JUP430" s="74"/>
      <c r="JUQ430" s="74"/>
      <c r="JUR430" s="74"/>
      <c r="JUS430" s="74"/>
      <c r="JUT430" s="74"/>
      <c r="JUU430" s="74"/>
      <c r="JUV430" s="74"/>
      <c r="JUW430" s="74"/>
      <c r="JUX430" s="74"/>
      <c r="JUY430" s="74"/>
      <c r="JUZ430" s="74"/>
      <c r="JVA430" s="74"/>
      <c r="JVB430" s="74"/>
      <c r="JVC430" s="74"/>
      <c r="JVD430" s="74"/>
      <c r="JVE430" s="74"/>
      <c r="JVF430" s="74"/>
      <c r="JVG430" s="74"/>
      <c r="JVH430" s="74"/>
      <c r="JVI430" s="74"/>
      <c r="JVJ430" s="74"/>
      <c r="JVK430" s="74"/>
      <c r="JVL430" s="74"/>
      <c r="JVM430" s="74"/>
      <c r="JVN430" s="74"/>
      <c r="JVO430" s="74"/>
      <c r="JVP430" s="74"/>
      <c r="JVQ430" s="74"/>
      <c r="JVR430" s="74"/>
      <c r="JVS430" s="74"/>
      <c r="JVT430" s="74"/>
      <c r="JVU430" s="74"/>
      <c r="JVV430" s="74"/>
      <c r="JVW430" s="74"/>
      <c r="JVX430" s="74"/>
      <c r="JVY430" s="74"/>
      <c r="JVZ430" s="74"/>
      <c r="JWA430" s="74"/>
      <c r="JWB430" s="74"/>
      <c r="JWC430" s="74"/>
      <c r="JWD430" s="74"/>
      <c r="JWE430" s="74"/>
      <c r="JWF430" s="74"/>
      <c r="JWG430" s="74"/>
      <c r="JWH430" s="74"/>
      <c r="JWI430" s="74"/>
      <c r="JWJ430" s="74"/>
      <c r="JWK430" s="74"/>
      <c r="JWL430" s="74"/>
      <c r="JWM430" s="74"/>
      <c r="JWN430" s="74"/>
      <c r="JWO430" s="74"/>
      <c r="JWP430" s="74"/>
      <c r="JWQ430" s="74"/>
      <c r="JWR430" s="74"/>
      <c r="JWS430" s="74"/>
      <c r="JWT430" s="74"/>
      <c r="JWU430" s="74"/>
      <c r="JWV430" s="74"/>
      <c r="JWW430" s="74"/>
      <c r="JWX430" s="74"/>
      <c r="JWY430" s="74"/>
      <c r="JWZ430" s="74"/>
      <c r="JXA430" s="74"/>
      <c r="JXB430" s="74"/>
      <c r="JXC430" s="74"/>
      <c r="JXD430" s="74"/>
      <c r="JXE430" s="74"/>
      <c r="JXF430" s="74"/>
      <c r="JXG430" s="74"/>
      <c r="JXH430" s="74"/>
      <c r="JXI430" s="74"/>
      <c r="JXJ430" s="74"/>
      <c r="JXK430" s="74"/>
      <c r="JXL430" s="74"/>
      <c r="JXM430" s="74"/>
      <c r="JXN430" s="74"/>
      <c r="JXO430" s="74"/>
      <c r="JXP430" s="74"/>
      <c r="JXQ430" s="74"/>
      <c r="JXR430" s="74"/>
      <c r="JXS430" s="74"/>
      <c r="JXT430" s="74"/>
      <c r="JXU430" s="74"/>
      <c r="JXV430" s="74"/>
      <c r="JXW430" s="74"/>
      <c r="JXX430" s="74"/>
      <c r="JXY430" s="74"/>
      <c r="JXZ430" s="74"/>
      <c r="JYA430" s="74"/>
      <c r="JYB430" s="74"/>
      <c r="JYC430" s="74"/>
      <c r="JYD430" s="74"/>
      <c r="JYE430" s="74"/>
      <c r="JYF430" s="74"/>
      <c r="JYG430" s="74"/>
      <c r="JYH430" s="74"/>
      <c r="JYI430" s="74"/>
      <c r="JYJ430" s="74"/>
      <c r="JYK430" s="74"/>
      <c r="JYL430" s="74"/>
      <c r="JYM430" s="74"/>
      <c r="JYN430" s="74"/>
      <c r="JYO430" s="74"/>
      <c r="JYP430" s="74"/>
      <c r="JYQ430" s="74"/>
      <c r="JYR430" s="74"/>
      <c r="JYS430" s="74"/>
      <c r="JYT430" s="74"/>
      <c r="JYU430" s="74"/>
      <c r="JYV430" s="74"/>
      <c r="JYW430" s="74"/>
      <c r="JYX430" s="74"/>
      <c r="JYY430" s="74"/>
      <c r="JYZ430" s="74"/>
      <c r="JZA430" s="74"/>
      <c r="JZB430" s="74"/>
      <c r="JZC430" s="74"/>
      <c r="JZD430" s="74"/>
      <c r="JZE430" s="74"/>
      <c r="JZF430" s="74"/>
      <c r="JZG430" s="74"/>
      <c r="JZH430" s="74"/>
      <c r="JZI430" s="74"/>
      <c r="JZJ430" s="74"/>
      <c r="JZK430" s="74"/>
      <c r="JZL430" s="74"/>
      <c r="JZM430" s="74"/>
      <c r="JZN430" s="74"/>
      <c r="JZO430" s="74"/>
      <c r="JZP430" s="74"/>
      <c r="JZQ430" s="74"/>
      <c r="JZR430" s="74"/>
      <c r="JZS430" s="74"/>
      <c r="JZT430" s="74"/>
      <c r="JZU430" s="74"/>
      <c r="JZV430" s="74"/>
      <c r="JZW430" s="74"/>
      <c r="JZX430" s="74"/>
      <c r="JZY430" s="74"/>
      <c r="JZZ430" s="74"/>
      <c r="KAA430" s="74"/>
      <c r="KAB430" s="74"/>
      <c r="KAC430" s="74"/>
      <c r="KAD430" s="74"/>
      <c r="KAE430" s="74"/>
      <c r="KAF430" s="74"/>
      <c r="KAG430" s="74"/>
      <c r="KAH430" s="74"/>
      <c r="KAI430" s="74"/>
      <c r="KAJ430" s="74"/>
      <c r="KAK430" s="74"/>
      <c r="KAL430" s="74"/>
      <c r="KAM430" s="74"/>
      <c r="KAN430" s="74"/>
      <c r="KAO430" s="74"/>
      <c r="KAP430" s="74"/>
      <c r="KAQ430" s="74"/>
      <c r="KAR430" s="74"/>
      <c r="KAS430" s="74"/>
      <c r="KAT430" s="74"/>
      <c r="KAU430" s="74"/>
      <c r="KAV430" s="74"/>
      <c r="KAW430" s="74"/>
      <c r="KAX430" s="74"/>
      <c r="KAY430" s="74"/>
      <c r="KAZ430" s="74"/>
      <c r="KBA430" s="74"/>
      <c r="KBB430" s="74"/>
      <c r="KBC430" s="74"/>
      <c r="KBD430" s="74"/>
      <c r="KBE430" s="74"/>
      <c r="KBF430" s="74"/>
      <c r="KBG430" s="74"/>
      <c r="KBH430" s="74"/>
      <c r="KBI430" s="74"/>
      <c r="KBJ430" s="74"/>
      <c r="KBK430" s="74"/>
      <c r="KBL430" s="74"/>
      <c r="KBM430" s="74"/>
      <c r="KBN430" s="74"/>
      <c r="KBO430" s="74"/>
      <c r="KBP430" s="74"/>
      <c r="KBQ430" s="74"/>
      <c r="KBR430" s="74"/>
      <c r="KBS430" s="74"/>
      <c r="KBT430" s="74"/>
      <c r="KBU430" s="74"/>
      <c r="KBV430" s="74"/>
      <c r="KBW430" s="74"/>
      <c r="KBX430" s="74"/>
      <c r="KBY430" s="74"/>
      <c r="KBZ430" s="74"/>
      <c r="KCA430" s="74"/>
      <c r="KCB430" s="74"/>
      <c r="KCC430" s="74"/>
      <c r="KCD430" s="74"/>
      <c r="KCE430" s="74"/>
      <c r="KCF430" s="74"/>
      <c r="KCG430" s="74"/>
      <c r="KCH430" s="74"/>
      <c r="KCI430" s="74"/>
      <c r="KCJ430" s="74"/>
      <c r="KCK430" s="74"/>
      <c r="KCL430" s="74"/>
      <c r="KCM430" s="74"/>
      <c r="KCN430" s="74"/>
      <c r="KCO430" s="74"/>
      <c r="KCP430" s="74"/>
      <c r="KCQ430" s="74"/>
      <c r="KCR430" s="74"/>
      <c r="KCS430" s="74"/>
      <c r="KCT430" s="74"/>
      <c r="KCU430" s="74"/>
      <c r="KCV430" s="74"/>
      <c r="KCW430" s="74"/>
      <c r="KCX430" s="74"/>
      <c r="KCY430" s="74"/>
      <c r="KCZ430" s="74"/>
      <c r="KDA430" s="74"/>
      <c r="KDB430" s="74"/>
      <c r="KDC430" s="74"/>
      <c r="KDD430" s="74"/>
      <c r="KDE430" s="74"/>
      <c r="KDF430" s="74"/>
      <c r="KDG430" s="74"/>
      <c r="KDH430" s="74"/>
      <c r="KDI430" s="74"/>
      <c r="KDJ430" s="74"/>
      <c r="KDK430" s="74"/>
      <c r="KDL430" s="74"/>
      <c r="KDM430" s="74"/>
      <c r="KDN430" s="74"/>
      <c r="KDO430" s="74"/>
      <c r="KDP430" s="74"/>
      <c r="KDQ430" s="74"/>
      <c r="KDR430" s="74"/>
      <c r="KDS430" s="74"/>
      <c r="KDT430" s="74"/>
      <c r="KDU430" s="74"/>
      <c r="KDV430" s="74"/>
      <c r="KDW430" s="74"/>
      <c r="KDX430" s="74"/>
      <c r="KDY430" s="74"/>
      <c r="KDZ430" s="74"/>
      <c r="KEA430" s="74"/>
      <c r="KEB430" s="74"/>
      <c r="KEC430" s="74"/>
      <c r="KED430" s="74"/>
      <c r="KEE430" s="74"/>
      <c r="KEF430" s="74"/>
      <c r="KEG430" s="74"/>
      <c r="KEH430" s="74"/>
      <c r="KEI430" s="74"/>
      <c r="KEJ430" s="74"/>
      <c r="KEK430" s="74"/>
      <c r="KEL430" s="74"/>
      <c r="KEM430" s="74"/>
      <c r="KEN430" s="74"/>
      <c r="KEO430" s="74"/>
      <c r="KEP430" s="74"/>
      <c r="KEQ430" s="74"/>
      <c r="KER430" s="74"/>
      <c r="KES430" s="74"/>
      <c r="KET430" s="74"/>
      <c r="KEU430" s="74"/>
      <c r="KEV430" s="74"/>
      <c r="KEW430" s="74"/>
      <c r="KEX430" s="74"/>
      <c r="KEY430" s="74"/>
      <c r="KEZ430" s="74"/>
      <c r="KFA430" s="74"/>
      <c r="KFB430" s="74"/>
      <c r="KFC430" s="74"/>
      <c r="KFD430" s="74"/>
      <c r="KFE430" s="74"/>
      <c r="KFF430" s="74"/>
      <c r="KFG430" s="74"/>
      <c r="KFH430" s="74"/>
      <c r="KFI430" s="74"/>
      <c r="KFJ430" s="74"/>
      <c r="KFK430" s="74"/>
      <c r="KFL430" s="74"/>
      <c r="KFM430" s="74"/>
      <c r="KFN430" s="74"/>
      <c r="KFO430" s="74"/>
      <c r="KFP430" s="74"/>
      <c r="KFQ430" s="74"/>
      <c r="KFR430" s="74"/>
      <c r="KFS430" s="74"/>
      <c r="KFT430" s="74"/>
      <c r="KFU430" s="74"/>
      <c r="KFV430" s="74"/>
      <c r="KFW430" s="74"/>
      <c r="KFX430" s="74"/>
      <c r="KFY430" s="74"/>
      <c r="KFZ430" s="74"/>
      <c r="KGA430" s="74"/>
      <c r="KGB430" s="74"/>
      <c r="KGC430" s="74"/>
      <c r="KGD430" s="74"/>
      <c r="KGE430" s="74"/>
      <c r="KGF430" s="74"/>
      <c r="KGG430" s="74"/>
      <c r="KGH430" s="74"/>
      <c r="KGI430" s="74"/>
      <c r="KGJ430" s="74"/>
      <c r="KGK430" s="74"/>
      <c r="KGL430" s="74"/>
      <c r="KGM430" s="74"/>
      <c r="KGN430" s="74"/>
      <c r="KGO430" s="74"/>
      <c r="KGP430" s="74"/>
      <c r="KGQ430" s="74"/>
      <c r="KGR430" s="74"/>
      <c r="KGS430" s="74"/>
      <c r="KGT430" s="74"/>
      <c r="KGU430" s="74"/>
      <c r="KGV430" s="74"/>
      <c r="KGW430" s="74"/>
      <c r="KGX430" s="74"/>
      <c r="KGY430" s="74"/>
      <c r="KGZ430" s="74"/>
      <c r="KHA430" s="74"/>
      <c r="KHB430" s="74"/>
      <c r="KHC430" s="74"/>
      <c r="KHD430" s="74"/>
      <c r="KHE430" s="74"/>
      <c r="KHF430" s="74"/>
      <c r="KHG430" s="74"/>
      <c r="KHH430" s="74"/>
      <c r="KHI430" s="74"/>
      <c r="KHJ430" s="74"/>
      <c r="KHK430" s="74"/>
      <c r="KHL430" s="74"/>
      <c r="KHM430" s="74"/>
      <c r="KHN430" s="74"/>
      <c r="KHO430" s="74"/>
      <c r="KHP430" s="74"/>
      <c r="KHQ430" s="74"/>
      <c r="KHR430" s="74"/>
      <c r="KHS430" s="74"/>
      <c r="KHT430" s="74"/>
      <c r="KHU430" s="74"/>
      <c r="KHV430" s="74"/>
      <c r="KHW430" s="74"/>
      <c r="KHX430" s="74"/>
      <c r="KHY430" s="74"/>
      <c r="KHZ430" s="74"/>
      <c r="KIA430" s="74"/>
      <c r="KIB430" s="74"/>
      <c r="KIC430" s="74"/>
      <c r="KID430" s="74"/>
      <c r="KIE430" s="74"/>
      <c r="KIF430" s="74"/>
      <c r="KIG430" s="74"/>
      <c r="KIH430" s="74"/>
      <c r="KII430" s="74"/>
      <c r="KIJ430" s="74"/>
      <c r="KIK430" s="74"/>
      <c r="KIL430" s="74"/>
      <c r="KIM430" s="74"/>
      <c r="KIN430" s="74"/>
      <c r="KIO430" s="74"/>
      <c r="KIP430" s="74"/>
      <c r="KIQ430" s="74"/>
      <c r="KIR430" s="74"/>
      <c r="KIS430" s="74"/>
      <c r="KIT430" s="74"/>
      <c r="KIU430" s="74"/>
      <c r="KIV430" s="74"/>
      <c r="KIW430" s="74"/>
      <c r="KIX430" s="74"/>
      <c r="KIY430" s="74"/>
      <c r="KIZ430" s="74"/>
      <c r="KJA430" s="74"/>
      <c r="KJB430" s="74"/>
      <c r="KJC430" s="74"/>
      <c r="KJD430" s="74"/>
      <c r="KJE430" s="74"/>
      <c r="KJF430" s="74"/>
      <c r="KJG430" s="74"/>
      <c r="KJH430" s="74"/>
      <c r="KJI430" s="74"/>
      <c r="KJJ430" s="74"/>
      <c r="KJK430" s="74"/>
      <c r="KJL430" s="74"/>
      <c r="KJM430" s="74"/>
      <c r="KJN430" s="74"/>
      <c r="KJO430" s="74"/>
      <c r="KJP430" s="74"/>
      <c r="KJQ430" s="74"/>
      <c r="KJR430" s="74"/>
      <c r="KJS430" s="74"/>
      <c r="KJT430" s="74"/>
      <c r="KJU430" s="74"/>
      <c r="KJV430" s="74"/>
      <c r="KJW430" s="74"/>
      <c r="KJX430" s="74"/>
      <c r="KJY430" s="74"/>
      <c r="KJZ430" s="74"/>
      <c r="KKA430" s="74"/>
      <c r="KKB430" s="74"/>
      <c r="KKC430" s="74"/>
      <c r="KKD430" s="74"/>
      <c r="KKE430" s="74"/>
      <c r="KKF430" s="74"/>
      <c r="KKG430" s="74"/>
      <c r="KKH430" s="74"/>
      <c r="KKI430" s="74"/>
      <c r="KKJ430" s="74"/>
      <c r="KKK430" s="74"/>
      <c r="KKL430" s="74"/>
      <c r="KKM430" s="74"/>
      <c r="KKN430" s="74"/>
      <c r="KKO430" s="74"/>
      <c r="KKP430" s="74"/>
      <c r="KKQ430" s="74"/>
      <c r="KKR430" s="74"/>
      <c r="KKS430" s="74"/>
      <c r="KKT430" s="74"/>
      <c r="KKU430" s="74"/>
      <c r="KKV430" s="74"/>
      <c r="KKW430" s="74"/>
      <c r="KKX430" s="74"/>
      <c r="KKY430" s="74"/>
      <c r="KKZ430" s="74"/>
      <c r="KLA430" s="74"/>
      <c r="KLB430" s="74"/>
      <c r="KLC430" s="74"/>
      <c r="KLD430" s="74"/>
      <c r="KLE430" s="74"/>
      <c r="KLF430" s="74"/>
      <c r="KLG430" s="74"/>
      <c r="KLH430" s="74"/>
      <c r="KLI430" s="74"/>
      <c r="KLJ430" s="74"/>
      <c r="KLK430" s="74"/>
      <c r="KLL430" s="74"/>
      <c r="KLM430" s="74"/>
      <c r="KLN430" s="74"/>
      <c r="KLO430" s="74"/>
      <c r="KLP430" s="74"/>
      <c r="KLQ430" s="74"/>
      <c r="KLR430" s="74"/>
      <c r="KLS430" s="74"/>
      <c r="KLT430" s="74"/>
      <c r="KLU430" s="74"/>
      <c r="KLV430" s="74"/>
      <c r="KLW430" s="74"/>
      <c r="KLX430" s="74"/>
      <c r="KLY430" s="74"/>
      <c r="KLZ430" s="74"/>
      <c r="KMA430" s="74"/>
      <c r="KMB430" s="74"/>
      <c r="KMC430" s="74"/>
      <c r="KMD430" s="74"/>
      <c r="KME430" s="74"/>
      <c r="KMF430" s="74"/>
      <c r="KMG430" s="74"/>
      <c r="KMH430" s="74"/>
      <c r="KMI430" s="74"/>
      <c r="KMJ430" s="74"/>
      <c r="KMK430" s="74"/>
      <c r="KML430" s="74"/>
      <c r="KMM430" s="74"/>
      <c r="KMN430" s="74"/>
      <c r="KMO430" s="74"/>
      <c r="KMP430" s="74"/>
      <c r="KMQ430" s="74"/>
      <c r="KMR430" s="74"/>
      <c r="KMS430" s="74"/>
      <c r="KMT430" s="74"/>
      <c r="KMU430" s="74"/>
      <c r="KMV430" s="74"/>
      <c r="KMW430" s="74"/>
      <c r="KMX430" s="74"/>
      <c r="KMY430" s="74"/>
      <c r="KMZ430" s="74"/>
      <c r="KNA430" s="74"/>
      <c r="KNB430" s="74"/>
      <c r="KNC430" s="74"/>
      <c r="KND430" s="74"/>
      <c r="KNE430" s="74"/>
      <c r="KNF430" s="74"/>
      <c r="KNG430" s="74"/>
      <c r="KNH430" s="74"/>
      <c r="KNI430" s="74"/>
      <c r="KNJ430" s="74"/>
      <c r="KNK430" s="74"/>
      <c r="KNL430" s="74"/>
      <c r="KNM430" s="74"/>
      <c r="KNN430" s="74"/>
      <c r="KNO430" s="74"/>
      <c r="KNP430" s="74"/>
      <c r="KNQ430" s="74"/>
      <c r="KNR430" s="74"/>
      <c r="KNS430" s="74"/>
      <c r="KNT430" s="74"/>
      <c r="KNU430" s="74"/>
      <c r="KNV430" s="74"/>
      <c r="KNW430" s="74"/>
      <c r="KNX430" s="74"/>
      <c r="KNY430" s="74"/>
      <c r="KNZ430" s="74"/>
      <c r="KOA430" s="74"/>
      <c r="KOB430" s="74"/>
      <c r="KOC430" s="74"/>
      <c r="KOD430" s="74"/>
      <c r="KOE430" s="74"/>
      <c r="KOF430" s="74"/>
      <c r="KOG430" s="74"/>
      <c r="KOH430" s="74"/>
      <c r="KOI430" s="74"/>
      <c r="KOJ430" s="74"/>
      <c r="KOK430" s="74"/>
      <c r="KOL430" s="74"/>
      <c r="KOM430" s="74"/>
      <c r="KON430" s="74"/>
      <c r="KOO430" s="74"/>
      <c r="KOP430" s="74"/>
      <c r="KOQ430" s="74"/>
      <c r="KOR430" s="74"/>
      <c r="KOS430" s="74"/>
      <c r="KOT430" s="74"/>
      <c r="KOU430" s="74"/>
      <c r="KOV430" s="74"/>
      <c r="KOW430" s="74"/>
      <c r="KOX430" s="74"/>
      <c r="KOY430" s="74"/>
      <c r="KOZ430" s="74"/>
      <c r="KPA430" s="74"/>
      <c r="KPB430" s="74"/>
      <c r="KPC430" s="74"/>
      <c r="KPD430" s="74"/>
      <c r="KPE430" s="74"/>
      <c r="KPF430" s="74"/>
      <c r="KPG430" s="74"/>
      <c r="KPH430" s="74"/>
      <c r="KPI430" s="74"/>
      <c r="KPJ430" s="74"/>
      <c r="KPK430" s="74"/>
      <c r="KPL430" s="74"/>
      <c r="KPM430" s="74"/>
      <c r="KPN430" s="74"/>
      <c r="KPO430" s="74"/>
      <c r="KPP430" s="74"/>
      <c r="KPQ430" s="74"/>
      <c r="KPR430" s="74"/>
      <c r="KPS430" s="74"/>
      <c r="KPT430" s="74"/>
      <c r="KPU430" s="74"/>
      <c r="KPV430" s="74"/>
      <c r="KPW430" s="74"/>
      <c r="KPX430" s="74"/>
      <c r="KPY430" s="74"/>
      <c r="KPZ430" s="74"/>
      <c r="KQA430" s="74"/>
      <c r="KQB430" s="74"/>
      <c r="KQC430" s="74"/>
      <c r="KQD430" s="74"/>
      <c r="KQE430" s="74"/>
      <c r="KQF430" s="74"/>
      <c r="KQG430" s="74"/>
      <c r="KQH430" s="74"/>
      <c r="KQI430" s="74"/>
      <c r="KQJ430" s="74"/>
      <c r="KQK430" s="74"/>
      <c r="KQL430" s="74"/>
      <c r="KQM430" s="74"/>
      <c r="KQN430" s="74"/>
      <c r="KQO430" s="74"/>
      <c r="KQP430" s="74"/>
      <c r="KQQ430" s="74"/>
      <c r="KQR430" s="74"/>
      <c r="KQS430" s="74"/>
      <c r="KQT430" s="74"/>
      <c r="KQU430" s="74"/>
      <c r="KQV430" s="74"/>
      <c r="KQW430" s="74"/>
      <c r="KQX430" s="74"/>
      <c r="KQY430" s="74"/>
      <c r="KQZ430" s="74"/>
      <c r="KRA430" s="74"/>
      <c r="KRB430" s="74"/>
      <c r="KRC430" s="74"/>
      <c r="KRD430" s="74"/>
      <c r="KRE430" s="74"/>
      <c r="KRF430" s="74"/>
      <c r="KRG430" s="74"/>
      <c r="KRH430" s="74"/>
      <c r="KRI430" s="74"/>
      <c r="KRJ430" s="74"/>
      <c r="KRK430" s="74"/>
      <c r="KRL430" s="74"/>
      <c r="KRM430" s="74"/>
      <c r="KRN430" s="74"/>
      <c r="KRO430" s="74"/>
      <c r="KRP430" s="74"/>
      <c r="KRQ430" s="74"/>
      <c r="KRR430" s="74"/>
      <c r="KRS430" s="74"/>
      <c r="KRT430" s="74"/>
      <c r="KRU430" s="74"/>
      <c r="KRV430" s="74"/>
      <c r="KRW430" s="74"/>
      <c r="KRX430" s="74"/>
      <c r="KRY430" s="74"/>
      <c r="KRZ430" s="74"/>
      <c r="KSA430" s="74"/>
      <c r="KSB430" s="74"/>
      <c r="KSC430" s="74"/>
      <c r="KSD430" s="74"/>
      <c r="KSE430" s="74"/>
      <c r="KSF430" s="74"/>
      <c r="KSG430" s="74"/>
      <c r="KSH430" s="74"/>
      <c r="KSI430" s="74"/>
      <c r="KSJ430" s="74"/>
      <c r="KSK430" s="74"/>
      <c r="KSL430" s="74"/>
      <c r="KSM430" s="74"/>
      <c r="KSN430" s="74"/>
      <c r="KSO430" s="74"/>
      <c r="KSP430" s="74"/>
      <c r="KSQ430" s="74"/>
      <c r="KSR430" s="74"/>
      <c r="KSS430" s="74"/>
      <c r="KST430" s="74"/>
      <c r="KSU430" s="74"/>
      <c r="KSV430" s="74"/>
      <c r="KSW430" s="74"/>
      <c r="KSX430" s="74"/>
      <c r="KSY430" s="74"/>
      <c r="KSZ430" s="74"/>
      <c r="KTA430" s="74"/>
      <c r="KTB430" s="74"/>
      <c r="KTC430" s="74"/>
      <c r="KTD430" s="74"/>
      <c r="KTE430" s="74"/>
      <c r="KTF430" s="74"/>
      <c r="KTG430" s="74"/>
      <c r="KTH430" s="74"/>
      <c r="KTI430" s="74"/>
      <c r="KTJ430" s="74"/>
      <c r="KTK430" s="74"/>
      <c r="KTL430" s="74"/>
      <c r="KTM430" s="74"/>
      <c r="KTN430" s="74"/>
      <c r="KTO430" s="74"/>
      <c r="KTP430" s="74"/>
      <c r="KTQ430" s="74"/>
      <c r="KTR430" s="74"/>
      <c r="KTS430" s="74"/>
      <c r="KTT430" s="74"/>
      <c r="KTU430" s="74"/>
      <c r="KTV430" s="74"/>
      <c r="KTW430" s="74"/>
      <c r="KTX430" s="74"/>
      <c r="KTY430" s="74"/>
      <c r="KTZ430" s="74"/>
      <c r="KUA430" s="74"/>
      <c r="KUB430" s="74"/>
      <c r="KUC430" s="74"/>
      <c r="KUD430" s="74"/>
      <c r="KUE430" s="74"/>
      <c r="KUF430" s="74"/>
      <c r="KUG430" s="74"/>
      <c r="KUH430" s="74"/>
      <c r="KUI430" s="74"/>
      <c r="KUJ430" s="74"/>
      <c r="KUK430" s="74"/>
      <c r="KUL430" s="74"/>
      <c r="KUM430" s="74"/>
      <c r="KUN430" s="74"/>
      <c r="KUO430" s="74"/>
      <c r="KUP430" s="74"/>
      <c r="KUQ430" s="74"/>
      <c r="KUR430" s="74"/>
      <c r="KUS430" s="74"/>
      <c r="KUT430" s="74"/>
      <c r="KUU430" s="74"/>
      <c r="KUV430" s="74"/>
      <c r="KUW430" s="74"/>
      <c r="KUX430" s="74"/>
      <c r="KUY430" s="74"/>
      <c r="KUZ430" s="74"/>
      <c r="KVA430" s="74"/>
      <c r="KVB430" s="74"/>
      <c r="KVC430" s="74"/>
      <c r="KVD430" s="74"/>
      <c r="KVE430" s="74"/>
      <c r="KVF430" s="74"/>
      <c r="KVG430" s="74"/>
      <c r="KVH430" s="74"/>
      <c r="KVI430" s="74"/>
      <c r="KVJ430" s="74"/>
      <c r="KVK430" s="74"/>
      <c r="KVL430" s="74"/>
      <c r="KVM430" s="74"/>
      <c r="KVN430" s="74"/>
      <c r="KVO430" s="74"/>
      <c r="KVP430" s="74"/>
      <c r="KVQ430" s="74"/>
      <c r="KVR430" s="74"/>
      <c r="KVS430" s="74"/>
      <c r="KVT430" s="74"/>
      <c r="KVU430" s="74"/>
      <c r="KVV430" s="74"/>
      <c r="KVW430" s="74"/>
      <c r="KVX430" s="74"/>
      <c r="KVY430" s="74"/>
      <c r="KVZ430" s="74"/>
      <c r="KWA430" s="74"/>
      <c r="KWB430" s="74"/>
      <c r="KWC430" s="74"/>
      <c r="KWD430" s="74"/>
      <c r="KWE430" s="74"/>
      <c r="KWF430" s="74"/>
      <c r="KWG430" s="74"/>
      <c r="KWH430" s="74"/>
      <c r="KWI430" s="74"/>
      <c r="KWJ430" s="74"/>
      <c r="KWK430" s="74"/>
      <c r="KWL430" s="74"/>
      <c r="KWM430" s="74"/>
      <c r="KWN430" s="74"/>
      <c r="KWO430" s="74"/>
      <c r="KWP430" s="74"/>
      <c r="KWQ430" s="74"/>
      <c r="KWR430" s="74"/>
      <c r="KWS430" s="74"/>
      <c r="KWT430" s="74"/>
      <c r="KWU430" s="74"/>
      <c r="KWV430" s="74"/>
      <c r="KWW430" s="74"/>
      <c r="KWX430" s="74"/>
      <c r="KWY430" s="74"/>
      <c r="KWZ430" s="74"/>
      <c r="KXA430" s="74"/>
      <c r="KXB430" s="74"/>
      <c r="KXC430" s="74"/>
      <c r="KXD430" s="74"/>
      <c r="KXE430" s="74"/>
      <c r="KXF430" s="74"/>
      <c r="KXG430" s="74"/>
      <c r="KXH430" s="74"/>
      <c r="KXI430" s="74"/>
      <c r="KXJ430" s="74"/>
      <c r="KXK430" s="74"/>
      <c r="KXL430" s="74"/>
      <c r="KXM430" s="74"/>
      <c r="KXN430" s="74"/>
      <c r="KXO430" s="74"/>
      <c r="KXP430" s="74"/>
      <c r="KXQ430" s="74"/>
      <c r="KXR430" s="74"/>
      <c r="KXS430" s="74"/>
      <c r="KXT430" s="74"/>
      <c r="KXU430" s="74"/>
      <c r="KXV430" s="74"/>
      <c r="KXW430" s="74"/>
      <c r="KXX430" s="74"/>
      <c r="KXY430" s="74"/>
      <c r="KXZ430" s="74"/>
      <c r="KYA430" s="74"/>
      <c r="KYB430" s="74"/>
      <c r="KYC430" s="74"/>
      <c r="KYD430" s="74"/>
      <c r="KYE430" s="74"/>
      <c r="KYF430" s="74"/>
      <c r="KYG430" s="74"/>
      <c r="KYH430" s="74"/>
      <c r="KYI430" s="74"/>
      <c r="KYJ430" s="74"/>
      <c r="KYK430" s="74"/>
      <c r="KYL430" s="74"/>
      <c r="KYM430" s="74"/>
      <c r="KYN430" s="74"/>
      <c r="KYO430" s="74"/>
      <c r="KYP430" s="74"/>
      <c r="KYQ430" s="74"/>
      <c r="KYR430" s="74"/>
      <c r="KYS430" s="74"/>
      <c r="KYT430" s="74"/>
      <c r="KYU430" s="74"/>
      <c r="KYV430" s="74"/>
      <c r="KYW430" s="74"/>
      <c r="KYX430" s="74"/>
      <c r="KYY430" s="74"/>
      <c r="KYZ430" s="74"/>
      <c r="KZA430" s="74"/>
      <c r="KZB430" s="74"/>
      <c r="KZC430" s="74"/>
      <c r="KZD430" s="74"/>
      <c r="KZE430" s="74"/>
      <c r="KZF430" s="74"/>
      <c r="KZG430" s="74"/>
      <c r="KZH430" s="74"/>
      <c r="KZI430" s="74"/>
      <c r="KZJ430" s="74"/>
      <c r="KZK430" s="74"/>
      <c r="KZL430" s="74"/>
      <c r="KZM430" s="74"/>
      <c r="KZN430" s="74"/>
      <c r="KZO430" s="74"/>
      <c r="KZP430" s="74"/>
      <c r="KZQ430" s="74"/>
      <c r="KZR430" s="74"/>
      <c r="KZS430" s="74"/>
      <c r="KZT430" s="74"/>
      <c r="KZU430" s="74"/>
      <c r="KZV430" s="74"/>
      <c r="KZW430" s="74"/>
      <c r="KZX430" s="74"/>
      <c r="KZY430" s="74"/>
      <c r="KZZ430" s="74"/>
      <c r="LAA430" s="74"/>
      <c r="LAB430" s="74"/>
      <c r="LAC430" s="74"/>
      <c r="LAD430" s="74"/>
      <c r="LAE430" s="74"/>
      <c r="LAF430" s="74"/>
      <c r="LAG430" s="74"/>
      <c r="LAH430" s="74"/>
      <c r="LAI430" s="74"/>
      <c r="LAJ430" s="74"/>
      <c r="LAK430" s="74"/>
      <c r="LAL430" s="74"/>
      <c r="LAM430" s="74"/>
      <c r="LAN430" s="74"/>
      <c r="LAO430" s="74"/>
      <c r="LAP430" s="74"/>
      <c r="LAQ430" s="74"/>
      <c r="LAR430" s="74"/>
      <c r="LAS430" s="74"/>
      <c r="LAT430" s="74"/>
      <c r="LAU430" s="74"/>
      <c r="LAV430" s="74"/>
      <c r="LAW430" s="74"/>
      <c r="LAX430" s="74"/>
      <c r="LAY430" s="74"/>
      <c r="LAZ430" s="74"/>
      <c r="LBA430" s="74"/>
      <c r="LBB430" s="74"/>
      <c r="LBC430" s="74"/>
      <c r="LBD430" s="74"/>
      <c r="LBE430" s="74"/>
      <c r="LBF430" s="74"/>
      <c r="LBG430" s="74"/>
      <c r="LBH430" s="74"/>
      <c r="LBI430" s="74"/>
      <c r="LBJ430" s="74"/>
      <c r="LBK430" s="74"/>
      <c r="LBL430" s="74"/>
      <c r="LBM430" s="74"/>
      <c r="LBN430" s="74"/>
      <c r="LBO430" s="74"/>
      <c r="LBP430" s="74"/>
      <c r="LBQ430" s="74"/>
      <c r="LBR430" s="74"/>
      <c r="LBS430" s="74"/>
      <c r="LBT430" s="74"/>
      <c r="LBU430" s="74"/>
      <c r="LBV430" s="74"/>
      <c r="LBW430" s="74"/>
      <c r="LBX430" s="74"/>
      <c r="LBY430" s="74"/>
      <c r="LBZ430" s="74"/>
      <c r="LCA430" s="74"/>
      <c r="LCB430" s="74"/>
      <c r="LCC430" s="74"/>
      <c r="LCD430" s="74"/>
      <c r="LCE430" s="74"/>
      <c r="LCF430" s="74"/>
      <c r="LCG430" s="74"/>
      <c r="LCH430" s="74"/>
      <c r="LCI430" s="74"/>
      <c r="LCJ430" s="74"/>
      <c r="LCK430" s="74"/>
      <c r="LCL430" s="74"/>
      <c r="LCM430" s="74"/>
      <c r="LCN430" s="74"/>
      <c r="LCO430" s="74"/>
      <c r="LCP430" s="74"/>
      <c r="LCQ430" s="74"/>
      <c r="LCR430" s="74"/>
      <c r="LCS430" s="74"/>
      <c r="LCT430" s="74"/>
      <c r="LCU430" s="74"/>
      <c r="LCV430" s="74"/>
      <c r="LCW430" s="74"/>
      <c r="LCX430" s="74"/>
      <c r="LCY430" s="74"/>
      <c r="LCZ430" s="74"/>
      <c r="LDA430" s="74"/>
      <c r="LDB430" s="74"/>
      <c r="LDC430" s="74"/>
      <c r="LDD430" s="74"/>
      <c r="LDE430" s="74"/>
      <c r="LDF430" s="74"/>
      <c r="LDG430" s="74"/>
      <c r="LDH430" s="74"/>
      <c r="LDI430" s="74"/>
      <c r="LDJ430" s="74"/>
      <c r="LDK430" s="74"/>
      <c r="LDL430" s="74"/>
      <c r="LDM430" s="74"/>
      <c r="LDN430" s="74"/>
      <c r="LDO430" s="74"/>
      <c r="LDP430" s="74"/>
      <c r="LDQ430" s="74"/>
      <c r="LDR430" s="74"/>
      <c r="LDS430" s="74"/>
      <c r="LDT430" s="74"/>
      <c r="LDU430" s="74"/>
      <c r="LDV430" s="74"/>
      <c r="LDW430" s="74"/>
      <c r="LDX430" s="74"/>
      <c r="LDY430" s="74"/>
      <c r="LDZ430" s="74"/>
      <c r="LEA430" s="74"/>
      <c r="LEB430" s="74"/>
      <c r="LEC430" s="74"/>
      <c r="LED430" s="74"/>
      <c r="LEE430" s="74"/>
      <c r="LEF430" s="74"/>
      <c r="LEG430" s="74"/>
      <c r="LEH430" s="74"/>
      <c r="LEI430" s="74"/>
      <c r="LEJ430" s="74"/>
      <c r="LEK430" s="74"/>
      <c r="LEL430" s="74"/>
      <c r="LEM430" s="74"/>
      <c r="LEN430" s="74"/>
      <c r="LEO430" s="74"/>
      <c r="LEP430" s="74"/>
      <c r="LEQ430" s="74"/>
      <c r="LER430" s="74"/>
      <c r="LES430" s="74"/>
      <c r="LET430" s="74"/>
      <c r="LEU430" s="74"/>
      <c r="LEV430" s="74"/>
      <c r="LEW430" s="74"/>
      <c r="LEX430" s="74"/>
      <c r="LEY430" s="74"/>
      <c r="LEZ430" s="74"/>
      <c r="LFA430" s="74"/>
      <c r="LFB430" s="74"/>
      <c r="LFC430" s="74"/>
      <c r="LFD430" s="74"/>
      <c r="LFE430" s="74"/>
      <c r="LFF430" s="74"/>
      <c r="LFG430" s="74"/>
      <c r="LFH430" s="74"/>
      <c r="LFI430" s="74"/>
      <c r="LFJ430" s="74"/>
      <c r="LFK430" s="74"/>
      <c r="LFL430" s="74"/>
      <c r="LFM430" s="74"/>
      <c r="LFN430" s="74"/>
      <c r="LFO430" s="74"/>
      <c r="LFP430" s="74"/>
      <c r="LFQ430" s="74"/>
      <c r="LFR430" s="74"/>
      <c r="LFS430" s="74"/>
      <c r="LFT430" s="74"/>
      <c r="LFU430" s="74"/>
      <c r="LFV430" s="74"/>
      <c r="LFW430" s="74"/>
      <c r="LFX430" s="74"/>
      <c r="LFY430" s="74"/>
      <c r="LFZ430" s="74"/>
      <c r="LGA430" s="74"/>
      <c r="LGB430" s="74"/>
      <c r="LGC430" s="74"/>
      <c r="LGD430" s="74"/>
      <c r="LGE430" s="74"/>
      <c r="LGF430" s="74"/>
      <c r="LGG430" s="74"/>
      <c r="LGH430" s="74"/>
      <c r="LGI430" s="74"/>
      <c r="LGJ430" s="74"/>
      <c r="LGK430" s="74"/>
      <c r="LGL430" s="74"/>
      <c r="LGM430" s="74"/>
      <c r="LGN430" s="74"/>
      <c r="LGO430" s="74"/>
      <c r="LGP430" s="74"/>
      <c r="LGQ430" s="74"/>
      <c r="LGR430" s="74"/>
      <c r="LGS430" s="74"/>
      <c r="LGT430" s="74"/>
      <c r="LGU430" s="74"/>
      <c r="LGV430" s="74"/>
      <c r="LGW430" s="74"/>
      <c r="LGX430" s="74"/>
      <c r="LGY430" s="74"/>
      <c r="LGZ430" s="74"/>
      <c r="LHA430" s="74"/>
      <c r="LHB430" s="74"/>
      <c r="LHC430" s="74"/>
      <c r="LHD430" s="74"/>
      <c r="LHE430" s="74"/>
      <c r="LHF430" s="74"/>
      <c r="LHG430" s="74"/>
      <c r="LHH430" s="74"/>
      <c r="LHI430" s="74"/>
      <c r="LHJ430" s="74"/>
      <c r="LHK430" s="74"/>
      <c r="LHL430" s="74"/>
      <c r="LHM430" s="74"/>
      <c r="LHN430" s="74"/>
      <c r="LHO430" s="74"/>
      <c r="LHP430" s="74"/>
      <c r="LHQ430" s="74"/>
      <c r="LHR430" s="74"/>
      <c r="LHS430" s="74"/>
      <c r="LHT430" s="74"/>
      <c r="LHU430" s="74"/>
      <c r="LHV430" s="74"/>
      <c r="LHW430" s="74"/>
      <c r="LHX430" s="74"/>
      <c r="LHY430" s="74"/>
      <c r="LHZ430" s="74"/>
      <c r="LIA430" s="74"/>
      <c r="LIB430" s="74"/>
      <c r="LIC430" s="74"/>
      <c r="LID430" s="74"/>
      <c r="LIE430" s="74"/>
      <c r="LIF430" s="74"/>
      <c r="LIG430" s="74"/>
      <c r="LIH430" s="74"/>
      <c r="LII430" s="74"/>
      <c r="LIJ430" s="74"/>
      <c r="LIK430" s="74"/>
      <c r="LIL430" s="74"/>
      <c r="LIM430" s="74"/>
      <c r="LIN430" s="74"/>
      <c r="LIO430" s="74"/>
      <c r="LIP430" s="74"/>
      <c r="LIQ430" s="74"/>
      <c r="LIR430" s="74"/>
      <c r="LIS430" s="74"/>
      <c r="LIT430" s="74"/>
      <c r="LIU430" s="74"/>
      <c r="LIV430" s="74"/>
      <c r="LIW430" s="74"/>
      <c r="LIX430" s="74"/>
      <c r="LIY430" s="74"/>
      <c r="LIZ430" s="74"/>
      <c r="LJA430" s="74"/>
      <c r="LJB430" s="74"/>
      <c r="LJC430" s="74"/>
      <c r="LJD430" s="74"/>
      <c r="LJE430" s="74"/>
      <c r="LJF430" s="74"/>
      <c r="LJG430" s="74"/>
      <c r="LJH430" s="74"/>
      <c r="LJI430" s="74"/>
      <c r="LJJ430" s="74"/>
      <c r="LJK430" s="74"/>
      <c r="LJL430" s="74"/>
      <c r="LJM430" s="74"/>
      <c r="LJN430" s="74"/>
      <c r="LJO430" s="74"/>
      <c r="LJP430" s="74"/>
      <c r="LJQ430" s="74"/>
      <c r="LJR430" s="74"/>
      <c r="LJS430" s="74"/>
      <c r="LJT430" s="74"/>
      <c r="LJU430" s="74"/>
      <c r="LJV430" s="74"/>
      <c r="LJW430" s="74"/>
      <c r="LJX430" s="74"/>
      <c r="LJY430" s="74"/>
      <c r="LJZ430" s="74"/>
      <c r="LKA430" s="74"/>
      <c r="LKB430" s="74"/>
      <c r="LKC430" s="74"/>
      <c r="LKD430" s="74"/>
      <c r="LKE430" s="74"/>
      <c r="LKF430" s="74"/>
      <c r="LKG430" s="74"/>
      <c r="LKH430" s="74"/>
      <c r="LKI430" s="74"/>
      <c r="LKJ430" s="74"/>
      <c r="LKK430" s="74"/>
      <c r="LKL430" s="74"/>
      <c r="LKM430" s="74"/>
      <c r="LKN430" s="74"/>
      <c r="LKO430" s="74"/>
      <c r="LKP430" s="74"/>
      <c r="LKQ430" s="74"/>
      <c r="LKR430" s="74"/>
      <c r="LKS430" s="74"/>
      <c r="LKT430" s="74"/>
      <c r="LKU430" s="74"/>
      <c r="LKV430" s="74"/>
      <c r="LKW430" s="74"/>
      <c r="LKX430" s="74"/>
      <c r="LKY430" s="74"/>
      <c r="LKZ430" s="74"/>
      <c r="LLA430" s="74"/>
      <c r="LLB430" s="74"/>
      <c r="LLC430" s="74"/>
      <c r="LLD430" s="74"/>
      <c r="LLE430" s="74"/>
      <c r="LLF430" s="74"/>
      <c r="LLG430" s="74"/>
      <c r="LLH430" s="74"/>
      <c r="LLI430" s="74"/>
      <c r="LLJ430" s="74"/>
      <c r="LLK430" s="74"/>
      <c r="LLL430" s="74"/>
      <c r="LLM430" s="74"/>
      <c r="LLN430" s="74"/>
      <c r="LLO430" s="74"/>
      <c r="LLP430" s="74"/>
      <c r="LLQ430" s="74"/>
      <c r="LLR430" s="74"/>
      <c r="LLS430" s="74"/>
      <c r="LLT430" s="74"/>
      <c r="LLU430" s="74"/>
      <c r="LLV430" s="74"/>
      <c r="LLW430" s="74"/>
      <c r="LLX430" s="74"/>
      <c r="LLY430" s="74"/>
      <c r="LLZ430" s="74"/>
      <c r="LMA430" s="74"/>
      <c r="LMB430" s="74"/>
      <c r="LMC430" s="74"/>
      <c r="LMD430" s="74"/>
      <c r="LME430" s="74"/>
      <c r="LMF430" s="74"/>
      <c r="LMG430" s="74"/>
      <c r="LMH430" s="74"/>
      <c r="LMI430" s="74"/>
      <c r="LMJ430" s="74"/>
      <c r="LMK430" s="74"/>
      <c r="LML430" s="74"/>
      <c r="LMM430" s="74"/>
      <c r="LMN430" s="74"/>
      <c r="LMO430" s="74"/>
      <c r="LMP430" s="74"/>
      <c r="LMQ430" s="74"/>
      <c r="LMR430" s="74"/>
      <c r="LMS430" s="74"/>
      <c r="LMT430" s="74"/>
      <c r="LMU430" s="74"/>
      <c r="LMV430" s="74"/>
      <c r="LMW430" s="74"/>
      <c r="LMX430" s="74"/>
      <c r="LMY430" s="74"/>
      <c r="LMZ430" s="74"/>
      <c r="LNA430" s="74"/>
      <c r="LNB430" s="74"/>
      <c r="LNC430" s="74"/>
      <c r="LND430" s="74"/>
      <c r="LNE430" s="74"/>
      <c r="LNF430" s="74"/>
      <c r="LNG430" s="74"/>
      <c r="LNH430" s="74"/>
      <c r="LNI430" s="74"/>
      <c r="LNJ430" s="74"/>
      <c r="LNK430" s="74"/>
      <c r="LNL430" s="74"/>
      <c r="LNM430" s="74"/>
      <c r="LNN430" s="74"/>
      <c r="LNO430" s="74"/>
      <c r="LNP430" s="74"/>
      <c r="LNQ430" s="74"/>
      <c r="LNR430" s="74"/>
      <c r="LNS430" s="74"/>
      <c r="LNT430" s="74"/>
      <c r="LNU430" s="74"/>
      <c r="LNV430" s="74"/>
      <c r="LNW430" s="74"/>
      <c r="LNX430" s="74"/>
      <c r="LNY430" s="74"/>
      <c r="LNZ430" s="74"/>
      <c r="LOA430" s="74"/>
      <c r="LOB430" s="74"/>
      <c r="LOC430" s="74"/>
      <c r="LOD430" s="74"/>
      <c r="LOE430" s="74"/>
      <c r="LOF430" s="74"/>
      <c r="LOG430" s="74"/>
      <c r="LOH430" s="74"/>
      <c r="LOI430" s="74"/>
      <c r="LOJ430" s="74"/>
      <c r="LOK430" s="74"/>
      <c r="LOL430" s="74"/>
      <c r="LOM430" s="74"/>
      <c r="LON430" s="74"/>
      <c r="LOO430" s="74"/>
      <c r="LOP430" s="74"/>
      <c r="LOQ430" s="74"/>
      <c r="LOR430" s="74"/>
      <c r="LOS430" s="74"/>
      <c r="LOT430" s="74"/>
      <c r="LOU430" s="74"/>
      <c r="LOV430" s="74"/>
      <c r="LOW430" s="74"/>
      <c r="LOX430" s="74"/>
      <c r="LOY430" s="74"/>
      <c r="LOZ430" s="74"/>
      <c r="LPA430" s="74"/>
      <c r="LPB430" s="74"/>
      <c r="LPC430" s="74"/>
      <c r="LPD430" s="74"/>
      <c r="LPE430" s="74"/>
      <c r="LPF430" s="74"/>
      <c r="LPG430" s="74"/>
      <c r="LPH430" s="74"/>
      <c r="LPI430" s="74"/>
      <c r="LPJ430" s="74"/>
      <c r="LPK430" s="74"/>
      <c r="LPL430" s="74"/>
      <c r="LPM430" s="74"/>
      <c r="LPN430" s="74"/>
      <c r="LPO430" s="74"/>
      <c r="LPP430" s="74"/>
      <c r="LPQ430" s="74"/>
      <c r="LPR430" s="74"/>
      <c r="LPS430" s="74"/>
      <c r="LPT430" s="74"/>
      <c r="LPU430" s="74"/>
      <c r="LPV430" s="74"/>
      <c r="LPW430" s="74"/>
      <c r="LPX430" s="74"/>
      <c r="LPY430" s="74"/>
      <c r="LPZ430" s="74"/>
      <c r="LQA430" s="74"/>
      <c r="LQB430" s="74"/>
      <c r="LQC430" s="74"/>
      <c r="LQD430" s="74"/>
      <c r="LQE430" s="74"/>
      <c r="LQF430" s="74"/>
      <c r="LQG430" s="74"/>
      <c r="LQH430" s="74"/>
      <c r="LQI430" s="74"/>
      <c r="LQJ430" s="74"/>
      <c r="LQK430" s="74"/>
      <c r="LQL430" s="74"/>
      <c r="LQM430" s="74"/>
      <c r="LQN430" s="74"/>
      <c r="LQO430" s="74"/>
      <c r="LQP430" s="74"/>
      <c r="LQQ430" s="74"/>
      <c r="LQR430" s="74"/>
      <c r="LQS430" s="74"/>
      <c r="LQT430" s="74"/>
      <c r="LQU430" s="74"/>
      <c r="LQV430" s="74"/>
      <c r="LQW430" s="74"/>
      <c r="LQX430" s="74"/>
      <c r="LQY430" s="74"/>
      <c r="LQZ430" s="74"/>
      <c r="LRA430" s="74"/>
      <c r="LRB430" s="74"/>
      <c r="LRC430" s="74"/>
      <c r="LRD430" s="74"/>
      <c r="LRE430" s="74"/>
      <c r="LRF430" s="74"/>
      <c r="LRG430" s="74"/>
      <c r="LRH430" s="74"/>
      <c r="LRI430" s="74"/>
      <c r="LRJ430" s="74"/>
      <c r="LRK430" s="74"/>
      <c r="LRL430" s="74"/>
      <c r="LRM430" s="74"/>
      <c r="LRN430" s="74"/>
      <c r="LRO430" s="74"/>
      <c r="LRP430" s="74"/>
      <c r="LRQ430" s="74"/>
      <c r="LRR430" s="74"/>
      <c r="LRS430" s="74"/>
      <c r="LRT430" s="74"/>
      <c r="LRU430" s="74"/>
      <c r="LRV430" s="74"/>
      <c r="LRW430" s="74"/>
      <c r="LRX430" s="74"/>
      <c r="LRY430" s="74"/>
      <c r="LRZ430" s="74"/>
      <c r="LSA430" s="74"/>
      <c r="LSB430" s="74"/>
      <c r="LSC430" s="74"/>
      <c r="LSD430" s="74"/>
      <c r="LSE430" s="74"/>
      <c r="LSF430" s="74"/>
      <c r="LSG430" s="74"/>
      <c r="LSH430" s="74"/>
      <c r="LSI430" s="74"/>
      <c r="LSJ430" s="74"/>
      <c r="LSK430" s="74"/>
      <c r="LSL430" s="74"/>
      <c r="LSM430" s="74"/>
      <c r="LSN430" s="74"/>
      <c r="LSO430" s="74"/>
      <c r="LSP430" s="74"/>
      <c r="LSQ430" s="74"/>
      <c r="LSR430" s="74"/>
      <c r="LSS430" s="74"/>
      <c r="LST430" s="74"/>
      <c r="LSU430" s="74"/>
      <c r="LSV430" s="74"/>
      <c r="LSW430" s="74"/>
      <c r="LSX430" s="74"/>
      <c r="LSY430" s="74"/>
      <c r="LSZ430" s="74"/>
      <c r="LTA430" s="74"/>
      <c r="LTB430" s="74"/>
      <c r="LTC430" s="74"/>
      <c r="LTD430" s="74"/>
      <c r="LTE430" s="74"/>
      <c r="LTF430" s="74"/>
      <c r="LTG430" s="74"/>
      <c r="LTH430" s="74"/>
      <c r="LTI430" s="74"/>
      <c r="LTJ430" s="74"/>
      <c r="LTK430" s="74"/>
      <c r="LTL430" s="74"/>
      <c r="LTM430" s="74"/>
      <c r="LTN430" s="74"/>
      <c r="LTO430" s="74"/>
      <c r="LTP430" s="74"/>
      <c r="LTQ430" s="74"/>
      <c r="LTR430" s="74"/>
      <c r="LTS430" s="74"/>
      <c r="LTT430" s="74"/>
      <c r="LTU430" s="74"/>
      <c r="LTV430" s="74"/>
      <c r="LTW430" s="74"/>
      <c r="LTX430" s="74"/>
      <c r="LTY430" s="74"/>
      <c r="LTZ430" s="74"/>
      <c r="LUA430" s="74"/>
      <c r="LUB430" s="74"/>
      <c r="LUC430" s="74"/>
      <c r="LUD430" s="74"/>
      <c r="LUE430" s="74"/>
      <c r="LUF430" s="74"/>
      <c r="LUG430" s="74"/>
      <c r="LUH430" s="74"/>
      <c r="LUI430" s="74"/>
      <c r="LUJ430" s="74"/>
      <c r="LUK430" s="74"/>
      <c r="LUL430" s="74"/>
      <c r="LUM430" s="74"/>
      <c r="LUN430" s="74"/>
      <c r="LUO430" s="74"/>
      <c r="LUP430" s="74"/>
      <c r="LUQ430" s="74"/>
      <c r="LUR430" s="74"/>
      <c r="LUS430" s="74"/>
      <c r="LUT430" s="74"/>
      <c r="LUU430" s="74"/>
      <c r="LUV430" s="74"/>
      <c r="LUW430" s="74"/>
      <c r="LUX430" s="74"/>
      <c r="LUY430" s="74"/>
      <c r="LUZ430" s="74"/>
      <c r="LVA430" s="74"/>
      <c r="LVB430" s="74"/>
      <c r="LVC430" s="74"/>
      <c r="LVD430" s="74"/>
      <c r="LVE430" s="74"/>
      <c r="LVF430" s="74"/>
      <c r="LVG430" s="74"/>
      <c r="LVH430" s="74"/>
      <c r="LVI430" s="74"/>
      <c r="LVJ430" s="74"/>
      <c r="LVK430" s="74"/>
      <c r="LVL430" s="74"/>
      <c r="LVM430" s="74"/>
      <c r="LVN430" s="74"/>
      <c r="LVO430" s="74"/>
      <c r="LVP430" s="74"/>
      <c r="LVQ430" s="74"/>
      <c r="LVR430" s="74"/>
      <c r="LVS430" s="74"/>
      <c r="LVT430" s="74"/>
      <c r="LVU430" s="74"/>
      <c r="LVV430" s="74"/>
      <c r="LVW430" s="74"/>
      <c r="LVX430" s="74"/>
      <c r="LVY430" s="74"/>
      <c r="LVZ430" s="74"/>
      <c r="LWA430" s="74"/>
      <c r="LWB430" s="74"/>
      <c r="LWC430" s="74"/>
      <c r="LWD430" s="74"/>
      <c r="LWE430" s="74"/>
      <c r="LWF430" s="74"/>
      <c r="LWG430" s="74"/>
      <c r="LWH430" s="74"/>
      <c r="LWI430" s="74"/>
      <c r="LWJ430" s="74"/>
      <c r="LWK430" s="74"/>
      <c r="LWL430" s="74"/>
      <c r="LWM430" s="74"/>
      <c r="LWN430" s="74"/>
      <c r="LWO430" s="74"/>
      <c r="LWP430" s="74"/>
      <c r="LWQ430" s="74"/>
      <c r="LWR430" s="74"/>
      <c r="LWS430" s="74"/>
      <c r="LWT430" s="74"/>
      <c r="LWU430" s="74"/>
      <c r="LWV430" s="74"/>
      <c r="LWW430" s="74"/>
      <c r="LWX430" s="74"/>
      <c r="LWY430" s="74"/>
      <c r="LWZ430" s="74"/>
      <c r="LXA430" s="74"/>
      <c r="LXB430" s="74"/>
      <c r="LXC430" s="74"/>
      <c r="LXD430" s="74"/>
      <c r="LXE430" s="74"/>
      <c r="LXF430" s="74"/>
      <c r="LXG430" s="74"/>
      <c r="LXH430" s="74"/>
      <c r="LXI430" s="74"/>
      <c r="LXJ430" s="74"/>
      <c r="LXK430" s="74"/>
      <c r="LXL430" s="74"/>
      <c r="LXM430" s="74"/>
      <c r="LXN430" s="74"/>
      <c r="LXO430" s="74"/>
      <c r="LXP430" s="74"/>
      <c r="LXQ430" s="74"/>
      <c r="LXR430" s="74"/>
      <c r="LXS430" s="74"/>
      <c r="LXT430" s="74"/>
      <c r="LXU430" s="74"/>
      <c r="LXV430" s="74"/>
      <c r="LXW430" s="74"/>
      <c r="LXX430" s="74"/>
      <c r="LXY430" s="74"/>
      <c r="LXZ430" s="74"/>
      <c r="LYA430" s="74"/>
      <c r="LYB430" s="74"/>
      <c r="LYC430" s="74"/>
      <c r="LYD430" s="74"/>
      <c r="LYE430" s="74"/>
      <c r="LYF430" s="74"/>
      <c r="LYG430" s="74"/>
      <c r="LYH430" s="74"/>
      <c r="LYI430" s="74"/>
      <c r="LYJ430" s="74"/>
      <c r="LYK430" s="74"/>
      <c r="LYL430" s="74"/>
      <c r="LYM430" s="74"/>
      <c r="LYN430" s="74"/>
      <c r="LYO430" s="74"/>
      <c r="LYP430" s="74"/>
      <c r="LYQ430" s="74"/>
      <c r="LYR430" s="74"/>
      <c r="LYS430" s="74"/>
      <c r="LYT430" s="74"/>
      <c r="LYU430" s="74"/>
      <c r="LYV430" s="74"/>
      <c r="LYW430" s="74"/>
      <c r="LYX430" s="74"/>
      <c r="LYY430" s="74"/>
      <c r="LYZ430" s="74"/>
      <c r="LZA430" s="74"/>
      <c r="LZB430" s="74"/>
      <c r="LZC430" s="74"/>
      <c r="LZD430" s="74"/>
      <c r="LZE430" s="74"/>
      <c r="LZF430" s="74"/>
      <c r="LZG430" s="74"/>
      <c r="LZH430" s="74"/>
      <c r="LZI430" s="74"/>
      <c r="LZJ430" s="74"/>
      <c r="LZK430" s="74"/>
      <c r="LZL430" s="74"/>
      <c r="LZM430" s="74"/>
      <c r="LZN430" s="74"/>
      <c r="LZO430" s="74"/>
      <c r="LZP430" s="74"/>
      <c r="LZQ430" s="74"/>
      <c r="LZR430" s="74"/>
      <c r="LZS430" s="74"/>
      <c r="LZT430" s="74"/>
      <c r="LZU430" s="74"/>
      <c r="LZV430" s="74"/>
      <c r="LZW430" s="74"/>
      <c r="LZX430" s="74"/>
      <c r="LZY430" s="74"/>
      <c r="LZZ430" s="74"/>
      <c r="MAA430" s="74"/>
      <c r="MAB430" s="74"/>
      <c r="MAC430" s="74"/>
      <c r="MAD430" s="74"/>
      <c r="MAE430" s="74"/>
      <c r="MAF430" s="74"/>
      <c r="MAG430" s="74"/>
      <c r="MAH430" s="74"/>
      <c r="MAI430" s="74"/>
      <c r="MAJ430" s="74"/>
      <c r="MAK430" s="74"/>
      <c r="MAL430" s="74"/>
      <c r="MAM430" s="74"/>
      <c r="MAN430" s="74"/>
      <c r="MAO430" s="74"/>
      <c r="MAP430" s="74"/>
      <c r="MAQ430" s="74"/>
      <c r="MAR430" s="74"/>
      <c r="MAS430" s="74"/>
      <c r="MAT430" s="74"/>
      <c r="MAU430" s="74"/>
      <c r="MAV430" s="74"/>
      <c r="MAW430" s="74"/>
      <c r="MAX430" s="74"/>
      <c r="MAY430" s="74"/>
      <c r="MAZ430" s="74"/>
      <c r="MBA430" s="74"/>
      <c r="MBB430" s="74"/>
      <c r="MBC430" s="74"/>
      <c r="MBD430" s="74"/>
      <c r="MBE430" s="74"/>
      <c r="MBF430" s="74"/>
      <c r="MBG430" s="74"/>
      <c r="MBH430" s="74"/>
      <c r="MBI430" s="74"/>
      <c r="MBJ430" s="74"/>
      <c r="MBK430" s="74"/>
      <c r="MBL430" s="74"/>
      <c r="MBM430" s="74"/>
      <c r="MBN430" s="74"/>
      <c r="MBO430" s="74"/>
      <c r="MBP430" s="74"/>
      <c r="MBQ430" s="74"/>
      <c r="MBR430" s="74"/>
      <c r="MBS430" s="74"/>
      <c r="MBT430" s="74"/>
      <c r="MBU430" s="74"/>
      <c r="MBV430" s="74"/>
      <c r="MBW430" s="74"/>
      <c r="MBX430" s="74"/>
      <c r="MBY430" s="74"/>
      <c r="MBZ430" s="74"/>
      <c r="MCA430" s="74"/>
      <c r="MCB430" s="74"/>
      <c r="MCC430" s="74"/>
      <c r="MCD430" s="74"/>
      <c r="MCE430" s="74"/>
      <c r="MCF430" s="74"/>
      <c r="MCG430" s="74"/>
      <c r="MCH430" s="74"/>
      <c r="MCI430" s="74"/>
      <c r="MCJ430" s="74"/>
      <c r="MCK430" s="74"/>
      <c r="MCL430" s="74"/>
      <c r="MCM430" s="74"/>
      <c r="MCN430" s="74"/>
      <c r="MCO430" s="74"/>
      <c r="MCP430" s="74"/>
      <c r="MCQ430" s="74"/>
      <c r="MCR430" s="74"/>
      <c r="MCS430" s="74"/>
      <c r="MCT430" s="74"/>
      <c r="MCU430" s="74"/>
      <c r="MCV430" s="74"/>
      <c r="MCW430" s="74"/>
      <c r="MCX430" s="74"/>
      <c r="MCY430" s="74"/>
      <c r="MCZ430" s="74"/>
      <c r="MDA430" s="74"/>
      <c r="MDB430" s="74"/>
      <c r="MDC430" s="74"/>
      <c r="MDD430" s="74"/>
      <c r="MDE430" s="74"/>
      <c r="MDF430" s="74"/>
      <c r="MDG430" s="74"/>
      <c r="MDH430" s="74"/>
      <c r="MDI430" s="74"/>
      <c r="MDJ430" s="74"/>
      <c r="MDK430" s="74"/>
      <c r="MDL430" s="74"/>
      <c r="MDM430" s="74"/>
      <c r="MDN430" s="74"/>
      <c r="MDO430" s="74"/>
      <c r="MDP430" s="74"/>
      <c r="MDQ430" s="74"/>
      <c r="MDR430" s="74"/>
      <c r="MDS430" s="74"/>
      <c r="MDT430" s="74"/>
      <c r="MDU430" s="74"/>
      <c r="MDV430" s="74"/>
      <c r="MDW430" s="74"/>
      <c r="MDX430" s="74"/>
      <c r="MDY430" s="74"/>
      <c r="MDZ430" s="74"/>
      <c r="MEA430" s="74"/>
      <c r="MEB430" s="74"/>
      <c r="MEC430" s="74"/>
      <c r="MED430" s="74"/>
      <c r="MEE430" s="74"/>
      <c r="MEF430" s="74"/>
      <c r="MEG430" s="74"/>
      <c r="MEH430" s="74"/>
      <c r="MEI430" s="74"/>
      <c r="MEJ430" s="74"/>
      <c r="MEK430" s="74"/>
      <c r="MEL430" s="74"/>
      <c r="MEM430" s="74"/>
      <c r="MEN430" s="74"/>
      <c r="MEO430" s="74"/>
      <c r="MEP430" s="74"/>
      <c r="MEQ430" s="74"/>
      <c r="MER430" s="74"/>
      <c r="MES430" s="74"/>
      <c r="MET430" s="74"/>
      <c r="MEU430" s="74"/>
      <c r="MEV430" s="74"/>
      <c r="MEW430" s="74"/>
      <c r="MEX430" s="74"/>
      <c r="MEY430" s="74"/>
      <c r="MEZ430" s="74"/>
      <c r="MFA430" s="74"/>
      <c r="MFB430" s="74"/>
      <c r="MFC430" s="74"/>
      <c r="MFD430" s="74"/>
      <c r="MFE430" s="74"/>
      <c r="MFF430" s="74"/>
      <c r="MFG430" s="74"/>
      <c r="MFH430" s="74"/>
      <c r="MFI430" s="74"/>
      <c r="MFJ430" s="74"/>
      <c r="MFK430" s="74"/>
      <c r="MFL430" s="74"/>
      <c r="MFM430" s="74"/>
      <c r="MFN430" s="74"/>
      <c r="MFO430" s="74"/>
      <c r="MFP430" s="74"/>
      <c r="MFQ430" s="74"/>
      <c r="MFR430" s="74"/>
      <c r="MFS430" s="74"/>
      <c r="MFT430" s="74"/>
      <c r="MFU430" s="74"/>
      <c r="MFV430" s="74"/>
      <c r="MFW430" s="74"/>
      <c r="MFX430" s="74"/>
      <c r="MFY430" s="74"/>
      <c r="MFZ430" s="74"/>
      <c r="MGA430" s="74"/>
      <c r="MGB430" s="74"/>
      <c r="MGC430" s="74"/>
      <c r="MGD430" s="74"/>
      <c r="MGE430" s="74"/>
      <c r="MGF430" s="74"/>
      <c r="MGG430" s="74"/>
      <c r="MGH430" s="74"/>
      <c r="MGI430" s="74"/>
      <c r="MGJ430" s="74"/>
      <c r="MGK430" s="74"/>
      <c r="MGL430" s="74"/>
      <c r="MGM430" s="74"/>
      <c r="MGN430" s="74"/>
      <c r="MGO430" s="74"/>
      <c r="MGP430" s="74"/>
      <c r="MGQ430" s="74"/>
      <c r="MGR430" s="74"/>
      <c r="MGS430" s="74"/>
      <c r="MGT430" s="74"/>
      <c r="MGU430" s="74"/>
      <c r="MGV430" s="74"/>
      <c r="MGW430" s="74"/>
      <c r="MGX430" s="74"/>
      <c r="MGY430" s="74"/>
      <c r="MGZ430" s="74"/>
      <c r="MHA430" s="74"/>
      <c r="MHB430" s="74"/>
      <c r="MHC430" s="74"/>
      <c r="MHD430" s="74"/>
      <c r="MHE430" s="74"/>
      <c r="MHF430" s="74"/>
      <c r="MHG430" s="74"/>
      <c r="MHH430" s="74"/>
      <c r="MHI430" s="74"/>
      <c r="MHJ430" s="74"/>
      <c r="MHK430" s="74"/>
      <c r="MHL430" s="74"/>
      <c r="MHM430" s="74"/>
      <c r="MHN430" s="74"/>
      <c r="MHO430" s="74"/>
      <c r="MHP430" s="74"/>
      <c r="MHQ430" s="74"/>
      <c r="MHR430" s="74"/>
      <c r="MHS430" s="74"/>
      <c r="MHT430" s="74"/>
      <c r="MHU430" s="74"/>
      <c r="MHV430" s="74"/>
      <c r="MHW430" s="74"/>
      <c r="MHX430" s="74"/>
      <c r="MHY430" s="74"/>
      <c r="MHZ430" s="74"/>
      <c r="MIA430" s="74"/>
      <c r="MIB430" s="74"/>
      <c r="MIC430" s="74"/>
      <c r="MID430" s="74"/>
      <c r="MIE430" s="74"/>
      <c r="MIF430" s="74"/>
      <c r="MIG430" s="74"/>
      <c r="MIH430" s="74"/>
      <c r="MII430" s="74"/>
      <c r="MIJ430" s="74"/>
      <c r="MIK430" s="74"/>
      <c r="MIL430" s="74"/>
      <c r="MIM430" s="74"/>
      <c r="MIN430" s="74"/>
      <c r="MIO430" s="74"/>
      <c r="MIP430" s="74"/>
      <c r="MIQ430" s="74"/>
      <c r="MIR430" s="74"/>
      <c r="MIS430" s="74"/>
      <c r="MIT430" s="74"/>
      <c r="MIU430" s="74"/>
      <c r="MIV430" s="74"/>
      <c r="MIW430" s="74"/>
      <c r="MIX430" s="74"/>
      <c r="MIY430" s="74"/>
      <c r="MIZ430" s="74"/>
      <c r="MJA430" s="74"/>
      <c r="MJB430" s="74"/>
      <c r="MJC430" s="74"/>
      <c r="MJD430" s="74"/>
      <c r="MJE430" s="74"/>
      <c r="MJF430" s="74"/>
      <c r="MJG430" s="74"/>
      <c r="MJH430" s="74"/>
      <c r="MJI430" s="74"/>
      <c r="MJJ430" s="74"/>
      <c r="MJK430" s="74"/>
      <c r="MJL430" s="74"/>
      <c r="MJM430" s="74"/>
      <c r="MJN430" s="74"/>
      <c r="MJO430" s="74"/>
      <c r="MJP430" s="74"/>
      <c r="MJQ430" s="74"/>
      <c r="MJR430" s="74"/>
      <c r="MJS430" s="74"/>
      <c r="MJT430" s="74"/>
      <c r="MJU430" s="74"/>
      <c r="MJV430" s="74"/>
      <c r="MJW430" s="74"/>
      <c r="MJX430" s="74"/>
      <c r="MJY430" s="74"/>
      <c r="MJZ430" s="74"/>
      <c r="MKA430" s="74"/>
      <c r="MKB430" s="74"/>
      <c r="MKC430" s="74"/>
      <c r="MKD430" s="74"/>
      <c r="MKE430" s="74"/>
      <c r="MKF430" s="74"/>
      <c r="MKG430" s="74"/>
      <c r="MKH430" s="74"/>
      <c r="MKI430" s="74"/>
      <c r="MKJ430" s="74"/>
      <c r="MKK430" s="74"/>
      <c r="MKL430" s="74"/>
      <c r="MKM430" s="74"/>
      <c r="MKN430" s="74"/>
      <c r="MKO430" s="74"/>
      <c r="MKP430" s="74"/>
      <c r="MKQ430" s="74"/>
      <c r="MKR430" s="74"/>
      <c r="MKS430" s="74"/>
      <c r="MKT430" s="74"/>
      <c r="MKU430" s="74"/>
      <c r="MKV430" s="74"/>
      <c r="MKW430" s="74"/>
      <c r="MKX430" s="74"/>
      <c r="MKY430" s="74"/>
      <c r="MKZ430" s="74"/>
      <c r="MLA430" s="74"/>
      <c r="MLB430" s="74"/>
      <c r="MLC430" s="74"/>
      <c r="MLD430" s="74"/>
      <c r="MLE430" s="74"/>
      <c r="MLF430" s="74"/>
      <c r="MLG430" s="74"/>
      <c r="MLH430" s="74"/>
      <c r="MLI430" s="74"/>
      <c r="MLJ430" s="74"/>
      <c r="MLK430" s="74"/>
      <c r="MLL430" s="74"/>
      <c r="MLM430" s="74"/>
      <c r="MLN430" s="74"/>
      <c r="MLO430" s="74"/>
      <c r="MLP430" s="74"/>
      <c r="MLQ430" s="74"/>
      <c r="MLR430" s="74"/>
      <c r="MLS430" s="74"/>
      <c r="MLT430" s="74"/>
      <c r="MLU430" s="74"/>
      <c r="MLV430" s="74"/>
      <c r="MLW430" s="74"/>
      <c r="MLX430" s="74"/>
      <c r="MLY430" s="74"/>
      <c r="MLZ430" s="74"/>
      <c r="MMA430" s="74"/>
      <c r="MMB430" s="74"/>
      <c r="MMC430" s="74"/>
      <c r="MMD430" s="74"/>
      <c r="MME430" s="74"/>
      <c r="MMF430" s="74"/>
      <c r="MMG430" s="74"/>
      <c r="MMH430" s="74"/>
      <c r="MMI430" s="74"/>
      <c r="MMJ430" s="74"/>
      <c r="MMK430" s="74"/>
      <c r="MML430" s="74"/>
      <c r="MMM430" s="74"/>
      <c r="MMN430" s="74"/>
      <c r="MMO430" s="74"/>
      <c r="MMP430" s="74"/>
      <c r="MMQ430" s="74"/>
      <c r="MMR430" s="74"/>
      <c r="MMS430" s="74"/>
      <c r="MMT430" s="74"/>
      <c r="MMU430" s="74"/>
      <c r="MMV430" s="74"/>
      <c r="MMW430" s="74"/>
      <c r="MMX430" s="74"/>
      <c r="MMY430" s="74"/>
      <c r="MMZ430" s="74"/>
      <c r="MNA430" s="74"/>
      <c r="MNB430" s="74"/>
      <c r="MNC430" s="74"/>
      <c r="MND430" s="74"/>
      <c r="MNE430" s="74"/>
      <c r="MNF430" s="74"/>
      <c r="MNG430" s="74"/>
      <c r="MNH430" s="74"/>
      <c r="MNI430" s="74"/>
      <c r="MNJ430" s="74"/>
      <c r="MNK430" s="74"/>
      <c r="MNL430" s="74"/>
      <c r="MNM430" s="74"/>
      <c r="MNN430" s="74"/>
      <c r="MNO430" s="74"/>
      <c r="MNP430" s="74"/>
      <c r="MNQ430" s="74"/>
      <c r="MNR430" s="74"/>
      <c r="MNS430" s="74"/>
      <c r="MNT430" s="74"/>
      <c r="MNU430" s="74"/>
      <c r="MNV430" s="74"/>
      <c r="MNW430" s="74"/>
      <c r="MNX430" s="74"/>
      <c r="MNY430" s="74"/>
      <c r="MNZ430" s="74"/>
      <c r="MOA430" s="74"/>
      <c r="MOB430" s="74"/>
      <c r="MOC430" s="74"/>
      <c r="MOD430" s="74"/>
      <c r="MOE430" s="74"/>
      <c r="MOF430" s="74"/>
      <c r="MOG430" s="74"/>
      <c r="MOH430" s="74"/>
      <c r="MOI430" s="74"/>
      <c r="MOJ430" s="74"/>
      <c r="MOK430" s="74"/>
      <c r="MOL430" s="74"/>
      <c r="MOM430" s="74"/>
      <c r="MON430" s="74"/>
      <c r="MOO430" s="74"/>
      <c r="MOP430" s="74"/>
      <c r="MOQ430" s="74"/>
      <c r="MOR430" s="74"/>
      <c r="MOS430" s="74"/>
      <c r="MOT430" s="74"/>
      <c r="MOU430" s="74"/>
      <c r="MOV430" s="74"/>
      <c r="MOW430" s="74"/>
      <c r="MOX430" s="74"/>
      <c r="MOY430" s="74"/>
      <c r="MOZ430" s="74"/>
      <c r="MPA430" s="74"/>
      <c r="MPB430" s="74"/>
      <c r="MPC430" s="74"/>
      <c r="MPD430" s="74"/>
      <c r="MPE430" s="74"/>
      <c r="MPF430" s="74"/>
      <c r="MPG430" s="74"/>
      <c r="MPH430" s="74"/>
      <c r="MPI430" s="74"/>
      <c r="MPJ430" s="74"/>
      <c r="MPK430" s="74"/>
      <c r="MPL430" s="74"/>
      <c r="MPM430" s="74"/>
      <c r="MPN430" s="74"/>
      <c r="MPO430" s="74"/>
      <c r="MPP430" s="74"/>
      <c r="MPQ430" s="74"/>
      <c r="MPR430" s="74"/>
      <c r="MPS430" s="74"/>
      <c r="MPT430" s="74"/>
      <c r="MPU430" s="74"/>
      <c r="MPV430" s="74"/>
      <c r="MPW430" s="74"/>
      <c r="MPX430" s="74"/>
      <c r="MPY430" s="74"/>
      <c r="MPZ430" s="74"/>
      <c r="MQA430" s="74"/>
      <c r="MQB430" s="74"/>
      <c r="MQC430" s="74"/>
      <c r="MQD430" s="74"/>
      <c r="MQE430" s="74"/>
      <c r="MQF430" s="74"/>
      <c r="MQG430" s="74"/>
      <c r="MQH430" s="74"/>
      <c r="MQI430" s="74"/>
      <c r="MQJ430" s="74"/>
      <c r="MQK430" s="74"/>
      <c r="MQL430" s="74"/>
      <c r="MQM430" s="74"/>
      <c r="MQN430" s="74"/>
      <c r="MQO430" s="74"/>
      <c r="MQP430" s="74"/>
      <c r="MQQ430" s="74"/>
      <c r="MQR430" s="74"/>
      <c r="MQS430" s="74"/>
      <c r="MQT430" s="74"/>
      <c r="MQU430" s="74"/>
      <c r="MQV430" s="74"/>
      <c r="MQW430" s="74"/>
      <c r="MQX430" s="74"/>
      <c r="MQY430" s="74"/>
      <c r="MQZ430" s="74"/>
      <c r="MRA430" s="74"/>
      <c r="MRB430" s="74"/>
      <c r="MRC430" s="74"/>
      <c r="MRD430" s="74"/>
      <c r="MRE430" s="74"/>
      <c r="MRF430" s="74"/>
      <c r="MRG430" s="74"/>
      <c r="MRH430" s="74"/>
      <c r="MRI430" s="74"/>
      <c r="MRJ430" s="74"/>
      <c r="MRK430" s="74"/>
      <c r="MRL430" s="74"/>
      <c r="MRM430" s="74"/>
      <c r="MRN430" s="74"/>
      <c r="MRO430" s="74"/>
      <c r="MRP430" s="74"/>
      <c r="MRQ430" s="74"/>
      <c r="MRR430" s="74"/>
      <c r="MRS430" s="74"/>
      <c r="MRT430" s="74"/>
      <c r="MRU430" s="74"/>
      <c r="MRV430" s="74"/>
      <c r="MRW430" s="74"/>
      <c r="MRX430" s="74"/>
      <c r="MRY430" s="74"/>
      <c r="MRZ430" s="74"/>
      <c r="MSA430" s="74"/>
      <c r="MSB430" s="74"/>
      <c r="MSC430" s="74"/>
      <c r="MSD430" s="74"/>
      <c r="MSE430" s="74"/>
      <c r="MSF430" s="74"/>
      <c r="MSG430" s="74"/>
      <c r="MSH430" s="74"/>
      <c r="MSI430" s="74"/>
      <c r="MSJ430" s="74"/>
      <c r="MSK430" s="74"/>
      <c r="MSL430" s="74"/>
      <c r="MSM430" s="74"/>
      <c r="MSN430" s="74"/>
      <c r="MSO430" s="74"/>
      <c r="MSP430" s="74"/>
      <c r="MSQ430" s="74"/>
      <c r="MSR430" s="74"/>
      <c r="MSS430" s="74"/>
      <c r="MST430" s="74"/>
      <c r="MSU430" s="74"/>
      <c r="MSV430" s="74"/>
      <c r="MSW430" s="74"/>
      <c r="MSX430" s="74"/>
      <c r="MSY430" s="74"/>
      <c r="MSZ430" s="74"/>
      <c r="MTA430" s="74"/>
      <c r="MTB430" s="74"/>
      <c r="MTC430" s="74"/>
      <c r="MTD430" s="74"/>
      <c r="MTE430" s="74"/>
      <c r="MTF430" s="74"/>
      <c r="MTG430" s="74"/>
      <c r="MTH430" s="74"/>
      <c r="MTI430" s="74"/>
      <c r="MTJ430" s="74"/>
      <c r="MTK430" s="74"/>
      <c r="MTL430" s="74"/>
      <c r="MTM430" s="74"/>
      <c r="MTN430" s="74"/>
      <c r="MTO430" s="74"/>
      <c r="MTP430" s="74"/>
      <c r="MTQ430" s="74"/>
      <c r="MTR430" s="74"/>
      <c r="MTS430" s="74"/>
      <c r="MTT430" s="74"/>
      <c r="MTU430" s="74"/>
      <c r="MTV430" s="74"/>
      <c r="MTW430" s="74"/>
      <c r="MTX430" s="74"/>
      <c r="MTY430" s="74"/>
      <c r="MTZ430" s="74"/>
      <c r="MUA430" s="74"/>
      <c r="MUB430" s="74"/>
      <c r="MUC430" s="74"/>
      <c r="MUD430" s="74"/>
      <c r="MUE430" s="74"/>
      <c r="MUF430" s="74"/>
      <c r="MUG430" s="74"/>
      <c r="MUH430" s="74"/>
      <c r="MUI430" s="74"/>
      <c r="MUJ430" s="74"/>
      <c r="MUK430" s="74"/>
      <c r="MUL430" s="74"/>
      <c r="MUM430" s="74"/>
      <c r="MUN430" s="74"/>
      <c r="MUO430" s="74"/>
      <c r="MUP430" s="74"/>
      <c r="MUQ430" s="74"/>
      <c r="MUR430" s="74"/>
      <c r="MUS430" s="74"/>
      <c r="MUT430" s="74"/>
      <c r="MUU430" s="74"/>
      <c r="MUV430" s="74"/>
      <c r="MUW430" s="74"/>
      <c r="MUX430" s="74"/>
      <c r="MUY430" s="74"/>
      <c r="MUZ430" s="74"/>
      <c r="MVA430" s="74"/>
      <c r="MVB430" s="74"/>
      <c r="MVC430" s="74"/>
      <c r="MVD430" s="74"/>
      <c r="MVE430" s="74"/>
      <c r="MVF430" s="74"/>
      <c r="MVG430" s="74"/>
      <c r="MVH430" s="74"/>
      <c r="MVI430" s="74"/>
      <c r="MVJ430" s="74"/>
      <c r="MVK430" s="74"/>
      <c r="MVL430" s="74"/>
      <c r="MVM430" s="74"/>
      <c r="MVN430" s="74"/>
      <c r="MVO430" s="74"/>
      <c r="MVP430" s="74"/>
      <c r="MVQ430" s="74"/>
      <c r="MVR430" s="74"/>
      <c r="MVS430" s="74"/>
      <c r="MVT430" s="74"/>
      <c r="MVU430" s="74"/>
      <c r="MVV430" s="74"/>
      <c r="MVW430" s="74"/>
      <c r="MVX430" s="74"/>
      <c r="MVY430" s="74"/>
      <c r="MVZ430" s="74"/>
      <c r="MWA430" s="74"/>
      <c r="MWB430" s="74"/>
      <c r="MWC430" s="74"/>
      <c r="MWD430" s="74"/>
      <c r="MWE430" s="74"/>
      <c r="MWF430" s="74"/>
      <c r="MWG430" s="74"/>
      <c r="MWH430" s="74"/>
      <c r="MWI430" s="74"/>
      <c r="MWJ430" s="74"/>
      <c r="MWK430" s="74"/>
      <c r="MWL430" s="74"/>
      <c r="MWM430" s="74"/>
      <c r="MWN430" s="74"/>
      <c r="MWO430" s="74"/>
      <c r="MWP430" s="74"/>
      <c r="MWQ430" s="74"/>
      <c r="MWR430" s="74"/>
      <c r="MWS430" s="74"/>
      <c r="MWT430" s="74"/>
      <c r="MWU430" s="74"/>
      <c r="MWV430" s="74"/>
      <c r="MWW430" s="74"/>
      <c r="MWX430" s="74"/>
      <c r="MWY430" s="74"/>
      <c r="MWZ430" s="74"/>
      <c r="MXA430" s="74"/>
      <c r="MXB430" s="74"/>
      <c r="MXC430" s="74"/>
      <c r="MXD430" s="74"/>
      <c r="MXE430" s="74"/>
      <c r="MXF430" s="74"/>
      <c r="MXG430" s="74"/>
      <c r="MXH430" s="74"/>
      <c r="MXI430" s="74"/>
      <c r="MXJ430" s="74"/>
      <c r="MXK430" s="74"/>
      <c r="MXL430" s="74"/>
      <c r="MXM430" s="74"/>
      <c r="MXN430" s="74"/>
      <c r="MXO430" s="74"/>
      <c r="MXP430" s="74"/>
      <c r="MXQ430" s="74"/>
      <c r="MXR430" s="74"/>
      <c r="MXS430" s="74"/>
      <c r="MXT430" s="74"/>
      <c r="MXU430" s="74"/>
      <c r="MXV430" s="74"/>
      <c r="MXW430" s="74"/>
      <c r="MXX430" s="74"/>
      <c r="MXY430" s="74"/>
      <c r="MXZ430" s="74"/>
      <c r="MYA430" s="74"/>
      <c r="MYB430" s="74"/>
      <c r="MYC430" s="74"/>
      <c r="MYD430" s="74"/>
      <c r="MYE430" s="74"/>
      <c r="MYF430" s="74"/>
      <c r="MYG430" s="74"/>
      <c r="MYH430" s="74"/>
      <c r="MYI430" s="74"/>
      <c r="MYJ430" s="74"/>
      <c r="MYK430" s="74"/>
      <c r="MYL430" s="74"/>
      <c r="MYM430" s="74"/>
      <c r="MYN430" s="74"/>
      <c r="MYO430" s="74"/>
      <c r="MYP430" s="74"/>
      <c r="MYQ430" s="74"/>
      <c r="MYR430" s="74"/>
      <c r="MYS430" s="74"/>
      <c r="MYT430" s="74"/>
      <c r="MYU430" s="74"/>
      <c r="MYV430" s="74"/>
      <c r="MYW430" s="74"/>
      <c r="MYX430" s="74"/>
      <c r="MYY430" s="74"/>
      <c r="MYZ430" s="74"/>
      <c r="MZA430" s="74"/>
      <c r="MZB430" s="74"/>
      <c r="MZC430" s="74"/>
      <c r="MZD430" s="74"/>
      <c r="MZE430" s="74"/>
      <c r="MZF430" s="74"/>
      <c r="MZG430" s="74"/>
      <c r="MZH430" s="74"/>
      <c r="MZI430" s="74"/>
      <c r="MZJ430" s="74"/>
      <c r="MZK430" s="74"/>
      <c r="MZL430" s="74"/>
      <c r="MZM430" s="74"/>
      <c r="MZN430" s="74"/>
      <c r="MZO430" s="74"/>
      <c r="MZP430" s="74"/>
      <c r="MZQ430" s="74"/>
      <c r="MZR430" s="74"/>
      <c r="MZS430" s="74"/>
      <c r="MZT430" s="74"/>
      <c r="MZU430" s="74"/>
      <c r="MZV430" s="74"/>
      <c r="MZW430" s="74"/>
      <c r="MZX430" s="74"/>
      <c r="MZY430" s="74"/>
      <c r="MZZ430" s="74"/>
      <c r="NAA430" s="74"/>
      <c r="NAB430" s="74"/>
      <c r="NAC430" s="74"/>
      <c r="NAD430" s="74"/>
      <c r="NAE430" s="74"/>
      <c r="NAF430" s="74"/>
      <c r="NAG430" s="74"/>
      <c r="NAH430" s="74"/>
      <c r="NAI430" s="74"/>
      <c r="NAJ430" s="74"/>
      <c r="NAK430" s="74"/>
      <c r="NAL430" s="74"/>
      <c r="NAM430" s="74"/>
      <c r="NAN430" s="74"/>
      <c r="NAO430" s="74"/>
      <c r="NAP430" s="74"/>
      <c r="NAQ430" s="74"/>
      <c r="NAR430" s="74"/>
      <c r="NAS430" s="74"/>
      <c r="NAT430" s="74"/>
      <c r="NAU430" s="74"/>
      <c r="NAV430" s="74"/>
      <c r="NAW430" s="74"/>
      <c r="NAX430" s="74"/>
      <c r="NAY430" s="74"/>
      <c r="NAZ430" s="74"/>
      <c r="NBA430" s="74"/>
      <c r="NBB430" s="74"/>
      <c r="NBC430" s="74"/>
      <c r="NBD430" s="74"/>
      <c r="NBE430" s="74"/>
      <c r="NBF430" s="74"/>
      <c r="NBG430" s="74"/>
      <c r="NBH430" s="74"/>
      <c r="NBI430" s="74"/>
      <c r="NBJ430" s="74"/>
      <c r="NBK430" s="74"/>
      <c r="NBL430" s="74"/>
      <c r="NBM430" s="74"/>
      <c r="NBN430" s="74"/>
      <c r="NBO430" s="74"/>
      <c r="NBP430" s="74"/>
      <c r="NBQ430" s="74"/>
      <c r="NBR430" s="74"/>
      <c r="NBS430" s="74"/>
      <c r="NBT430" s="74"/>
      <c r="NBU430" s="74"/>
      <c r="NBV430" s="74"/>
      <c r="NBW430" s="74"/>
      <c r="NBX430" s="74"/>
      <c r="NBY430" s="74"/>
      <c r="NBZ430" s="74"/>
      <c r="NCA430" s="74"/>
      <c r="NCB430" s="74"/>
      <c r="NCC430" s="74"/>
      <c r="NCD430" s="74"/>
      <c r="NCE430" s="74"/>
      <c r="NCF430" s="74"/>
      <c r="NCG430" s="74"/>
      <c r="NCH430" s="74"/>
      <c r="NCI430" s="74"/>
      <c r="NCJ430" s="74"/>
      <c r="NCK430" s="74"/>
      <c r="NCL430" s="74"/>
      <c r="NCM430" s="74"/>
      <c r="NCN430" s="74"/>
      <c r="NCO430" s="74"/>
      <c r="NCP430" s="74"/>
      <c r="NCQ430" s="74"/>
      <c r="NCR430" s="74"/>
      <c r="NCS430" s="74"/>
      <c r="NCT430" s="74"/>
      <c r="NCU430" s="74"/>
      <c r="NCV430" s="74"/>
      <c r="NCW430" s="74"/>
      <c r="NCX430" s="74"/>
      <c r="NCY430" s="74"/>
      <c r="NCZ430" s="74"/>
      <c r="NDA430" s="74"/>
      <c r="NDB430" s="74"/>
      <c r="NDC430" s="74"/>
      <c r="NDD430" s="74"/>
      <c r="NDE430" s="74"/>
      <c r="NDF430" s="74"/>
      <c r="NDG430" s="74"/>
      <c r="NDH430" s="74"/>
      <c r="NDI430" s="74"/>
      <c r="NDJ430" s="74"/>
      <c r="NDK430" s="74"/>
      <c r="NDL430" s="74"/>
      <c r="NDM430" s="74"/>
      <c r="NDN430" s="74"/>
      <c r="NDO430" s="74"/>
      <c r="NDP430" s="74"/>
      <c r="NDQ430" s="74"/>
      <c r="NDR430" s="74"/>
      <c r="NDS430" s="74"/>
      <c r="NDT430" s="74"/>
      <c r="NDU430" s="74"/>
      <c r="NDV430" s="74"/>
      <c r="NDW430" s="74"/>
      <c r="NDX430" s="74"/>
      <c r="NDY430" s="74"/>
      <c r="NDZ430" s="74"/>
      <c r="NEA430" s="74"/>
      <c r="NEB430" s="74"/>
      <c r="NEC430" s="74"/>
      <c r="NED430" s="74"/>
      <c r="NEE430" s="74"/>
      <c r="NEF430" s="74"/>
      <c r="NEG430" s="74"/>
      <c r="NEH430" s="74"/>
      <c r="NEI430" s="74"/>
      <c r="NEJ430" s="74"/>
      <c r="NEK430" s="74"/>
      <c r="NEL430" s="74"/>
      <c r="NEM430" s="74"/>
      <c r="NEN430" s="74"/>
      <c r="NEO430" s="74"/>
      <c r="NEP430" s="74"/>
      <c r="NEQ430" s="74"/>
      <c r="NER430" s="74"/>
      <c r="NES430" s="74"/>
      <c r="NET430" s="74"/>
      <c r="NEU430" s="74"/>
      <c r="NEV430" s="74"/>
      <c r="NEW430" s="74"/>
      <c r="NEX430" s="74"/>
      <c r="NEY430" s="74"/>
      <c r="NEZ430" s="74"/>
      <c r="NFA430" s="74"/>
      <c r="NFB430" s="74"/>
      <c r="NFC430" s="74"/>
      <c r="NFD430" s="74"/>
      <c r="NFE430" s="74"/>
      <c r="NFF430" s="74"/>
      <c r="NFG430" s="74"/>
      <c r="NFH430" s="74"/>
      <c r="NFI430" s="74"/>
      <c r="NFJ430" s="74"/>
      <c r="NFK430" s="74"/>
      <c r="NFL430" s="74"/>
      <c r="NFM430" s="74"/>
      <c r="NFN430" s="74"/>
      <c r="NFO430" s="74"/>
      <c r="NFP430" s="74"/>
      <c r="NFQ430" s="74"/>
      <c r="NFR430" s="74"/>
      <c r="NFS430" s="74"/>
      <c r="NFT430" s="74"/>
      <c r="NFU430" s="74"/>
      <c r="NFV430" s="74"/>
      <c r="NFW430" s="74"/>
      <c r="NFX430" s="74"/>
      <c r="NFY430" s="74"/>
      <c r="NFZ430" s="74"/>
      <c r="NGA430" s="74"/>
      <c r="NGB430" s="74"/>
      <c r="NGC430" s="74"/>
      <c r="NGD430" s="74"/>
      <c r="NGE430" s="74"/>
      <c r="NGF430" s="74"/>
      <c r="NGG430" s="74"/>
      <c r="NGH430" s="74"/>
      <c r="NGI430" s="74"/>
      <c r="NGJ430" s="74"/>
      <c r="NGK430" s="74"/>
      <c r="NGL430" s="74"/>
      <c r="NGM430" s="74"/>
      <c r="NGN430" s="74"/>
      <c r="NGO430" s="74"/>
      <c r="NGP430" s="74"/>
      <c r="NGQ430" s="74"/>
      <c r="NGR430" s="74"/>
      <c r="NGS430" s="74"/>
      <c r="NGT430" s="74"/>
      <c r="NGU430" s="74"/>
      <c r="NGV430" s="74"/>
      <c r="NGW430" s="74"/>
      <c r="NGX430" s="74"/>
      <c r="NGY430" s="74"/>
      <c r="NGZ430" s="74"/>
      <c r="NHA430" s="74"/>
      <c r="NHB430" s="74"/>
      <c r="NHC430" s="74"/>
      <c r="NHD430" s="74"/>
      <c r="NHE430" s="74"/>
      <c r="NHF430" s="74"/>
      <c r="NHG430" s="74"/>
      <c r="NHH430" s="74"/>
      <c r="NHI430" s="74"/>
      <c r="NHJ430" s="74"/>
      <c r="NHK430" s="74"/>
      <c r="NHL430" s="74"/>
      <c r="NHM430" s="74"/>
      <c r="NHN430" s="74"/>
      <c r="NHO430" s="74"/>
      <c r="NHP430" s="74"/>
      <c r="NHQ430" s="74"/>
      <c r="NHR430" s="74"/>
      <c r="NHS430" s="74"/>
      <c r="NHT430" s="74"/>
      <c r="NHU430" s="74"/>
      <c r="NHV430" s="74"/>
      <c r="NHW430" s="74"/>
      <c r="NHX430" s="74"/>
      <c r="NHY430" s="74"/>
      <c r="NHZ430" s="74"/>
      <c r="NIA430" s="74"/>
      <c r="NIB430" s="74"/>
      <c r="NIC430" s="74"/>
      <c r="NID430" s="74"/>
      <c r="NIE430" s="74"/>
      <c r="NIF430" s="74"/>
      <c r="NIG430" s="74"/>
      <c r="NIH430" s="74"/>
      <c r="NII430" s="74"/>
      <c r="NIJ430" s="74"/>
      <c r="NIK430" s="74"/>
      <c r="NIL430" s="74"/>
      <c r="NIM430" s="74"/>
      <c r="NIN430" s="74"/>
      <c r="NIO430" s="74"/>
      <c r="NIP430" s="74"/>
      <c r="NIQ430" s="74"/>
      <c r="NIR430" s="74"/>
      <c r="NIS430" s="74"/>
      <c r="NIT430" s="74"/>
      <c r="NIU430" s="74"/>
      <c r="NIV430" s="74"/>
      <c r="NIW430" s="74"/>
      <c r="NIX430" s="74"/>
      <c r="NIY430" s="74"/>
      <c r="NIZ430" s="74"/>
      <c r="NJA430" s="74"/>
      <c r="NJB430" s="74"/>
      <c r="NJC430" s="74"/>
      <c r="NJD430" s="74"/>
      <c r="NJE430" s="74"/>
      <c r="NJF430" s="74"/>
      <c r="NJG430" s="74"/>
      <c r="NJH430" s="74"/>
      <c r="NJI430" s="74"/>
      <c r="NJJ430" s="74"/>
      <c r="NJK430" s="74"/>
      <c r="NJL430" s="74"/>
      <c r="NJM430" s="74"/>
      <c r="NJN430" s="74"/>
      <c r="NJO430" s="74"/>
      <c r="NJP430" s="74"/>
      <c r="NJQ430" s="74"/>
      <c r="NJR430" s="74"/>
      <c r="NJS430" s="74"/>
      <c r="NJT430" s="74"/>
      <c r="NJU430" s="74"/>
      <c r="NJV430" s="74"/>
      <c r="NJW430" s="74"/>
      <c r="NJX430" s="74"/>
      <c r="NJY430" s="74"/>
      <c r="NJZ430" s="74"/>
      <c r="NKA430" s="74"/>
      <c r="NKB430" s="74"/>
      <c r="NKC430" s="74"/>
      <c r="NKD430" s="74"/>
      <c r="NKE430" s="74"/>
      <c r="NKF430" s="74"/>
      <c r="NKG430" s="74"/>
      <c r="NKH430" s="74"/>
      <c r="NKI430" s="74"/>
      <c r="NKJ430" s="74"/>
      <c r="NKK430" s="74"/>
      <c r="NKL430" s="74"/>
      <c r="NKM430" s="74"/>
      <c r="NKN430" s="74"/>
      <c r="NKO430" s="74"/>
      <c r="NKP430" s="74"/>
      <c r="NKQ430" s="74"/>
      <c r="NKR430" s="74"/>
      <c r="NKS430" s="74"/>
      <c r="NKT430" s="74"/>
      <c r="NKU430" s="74"/>
      <c r="NKV430" s="74"/>
      <c r="NKW430" s="74"/>
      <c r="NKX430" s="74"/>
      <c r="NKY430" s="74"/>
      <c r="NKZ430" s="74"/>
      <c r="NLA430" s="74"/>
      <c r="NLB430" s="74"/>
      <c r="NLC430" s="74"/>
      <c r="NLD430" s="74"/>
      <c r="NLE430" s="74"/>
      <c r="NLF430" s="74"/>
      <c r="NLG430" s="74"/>
      <c r="NLH430" s="74"/>
      <c r="NLI430" s="74"/>
      <c r="NLJ430" s="74"/>
      <c r="NLK430" s="74"/>
      <c r="NLL430" s="74"/>
      <c r="NLM430" s="74"/>
      <c r="NLN430" s="74"/>
      <c r="NLO430" s="74"/>
      <c r="NLP430" s="74"/>
      <c r="NLQ430" s="74"/>
      <c r="NLR430" s="74"/>
      <c r="NLS430" s="74"/>
      <c r="NLT430" s="74"/>
      <c r="NLU430" s="74"/>
      <c r="NLV430" s="74"/>
      <c r="NLW430" s="74"/>
      <c r="NLX430" s="74"/>
      <c r="NLY430" s="74"/>
      <c r="NLZ430" s="74"/>
      <c r="NMA430" s="74"/>
      <c r="NMB430" s="74"/>
      <c r="NMC430" s="74"/>
      <c r="NMD430" s="74"/>
      <c r="NME430" s="74"/>
      <c r="NMF430" s="74"/>
      <c r="NMG430" s="74"/>
      <c r="NMH430" s="74"/>
      <c r="NMI430" s="74"/>
      <c r="NMJ430" s="74"/>
      <c r="NMK430" s="74"/>
      <c r="NML430" s="74"/>
      <c r="NMM430" s="74"/>
      <c r="NMN430" s="74"/>
      <c r="NMO430" s="74"/>
      <c r="NMP430" s="74"/>
      <c r="NMQ430" s="74"/>
      <c r="NMR430" s="74"/>
      <c r="NMS430" s="74"/>
      <c r="NMT430" s="74"/>
      <c r="NMU430" s="74"/>
      <c r="NMV430" s="74"/>
      <c r="NMW430" s="74"/>
      <c r="NMX430" s="74"/>
      <c r="NMY430" s="74"/>
      <c r="NMZ430" s="74"/>
      <c r="NNA430" s="74"/>
      <c r="NNB430" s="74"/>
      <c r="NNC430" s="74"/>
      <c r="NND430" s="74"/>
      <c r="NNE430" s="74"/>
      <c r="NNF430" s="74"/>
      <c r="NNG430" s="74"/>
      <c r="NNH430" s="74"/>
      <c r="NNI430" s="74"/>
      <c r="NNJ430" s="74"/>
      <c r="NNK430" s="74"/>
      <c r="NNL430" s="74"/>
      <c r="NNM430" s="74"/>
      <c r="NNN430" s="74"/>
      <c r="NNO430" s="74"/>
      <c r="NNP430" s="74"/>
      <c r="NNQ430" s="74"/>
      <c r="NNR430" s="74"/>
      <c r="NNS430" s="74"/>
      <c r="NNT430" s="74"/>
      <c r="NNU430" s="74"/>
      <c r="NNV430" s="74"/>
      <c r="NNW430" s="74"/>
      <c r="NNX430" s="74"/>
      <c r="NNY430" s="74"/>
      <c r="NNZ430" s="74"/>
      <c r="NOA430" s="74"/>
      <c r="NOB430" s="74"/>
      <c r="NOC430" s="74"/>
      <c r="NOD430" s="74"/>
      <c r="NOE430" s="74"/>
      <c r="NOF430" s="74"/>
      <c r="NOG430" s="74"/>
      <c r="NOH430" s="74"/>
      <c r="NOI430" s="74"/>
      <c r="NOJ430" s="74"/>
      <c r="NOK430" s="74"/>
      <c r="NOL430" s="74"/>
      <c r="NOM430" s="74"/>
      <c r="NON430" s="74"/>
      <c r="NOO430" s="74"/>
      <c r="NOP430" s="74"/>
      <c r="NOQ430" s="74"/>
      <c r="NOR430" s="74"/>
      <c r="NOS430" s="74"/>
      <c r="NOT430" s="74"/>
      <c r="NOU430" s="74"/>
      <c r="NOV430" s="74"/>
      <c r="NOW430" s="74"/>
      <c r="NOX430" s="74"/>
      <c r="NOY430" s="74"/>
      <c r="NOZ430" s="74"/>
      <c r="NPA430" s="74"/>
      <c r="NPB430" s="74"/>
      <c r="NPC430" s="74"/>
      <c r="NPD430" s="74"/>
      <c r="NPE430" s="74"/>
      <c r="NPF430" s="74"/>
      <c r="NPG430" s="74"/>
      <c r="NPH430" s="74"/>
      <c r="NPI430" s="74"/>
      <c r="NPJ430" s="74"/>
      <c r="NPK430" s="74"/>
      <c r="NPL430" s="74"/>
      <c r="NPM430" s="74"/>
      <c r="NPN430" s="74"/>
      <c r="NPO430" s="74"/>
      <c r="NPP430" s="74"/>
      <c r="NPQ430" s="74"/>
      <c r="NPR430" s="74"/>
      <c r="NPS430" s="74"/>
      <c r="NPT430" s="74"/>
      <c r="NPU430" s="74"/>
      <c r="NPV430" s="74"/>
      <c r="NPW430" s="74"/>
      <c r="NPX430" s="74"/>
      <c r="NPY430" s="74"/>
      <c r="NPZ430" s="74"/>
      <c r="NQA430" s="74"/>
      <c r="NQB430" s="74"/>
      <c r="NQC430" s="74"/>
      <c r="NQD430" s="74"/>
      <c r="NQE430" s="74"/>
      <c r="NQF430" s="74"/>
      <c r="NQG430" s="74"/>
      <c r="NQH430" s="74"/>
      <c r="NQI430" s="74"/>
      <c r="NQJ430" s="74"/>
      <c r="NQK430" s="74"/>
      <c r="NQL430" s="74"/>
      <c r="NQM430" s="74"/>
      <c r="NQN430" s="74"/>
      <c r="NQO430" s="74"/>
      <c r="NQP430" s="74"/>
      <c r="NQQ430" s="74"/>
      <c r="NQR430" s="74"/>
      <c r="NQS430" s="74"/>
      <c r="NQT430" s="74"/>
      <c r="NQU430" s="74"/>
      <c r="NQV430" s="74"/>
      <c r="NQW430" s="74"/>
      <c r="NQX430" s="74"/>
      <c r="NQY430" s="74"/>
      <c r="NQZ430" s="74"/>
      <c r="NRA430" s="74"/>
      <c r="NRB430" s="74"/>
      <c r="NRC430" s="74"/>
      <c r="NRD430" s="74"/>
      <c r="NRE430" s="74"/>
      <c r="NRF430" s="74"/>
      <c r="NRG430" s="74"/>
      <c r="NRH430" s="74"/>
      <c r="NRI430" s="74"/>
      <c r="NRJ430" s="74"/>
      <c r="NRK430" s="74"/>
      <c r="NRL430" s="74"/>
      <c r="NRM430" s="74"/>
      <c r="NRN430" s="74"/>
      <c r="NRO430" s="74"/>
      <c r="NRP430" s="74"/>
      <c r="NRQ430" s="74"/>
      <c r="NRR430" s="74"/>
      <c r="NRS430" s="74"/>
      <c r="NRT430" s="74"/>
      <c r="NRU430" s="74"/>
      <c r="NRV430" s="74"/>
      <c r="NRW430" s="74"/>
      <c r="NRX430" s="74"/>
      <c r="NRY430" s="74"/>
      <c r="NRZ430" s="74"/>
      <c r="NSA430" s="74"/>
      <c r="NSB430" s="74"/>
      <c r="NSC430" s="74"/>
      <c r="NSD430" s="74"/>
      <c r="NSE430" s="74"/>
      <c r="NSF430" s="74"/>
      <c r="NSG430" s="74"/>
      <c r="NSH430" s="74"/>
      <c r="NSI430" s="74"/>
      <c r="NSJ430" s="74"/>
      <c r="NSK430" s="74"/>
      <c r="NSL430" s="74"/>
      <c r="NSM430" s="74"/>
      <c r="NSN430" s="74"/>
      <c r="NSO430" s="74"/>
      <c r="NSP430" s="74"/>
      <c r="NSQ430" s="74"/>
      <c r="NSR430" s="74"/>
      <c r="NSS430" s="74"/>
      <c r="NST430" s="74"/>
      <c r="NSU430" s="74"/>
      <c r="NSV430" s="74"/>
      <c r="NSW430" s="74"/>
      <c r="NSX430" s="74"/>
      <c r="NSY430" s="74"/>
      <c r="NSZ430" s="74"/>
      <c r="NTA430" s="74"/>
      <c r="NTB430" s="74"/>
      <c r="NTC430" s="74"/>
      <c r="NTD430" s="74"/>
      <c r="NTE430" s="74"/>
      <c r="NTF430" s="74"/>
      <c r="NTG430" s="74"/>
      <c r="NTH430" s="74"/>
      <c r="NTI430" s="74"/>
      <c r="NTJ430" s="74"/>
      <c r="NTK430" s="74"/>
      <c r="NTL430" s="74"/>
      <c r="NTM430" s="74"/>
      <c r="NTN430" s="74"/>
      <c r="NTO430" s="74"/>
      <c r="NTP430" s="74"/>
      <c r="NTQ430" s="74"/>
      <c r="NTR430" s="74"/>
      <c r="NTS430" s="74"/>
      <c r="NTT430" s="74"/>
      <c r="NTU430" s="74"/>
      <c r="NTV430" s="74"/>
      <c r="NTW430" s="74"/>
      <c r="NTX430" s="74"/>
      <c r="NTY430" s="74"/>
      <c r="NTZ430" s="74"/>
      <c r="NUA430" s="74"/>
      <c r="NUB430" s="74"/>
      <c r="NUC430" s="74"/>
      <c r="NUD430" s="74"/>
      <c r="NUE430" s="74"/>
      <c r="NUF430" s="74"/>
      <c r="NUG430" s="74"/>
      <c r="NUH430" s="74"/>
      <c r="NUI430" s="74"/>
      <c r="NUJ430" s="74"/>
      <c r="NUK430" s="74"/>
      <c r="NUL430" s="74"/>
      <c r="NUM430" s="74"/>
      <c r="NUN430" s="74"/>
      <c r="NUO430" s="74"/>
      <c r="NUP430" s="74"/>
      <c r="NUQ430" s="74"/>
      <c r="NUR430" s="74"/>
      <c r="NUS430" s="74"/>
      <c r="NUT430" s="74"/>
      <c r="NUU430" s="74"/>
      <c r="NUV430" s="74"/>
      <c r="NUW430" s="74"/>
      <c r="NUX430" s="74"/>
      <c r="NUY430" s="74"/>
      <c r="NUZ430" s="74"/>
      <c r="NVA430" s="74"/>
      <c r="NVB430" s="74"/>
      <c r="NVC430" s="74"/>
      <c r="NVD430" s="74"/>
      <c r="NVE430" s="74"/>
      <c r="NVF430" s="74"/>
      <c r="NVG430" s="74"/>
      <c r="NVH430" s="74"/>
      <c r="NVI430" s="74"/>
      <c r="NVJ430" s="74"/>
      <c r="NVK430" s="74"/>
      <c r="NVL430" s="74"/>
      <c r="NVM430" s="74"/>
      <c r="NVN430" s="74"/>
      <c r="NVO430" s="74"/>
      <c r="NVP430" s="74"/>
      <c r="NVQ430" s="74"/>
      <c r="NVR430" s="74"/>
      <c r="NVS430" s="74"/>
      <c r="NVT430" s="74"/>
      <c r="NVU430" s="74"/>
      <c r="NVV430" s="74"/>
      <c r="NVW430" s="74"/>
      <c r="NVX430" s="74"/>
      <c r="NVY430" s="74"/>
      <c r="NVZ430" s="74"/>
      <c r="NWA430" s="74"/>
      <c r="NWB430" s="74"/>
      <c r="NWC430" s="74"/>
      <c r="NWD430" s="74"/>
      <c r="NWE430" s="74"/>
      <c r="NWF430" s="74"/>
      <c r="NWG430" s="74"/>
      <c r="NWH430" s="74"/>
      <c r="NWI430" s="74"/>
      <c r="NWJ430" s="74"/>
      <c r="NWK430" s="74"/>
      <c r="NWL430" s="74"/>
      <c r="NWM430" s="74"/>
      <c r="NWN430" s="74"/>
      <c r="NWO430" s="74"/>
      <c r="NWP430" s="74"/>
      <c r="NWQ430" s="74"/>
      <c r="NWR430" s="74"/>
      <c r="NWS430" s="74"/>
      <c r="NWT430" s="74"/>
      <c r="NWU430" s="74"/>
      <c r="NWV430" s="74"/>
      <c r="NWW430" s="74"/>
      <c r="NWX430" s="74"/>
      <c r="NWY430" s="74"/>
      <c r="NWZ430" s="74"/>
      <c r="NXA430" s="74"/>
      <c r="NXB430" s="74"/>
      <c r="NXC430" s="74"/>
      <c r="NXD430" s="74"/>
      <c r="NXE430" s="74"/>
      <c r="NXF430" s="74"/>
      <c r="NXG430" s="74"/>
      <c r="NXH430" s="74"/>
      <c r="NXI430" s="74"/>
      <c r="NXJ430" s="74"/>
      <c r="NXK430" s="74"/>
      <c r="NXL430" s="74"/>
      <c r="NXM430" s="74"/>
      <c r="NXN430" s="74"/>
      <c r="NXO430" s="74"/>
      <c r="NXP430" s="74"/>
      <c r="NXQ430" s="74"/>
      <c r="NXR430" s="74"/>
      <c r="NXS430" s="74"/>
      <c r="NXT430" s="74"/>
      <c r="NXU430" s="74"/>
      <c r="NXV430" s="74"/>
      <c r="NXW430" s="74"/>
      <c r="NXX430" s="74"/>
      <c r="NXY430" s="74"/>
      <c r="NXZ430" s="74"/>
      <c r="NYA430" s="74"/>
      <c r="NYB430" s="74"/>
      <c r="NYC430" s="74"/>
      <c r="NYD430" s="74"/>
      <c r="NYE430" s="74"/>
      <c r="NYF430" s="74"/>
      <c r="NYG430" s="74"/>
      <c r="NYH430" s="74"/>
      <c r="NYI430" s="74"/>
      <c r="NYJ430" s="74"/>
      <c r="NYK430" s="74"/>
      <c r="NYL430" s="74"/>
      <c r="NYM430" s="74"/>
      <c r="NYN430" s="74"/>
      <c r="NYO430" s="74"/>
      <c r="NYP430" s="74"/>
      <c r="NYQ430" s="74"/>
      <c r="NYR430" s="74"/>
      <c r="NYS430" s="74"/>
      <c r="NYT430" s="74"/>
      <c r="NYU430" s="74"/>
      <c r="NYV430" s="74"/>
      <c r="NYW430" s="74"/>
      <c r="NYX430" s="74"/>
      <c r="NYY430" s="74"/>
      <c r="NYZ430" s="74"/>
      <c r="NZA430" s="74"/>
      <c r="NZB430" s="74"/>
      <c r="NZC430" s="74"/>
      <c r="NZD430" s="74"/>
      <c r="NZE430" s="74"/>
      <c r="NZF430" s="74"/>
      <c r="NZG430" s="74"/>
      <c r="NZH430" s="74"/>
      <c r="NZI430" s="74"/>
      <c r="NZJ430" s="74"/>
      <c r="NZK430" s="74"/>
      <c r="NZL430" s="74"/>
      <c r="NZM430" s="74"/>
      <c r="NZN430" s="74"/>
      <c r="NZO430" s="74"/>
      <c r="NZP430" s="74"/>
      <c r="NZQ430" s="74"/>
      <c r="NZR430" s="74"/>
      <c r="NZS430" s="74"/>
      <c r="NZT430" s="74"/>
      <c r="NZU430" s="74"/>
      <c r="NZV430" s="74"/>
      <c r="NZW430" s="74"/>
      <c r="NZX430" s="74"/>
      <c r="NZY430" s="74"/>
      <c r="NZZ430" s="74"/>
      <c r="OAA430" s="74"/>
      <c r="OAB430" s="74"/>
      <c r="OAC430" s="74"/>
      <c r="OAD430" s="74"/>
      <c r="OAE430" s="74"/>
      <c r="OAF430" s="74"/>
      <c r="OAG430" s="74"/>
      <c r="OAH430" s="74"/>
      <c r="OAI430" s="74"/>
      <c r="OAJ430" s="74"/>
      <c r="OAK430" s="74"/>
      <c r="OAL430" s="74"/>
      <c r="OAM430" s="74"/>
      <c r="OAN430" s="74"/>
      <c r="OAO430" s="74"/>
      <c r="OAP430" s="74"/>
      <c r="OAQ430" s="74"/>
      <c r="OAR430" s="74"/>
      <c r="OAS430" s="74"/>
      <c r="OAT430" s="74"/>
      <c r="OAU430" s="74"/>
      <c r="OAV430" s="74"/>
      <c r="OAW430" s="74"/>
      <c r="OAX430" s="74"/>
      <c r="OAY430" s="74"/>
      <c r="OAZ430" s="74"/>
      <c r="OBA430" s="74"/>
      <c r="OBB430" s="74"/>
      <c r="OBC430" s="74"/>
      <c r="OBD430" s="74"/>
      <c r="OBE430" s="74"/>
      <c r="OBF430" s="74"/>
      <c r="OBG430" s="74"/>
      <c r="OBH430" s="74"/>
      <c r="OBI430" s="74"/>
      <c r="OBJ430" s="74"/>
      <c r="OBK430" s="74"/>
      <c r="OBL430" s="74"/>
      <c r="OBM430" s="74"/>
      <c r="OBN430" s="74"/>
      <c r="OBO430" s="74"/>
      <c r="OBP430" s="74"/>
      <c r="OBQ430" s="74"/>
      <c r="OBR430" s="74"/>
      <c r="OBS430" s="74"/>
      <c r="OBT430" s="74"/>
      <c r="OBU430" s="74"/>
      <c r="OBV430" s="74"/>
      <c r="OBW430" s="74"/>
      <c r="OBX430" s="74"/>
      <c r="OBY430" s="74"/>
      <c r="OBZ430" s="74"/>
      <c r="OCA430" s="74"/>
      <c r="OCB430" s="74"/>
      <c r="OCC430" s="74"/>
      <c r="OCD430" s="74"/>
      <c r="OCE430" s="74"/>
      <c r="OCF430" s="74"/>
      <c r="OCG430" s="74"/>
      <c r="OCH430" s="74"/>
      <c r="OCI430" s="74"/>
      <c r="OCJ430" s="74"/>
      <c r="OCK430" s="74"/>
      <c r="OCL430" s="74"/>
      <c r="OCM430" s="74"/>
      <c r="OCN430" s="74"/>
      <c r="OCO430" s="74"/>
      <c r="OCP430" s="74"/>
      <c r="OCQ430" s="74"/>
      <c r="OCR430" s="74"/>
      <c r="OCS430" s="74"/>
      <c r="OCT430" s="74"/>
      <c r="OCU430" s="74"/>
      <c r="OCV430" s="74"/>
      <c r="OCW430" s="74"/>
      <c r="OCX430" s="74"/>
      <c r="OCY430" s="74"/>
      <c r="OCZ430" s="74"/>
      <c r="ODA430" s="74"/>
      <c r="ODB430" s="74"/>
      <c r="ODC430" s="74"/>
      <c r="ODD430" s="74"/>
      <c r="ODE430" s="74"/>
      <c r="ODF430" s="74"/>
      <c r="ODG430" s="74"/>
      <c r="ODH430" s="74"/>
      <c r="ODI430" s="74"/>
      <c r="ODJ430" s="74"/>
      <c r="ODK430" s="74"/>
      <c r="ODL430" s="74"/>
      <c r="ODM430" s="74"/>
      <c r="ODN430" s="74"/>
      <c r="ODO430" s="74"/>
      <c r="ODP430" s="74"/>
      <c r="ODQ430" s="74"/>
      <c r="ODR430" s="74"/>
      <c r="ODS430" s="74"/>
      <c r="ODT430" s="74"/>
      <c r="ODU430" s="74"/>
      <c r="ODV430" s="74"/>
      <c r="ODW430" s="74"/>
      <c r="ODX430" s="74"/>
      <c r="ODY430" s="74"/>
      <c r="ODZ430" s="74"/>
      <c r="OEA430" s="74"/>
      <c r="OEB430" s="74"/>
      <c r="OEC430" s="74"/>
      <c r="OED430" s="74"/>
      <c r="OEE430" s="74"/>
      <c r="OEF430" s="74"/>
      <c r="OEG430" s="74"/>
      <c r="OEH430" s="74"/>
      <c r="OEI430" s="74"/>
      <c r="OEJ430" s="74"/>
      <c r="OEK430" s="74"/>
      <c r="OEL430" s="74"/>
      <c r="OEM430" s="74"/>
      <c r="OEN430" s="74"/>
      <c r="OEO430" s="74"/>
      <c r="OEP430" s="74"/>
      <c r="OEQ430" s="74"/>
      <c r="OER430" s="74"/>
      <c r="OES430" s="74"/>
      <c r="OET430" s="74"/>
      <c r="OEU430" s="74"/>
      <c r="OEV430" s="74"/>
      <c r="OEW430" s="74"/>
      <c r="OEX430" s="74"/>
      <c r="OEY430" s="74"/>
      <c r="OEZ430" s="74"/>
      <c r="OFA430" s="74"/>
      <c r="OFB430" s="74"/>
      <c r="OFC430" s="74"/>
      <c r="OFD430" s="74"/>
      <c r="OFE430" s="74"/>
      <c r="OFF430" s="74"/>
      <c r="OFG430" s="74"/>
      <c r="OFH430" s="74"/>
      <c r="OFI430" s="74"/>
      <c r="OFJ430" s="74"/>
      <c r="OFK430" s="74"/>
      <c r="OFL430" s="74"/>
      <c r="OFM430" s="74"/>
      <c r="OFN430" s="74"/>
      <c r="OFO430" s="74"/>
      <c r="OFP430" s="74"/>
      <c r="OFQ430" s="74"/>
      <c r="OFR430" s="74"/>
      <c r="OFS430" s="74"/>
      <c r="OFT430" s="74"/>
      <c r="OFU430" s="74"/>
      <c r="OFV430" s="74"/>
      <c r="OFW430" s="74"/>
      <c r="OFX430" s="74"/>
      <c r="OFY430" s="74"/>
      <c r="OFZ430" s="74"/>
      <c r="OGA430" s="74"/>
      <c r="OGB430" s="74"/>
      <c r="OGC430" s="74"/>
      <c r="OGD430" s="74"/>
      <c r="OGE430" s="74"/>
      <c r="OGF430" s="74"/>
      <c r="OGG430" s="74"/>
      <c r="OGH430" s="74"/>
      <c r="OGI430" s="74"/>
      <c r="OGJ430" s="74"/>
      <c r="OGK430" s="74"/>
      <c r="OGL430" s="74"/>
      <c r="OGM430" s="74"/>
      <c r="OGN430" s="74"/>
      <c r="OGO430" s="74"/>
      <c r="OGP430" s="74"/>
      <c r="OGQ430" s="74"/>
      <c r="OGR430" s="74"/>
      <c r="OGS430" s="74"/>
      <c r="OGT430" s="74"/>
      <c r="OGU430" s="74"/>
      <c r="OGV430" s="74"/>
      <c r="OGW430" s="74"/>
      <c r="OGX430" s="74"/>
      <c r="OGY430" s="74"/>
      <c r="OGZ430" s="74"/>
      <c r="OHA430" s="74"/>
      <c r="OHB430" s="74"/>
      <c r="OHC430" s="74"/>
      <c r="OHD430" s="74"/>
      <c r="OHE430" s="74"/>
      <c r="OHF430" s="74"/>
      <c r="OHG430" s="74"/>
      <c r="OHH430" s="74"/>
      <c r="OHI430" s="74"/>
      <c r="OHJ430" s="74"/>
      <c r="OHK430" s="74"/>
      <c r="OHL430" s="74"/>
      <c r="OHM430" s="74"/>
      <c r="OHN430" s="74"/>
      <c r="OHO430" s="74"/>
      <c r="OHP430" s="74"/>
      <c r="OHQ430" s="74"/>
      <c r="OHR430" s="74"/>
      <c r="OHS430" s="74"/>
      <c r="OHT430" s="74"/>
      <c r="OHU430" s="74"/>
      <c r="OHV430" s="74"/>
      <c r="OHW430" s="74"/>
      <c r="OHX430" s="74"/>
      <c r="OHY430" s="74"/>
      <c r="OHZ430" s="74"/>
      <c r="OIA430" s="74"/>
      <c r="OIB430" s="74"/>
      <c r="OIC430" s="74"/>
      <c r="OID430" s="74"/>
      <c r="OIE430" s="74"/>
      <c r="OIF430" s="74"/>
      <c r="OIG430" s="74"/>
      <c r="OIH430" s="74"/>
      <c r="OII430" s="74"/>
      <c r="OIJ430" s="74"/>
      <c r="OIK430" s="74"/>
      <c r="OIL430" s="74"/>
      <c r="OIM430" s="74"/>
      <c r="OIN430" s="74"/>
      <c r="OIO430" s="74"/>
      <c r="OIP430" s="74"/>
      <c r="OIQ430" s="74"/>
      <c r="OIR430" s="74"/>
      <c r="OIS430" s="74"/>
      <c r="OIT430" s="74"/>
      <c r="OIU430" s="74"/>
      <c r="OIV430" s="74"/>
      <c r="OIW430" s="74"/>
      <c r="OIX430" s="74"/>
      <c r="OIY430" s="74"/>
      <c r="OIZ430" s="74"/>
      <c r="OJA430" s="74"/>
      <c r="OJB430" s="74"/>
      <c r="OJC430" s="74"/>
      <c r="OJD430" s="74"/>
      <c r="OJE430" s="74"/>
      <c r="OJF430" s="74"/>
      <c r="OJG430" s="74"/>
      <c r="OJH430" s="74"/>
      <c r="OJI430" s="74"/>
      <c r="OJJ430" s="74"/>
      <c r="OJK430" s="74"/>
      <c r="OJL430" s="74"/>
      <c r="OJM430" s="74"/>
      <c r="OJN430" s="74"/>
      <c r="OJO430" s="74"/>
      <c r="OJP430" s="74"/>
      <c r="OJQ430" s="74"/>
      <c r="OJR430" s="74"/>
      <c r="OJS430" s="74"/>
      <c r="OJT430" s="74"/>
      <c r="OJU430" s="74"/>
      <c r="OJV430" s="74"/>
      <c r="OJW430" s="74"/>
      <c r="OJX430" s="74"/>
      <c r="OJY430" s="74"/>
      <c r="OJZ430" s="74"/>
      <c r="OKA430" s="74"/>
      <c r="OKB430" s="74"/>
      <c r="OKC430" s="74"/>
      <c r="OKD430" s="74"/>
      <c r="OKE430" s="74"/>
      <c r="OKF430" s="74"/>
      <c r="OKG430" s="74"/>
      <c r="OKH430" s="74"/>
      <c r="OKI430" s="74"/>
      <c r="OKJ430" s="74"/>
      <c r="OKK430" s="74"/>
      <c r="OKL430" s="74"/>
      <c r="OKM430" s="74"/>
      <c r="OKN430" s="74"/>
      <c r="OKO430" s="74"/>
      <c r="OKP430" s="74"/>
      <c r="OKQ430" s="74"/>
      <c r="OKR430" s="74"/>
      <c r="OKS430" s="74"/>
      <c r="OKT430" s="74"/>
      <c r="OKU430" s="74"/>
      <c r="OKV430" s="74"/>
      <c r="OKW430" s="74"/>
      <c r="OKX430" s="74"/>
      <c r="OKY430" s="74"/>
      <c r="OKZ430" s="74"/>
      <c r="OLA430" s="74"/>
      <c r="OLB430" s="74"/>
      <c r="OLC430" s="74"/>
      <c r="OLD430" s="74"/>
      <c r="OLE430" s="74"/>
      <c r="OLF430" s="74"/>
      <c r="OLG430" s="74"/>
      <c r="OLH430" s="74"/>
      <c r="OLI430" s="74"/>
      <c r="OLJ430" s="74"/>
      <c r="OLK430" s="74"/>
      <c r="OLL430" s="74"/>
      <c r="OLM430" s="74"/>
      <c r="OLN430" s="74"/>
      <c r="OLO430" s="74"/>
      <c r="OLP430" s="74"/>
      <c r="OLQ430" s="74"/>
      <c r="OLR430" s="74"/>
      <c r="OLS430" s="74"/>
      <c r="OLT430" s="74"/>
      <c r="OLU430" s="74"/>
      <c r="OLV430" s="74"/>
      <c r="OLW430" s="74"/>
      <c r="OLX430" s="74"/>
      <c r="OLY430" s="74"/>
      <c r="OLZ430" s="74"/>
      <c r="OMA430" s="74"/>
      <c r="OMB430" s="74"/>
      <c r="OMC430" s="74"/>
      <c r="OMD430" s="74"/>
      <c r="OME430" s="74"/>
      <c r="OMF430" s="74"/>
      <c r="OMG430" s="74"/>
      <c r="OMH430" s="74"/>
      <c r="OMI430" s="74"/>
      <c r="OMJ430" s="74"/>
      <c r="OMK430" s="74"/>
      <c r="OML430" s="74"/>
      <c r="OMM430" s="74"/>
      <c r="OMN430" s="74"/>
      <c r="OMO430" s="74"/>
      <c r="OMP430" s="74"/>
      <c r="OMQ430" s="74"/>
      <c r="OMR430" s="74"/>
      <c r="OMS430" s="74"/>
      <c r="OMT430" s="74"/>
      <c r="OMU430" s="74"/>
      <c r="OMV430" s="74"/>
      <c r="OMW430" s="74"/>
      <c r="OMX430" s="74"/>
      <c r="OMY430" s="74"/>
      <c r="OMZ430" s="74"/>
      <c r="ONA430" s="74"/>
      <c r="ONB430" s="74"/>
      <c r="ONC430" s="74"/>
      <c r="OND430" s="74"/>
      <c r="ONE430" s="74"/>
      <c r="ONF430" s="74"/>
      <c r="ONG430" s="74"/>
      <c r="ONH430" s="74"/>
      <c r="ONI430" s="74"/>
      <c r="ONJ430" s="74"/>
      <c r="ONK430" s="74"/>
      <c r="ONL430" s="74"/>
      <c r="ONM430" s="74"/>
      <c r="ONN430" s="74"/>
      <c r="ONO430" s="74"/>
      <c r="ONP430" s="74"/>
      <c r="ONQ430" s="74"/>
      <c r="ONR430" s="74"/>
      <c r="ONS430" s="74"/>
      <c r="ONT430" s="74"/>
      <c r="ONU430" s="74"/>
      <c r="ONV430" s="74"/>
      <c r="ONW430" s="74"/>
      <c r="ONX430" s="74"/>
      <c r="ONY430" s="74"/>
      <c r="ONZ430" s="74"/>
      <c r="OOA430" s="74"/>
      <c r="OOB430" s="74"/>
      <c r="OOC430" s="74"/>
      <c r="OOD430" s="74"/>
      <c r="OOE430" s="74"/>
      <c r="OOF430" s="74"/>
      <c r="OOG430" s="74"/>
      <c r="OOH430" s="74"/>
      <c r="OOI430" s="74"/>
      <c r="OOJ430" s="74"/>
      <c r="OOK430" s="74"/>
      <c r="OOL430" s="74"/>
      <c r="OOM430" s="74"/>
      <c r="OON430" s="74"/>
      <c r="OOO430" s="74"/>
      <c r="OOP430" s="74"/>
      <c r="OOQ430" s="74"/>
      <c r="OOR430" s="74"/>
      <c r="OOS430" s="74"/>
      <c r="OOT430" s="74"/>
      <c r="OOU430" s="74"/>
      <c r="OOV430" s="74"/>
      <c r="OOW430" s="74"/>
      <c r="OOX430" s="74"/>
      <c r="OOY430" s="74"/>
      <c r="OOZ430" s="74"/>
      <c r="OPA430" s="74"/>
      <c r="OPB430" s="74"/>
      <c r="OPC430" s="74"/>
      <c r="OPD430" s="74"/>
      <c r="OPE430" s="74"/>
      <c r="OPF430" s="74"/>
      <c r="OPG430" s="74"/>
      <c r="OPH430" s="74"/>
      <c r="OPI430" s="74"/>
      <c r="OPJ430" s="74"/>
      <c r="OPK430" s="74"/>
      <c r="OPL430" s="74"/>
      <c r="OPM430" s="74"/>
      <c r="OPN430" s="74"/>
      <c r="OPO430" s="74"/>
      <c r="OPP430" s="74"/>
      <c r="OPQ430" s="74"/>
      <c r="OPR430" s="74"/>
      <c r="OPS430" s="74"/>
      <c r="OPT430" s="74"/>
      <c r="OPU430" s="74"/>
      <c r="OPV430" s="74"/>
      <c r="OPW430" s="74"/>
      <c r="OPX430" s="74"/>
      <c r="OPY430" s="74"/>
      <c r="OPZ430" s="74"/>
      <c r="OQA430" s="74"/>
      <c r="OQB430" s="74"/>
      <c r="OQC430" s="74"/>
      <c r="OQD430" s="74"/>
      <c r="OQE430" s="74"/>
      <c r="OQF430" s="74"/>
      <c r="OQG430" s="74"/>
      <c r="OQH430" s="74"/>
      <c r="OQI430" s="74"/>
      <c r="OQJ430" s="74"/>
      <c r="OQK430" s="74"/>
      <c r="OQL430" s="74"/>
      <c r="OQM430" s="74"/>
      <c r="OQN430" s="74"/>
      <c r="OQO430" s="74"/>
      <c r="OQP430" s="74"/>
      <c r="OQQ430" s="74"/>
      <c r="OQR430" s="74"/>
      <c r="OQS430" s="74"/>
      <c r="OQT430" s="74"/>
      <c r="OQU430" s="74"/>
      <c r="OQV430" s="74"/>
      <c r="OQW430" s="74"/>
      <c r="OQX430" s="74"/>
      <c r="OQY430" s="74"/>
      <c r="OQZ430" s="74"/>
      <c r="ORA430" s="74"/>
      <c r="ORB430" s="74"/>
      <c r="ORC430" s="74"/>
      <c r="ORD430" s="74"/>
      <c r="ORE430" s="74"/>
      <c r="ORF430" s="74"/>
      <c r="ORG430" s="74"/>
      <c r="ORH430" s="74"/>
      <c r="ORI430" s="74"/>
      <c r="ORJ430" s="74"/>
      <c r="ORK430" s="74"/>
      <c r="ORL430" s="74"/>
      <c r="ORM430" s="74"/>
      <c r="ORN430" s="74"/>
      <c r="ORO430" s="74"/>
      <c r="ORP430" s="74"/>
      <c r="ORQ430" s="74"/>
      <c r="ORR430" s="74"/>
      <c r="ORS430" s="74"/>
      <c r="ORT430" s="74"/>
      <c r="ORU430" s="74"/>
      <c r="ORV430" s="74"/>
      <c r="ORW430" s="74"/>
      <c r="ORX430" s="74"/>
      <c r="ORY430" s="74"/>
      <c r="ORZ430" s="74"/>
      <c r="OSA430" s="74"/>
      <c r="OSB430" s="74"/>
      <c r="OSC430" s="74"/>
      <c r="OSD430" s="74"/>
      <c r="OSE430" s="74"/>
      <c r="OSF430" s="74"/>
      <c r="OSG430" s="74"/>
      <c r="OSH430" s="74"/>
      <c r="OSI430" s="74"/>
      <c r="OSJ430" s="74"/>
      <c r="OSK430" s="74"/>
      <c r="OSL430" s="74"/>
      <c r="OSM430" s="74"/>
      <c r="OSN430" s="74"/>
      <c r="OSO430" s="74"/>
      <c r="OSP430" s="74"/>
      <c r="OSQ430" s="74"/>
      <c r="OSR430" s="74"/>
      <c r="OSS430" s="74"/>
      <c r="OST430" s="74"/>
      <c r="OSU430" s="74"/>
      <c r="OSV430" s="74"/>
      <c r="OSW430" s="74"/>
      <c r="OSX430" s="74"/>
      <c r="OSY430" s="74"/>
      <c r="OSZ430" s="74"/>
      <c r="OTA430" s="74"/>
      <c r="OTB430" s="74"/>
      <c r="OTC430" s="74"/>
      <c r="OTD430" s="74"/>
      <c r="OTE430" s="74"/>
      <c r="OTF430" s="74"/>
      <c r="OTG430" s="74"/>
      <c r="OTH430" s="74"/>
      <c r="OTI430" s="74"/>
      <c r="OTJ430" s="74"/>
      <c r="OTK430" s="74"/>
      <c r="OTL430" s="74"/>
      <c r="OTM430" s="74"/>
      <c r="OTN430" s="74"/>
      <c r="OTO430" s="74"/>
      <c r="OTP430" s="74"/>
      <c r="OTQ430" s="74"/>
      <c r="OTR430" s="74"/>
      <c r="OTS430" s="74"/>
      <c r="OTT430" s="74"/>
      <c r="OTU430" s="74"/>
      <c r="OTV430" s="74"/>
      <c r="OTW430" s="74"/>
      <c r="OTX430" s="74"/>
      <c r="OTY430" s="74"/>
      <c r="OTZ430" s="74"/>
      <c r="OUA430" s="74"/>
      <c r="OUB430" s="74"/>
      <c r="OUC430" s="74"/>
      <c r="OUD430" s="74"/>
      <c r="OUE430" s="74"/>
      <c r="OUF430" s="74"/>
      <c r="OUG430" s="74"/>
      <c r="OUH430" s="74"/>
      <c r="OUI430" s="74"/>
      <c r="OUJ430" s="74"/>
      <c r="OUK430" s="74"/>
      <c r="OUL430" s="74"/>
      <c r="OUM430" s="74"/>
      <c r="OUN430" s="74"/>
      <c r="OUO430" s="74"/>
      <c r="OUP430" s="74"/>
      <c r="OUQ430" s="74"/>
      <c r="OUR430" s="74"/>
      <c r="OUS430" s="74"/>
      <c r="OUT430" s="74"/>
      <c r="OUU430" s="74"/>
      <c r="OUV430" s="74"/>
      <c r="OUW430" s="74"/>
      <c r="OUX430" s="74"/>
      <c r="OUY430" s="74"/>
      <c r="OUZ430" s="74"/>
      <c r="OVA430" s="74"/>
      <c r="OVB430" s="74"/>
      <c r="OVC430" s="74"/>
      <c r="OVD430" s="74"/>
      <c r="OVE430" s="74"/>
      <c r="OVF430" s="74"/>
      <c r="OVG430" s="74"/>
      <c r="OVH430" s="74"/>
      <c r="OVI430" s="74"/>
      <c r="OVJ430" s="74"/>
      <c r="OVK430" s="74"/>
      <c r="OVL430" s="74"/>
      <c r="OVM430" s="74"/>
      <c r="OVN430" s="74"/>
      <c r="OVO430" s="74"/>
      <c r="OVP430" s="74"/>
      <c r="OVQ430" s="74"/>
      <c r="OVR430" s="74"/>
      <c r="OVS430" s="74"/>
      <c r="OVT430" s="74"/>
      <c r="OVU430" s="74"/>
      <c r="OVV430" s="74"/>
      <c r="OVW430" s="74"/>
      <c r="OVX430" s="74"/>
      <c r="OVY430" s="74"/>
      <c r="OVZ430" s="74"/>
      <c r="OWA430" s="74"/>
      <c r="OWB430" s="74"/>
      <c r="OWC430" s="74"/>
      <c r="OWD430" s="74"/>
      <c r="OWE430" s="74"/>
      <c r="OWF430" s="74"/>
      <c r="OWG430" s="74"/>
      <c r="OWH430" s="74"/>
      <c r="OWI430" s="74"/>
      <c r="OWJ430" s="74"/>
      <c r="OWK430" s="74"/>
      <c r="OWL430" s="74"/>
      <c r="OWM430" s="74"/>
      <c r="OWN430" s="74"/>
      <c r="OWO430" s="74"/>
      <c r="OWP430" s="74"/>
      <c r="OWQ430" s="74"/>
      <c r="OWR430" s="74"/>
      <c r="OWS430" s="74"/>
      <c r="OWT430" s="74"/>
      <c r="OWU430" s="74"/>
      <c r="OWV430" s="74"/>
      <c r="OWW430" s="74"/>
      <c r="OWX430" s="74"/>
      <c r="OWY430" s="74"/>
      <c r="OWZ430" s="74"/>
      <c r="OXA430" s="74"/>
      <c r="OXB430" s="74"/>
      <c r="OXC430" s="74"/>
      <c r="OXD430" s="74"/>
      <c r="OXE430" s="74"/>
      <c r="OXF430" s="74"/>
      <c r="OXG430" s="74"/>
      <c r="OXH430" s="74"/>
      <c r="OXI430" s="74"/>
      <c r="OXJ430" s="74"/>
      <c r="OXK430" s="74"/>
      <c r="OXL430" s="74"/>
      <c r="OXM430" s="74"/>
      <c r="OXN430" s="74"/>
      <c r="OXO430" s="74"/>
      <c r="OXP430" s="74"/>
      <c r="OXQ430" s="74"/>
      <c r="OXR430" s="74"/>
      <c r="OXS430" s="74"/>
      <c r="OXT430" s="74"/>
      <c r="OXU430" s="74"/>
      <c r="OXV430" s="74"/>
      <c r="OXW430" s="74"/>
      <c r="OXX430" s="74"/>
      <c r="OXY430" s="74"/>
      <c r="OXZ430" s="74"/>
      <c r="OYA430" s="74"/>
      <c r="OYB430" s="74"/>
      <c r="OYC430" s="74"/>
      <c r="OYD430" s="74"/>
      <c r="OYE430" s="74"/>
      <c r="OYF430" s="74"/>
      <c r="OYG430" s="74"/>
      <c r="OYH430" s="74"/>
      <c r="OYI430" s="74"/>
      <c r="OYJ430" s="74"/>
      <c r="OYK430" s="74"/>
      <c r="OYL430" s="74"/>
      <c r="OYM430" s="74"/>
      <c r="OYN430" s="74"/>
      <c r="OYO430" s="74"/>
      <c r="OYP430" s="74"/>
      <c r="OYQ430" s="74"/>
      <c r="OYR430" s="74"/>
      <c r="OYS430" s="74"/>
      <c r="OYT430" s="74"/>
      <c r="OYU430" s="74"/>
      <c r="OYV430" s="74"/>
      <c r="OYW430" s="74"/>
      <c r="OYX430" s="74"/>
      <c r="OYY430" s="74"/>
      <c r="OYZ430" s="74"/>
      <c r="OZA430" s="74"/>
      <c r="OZB430" s="74"/>
      <c r="OZC430" s="74"/>
      <c r="OZD430" s="74"/>
      <c r="OZE430" s="74"/>
      <c r="OZF430" s="74"/>
      <c r="OZG430" s="74"/>
      <c r="OZH430" s="74"/>
      <c r="OZI430" s="74"/>
      <c r="OZJ430" s="74"/>
      <c r="OZK430" s="74"/>
      <c r="OZL430" s="74"/>
      <c r="OZM430" s="74"/>
      <c r="OZN430" s="74"/>
      <c r="OZO430" s="74"/>
      <c r="OZP430" s="74"/>
      <c r="OZQ430" s="74"/>
      <c r="OZR430" s="74"/>
      <c r="OZS430" s="74"/>
      <c r="OZT430" s="74"/>
      <c r="OZU430" s="74"/>
      <c r="OZV430" s="74"/>
      <c r="OZW430" s="74"/>
      <c r="OZX430" s="74"/>
      <c r="OZY430" s="74"/>
      <c r="OZZ430" s="74"/>
      <c r="PAA430" s="74"/>
      <c r="PAB430" s="74"/>
      <c r="PAC430" s="74"/>
      <c r="PAD430" s="74"/>
      <c r="PAE430" s="74"/>
      <c r="PAF430" s="74"/>
      <c r="PAG430" s="74"/>
      <c r="PAH430" s="74"/>
      <c r="PAI430" s="74"/>
      <c r="PAJ430" s="74"/>
      <c r="PAK430" s="74"/>
      <c r="PAL430" s="74"/>
      <c r="PAM430" s="74"/>
      <c r="PAN430" s="74"/>
      <c r="PAO430" s="74"/>
      <c r="PAP430" s="74"/>
      <c r="PAQ430" s="74"/>
      <c r="PAR430" s="74"/>
      <c r="PAS430" s="74"/>
      <c r="PAT430" s="74"/>
      <c r="PAU430" s="74"/>
      <c r="PAV430" s="74"/>
      <c r="PAW430" s="74"/>
      <c r="PAX430" s="74"/>
      <c r="PAY430" s="74"/>
      <c r="PAZ430" s="74"/>
      <c r="PBA430" s="74"/>
      <c r="PBB430" s="74"/>
      <c r="PBC430" s="74"/>
      <c r="PBD430" s="74"/>
      <c r="PBE430" s="74"/>
      <c r="PBF430" s="74"/>
      <c r="PBG430" s="74"/>
      <c r="PBH430" s="74"/>
      <c r="PBI430" s="74"/>
      <c r="PBJ430" s="74"/>
      <c r="PBK430" s="74"/>
      <c r="PBL430" s="74"/>
      <c r="PBM430" s="74"/>
      <c r="PBN430" s="74"/>
      <c r="PBO430" s="74"/>
      <c r="PBP430" s="74"/>
      <c r="PBQ430" s="74"/>
      <c r="PBR430" s="74"/>
      <c r="PBS430" s="74"/>
      <c r="PBT430" s="74"/>
      <c r="PBU430" s="74"/>
      <c r="PBV430" s="74"/>
      <c r="PBW430" s="74"/>
      <c r="PBX430" s="74"/>
      <c r="PBY430" s="74"/>
      <c r="PBZ430" s="74"/>
      <c r="PCA430" s="74"/>
      <c r="PCB430" s="74"/>
      <c r="PCC430" s="74"/>
      <c r="PCD430" s="74"/>
      <c r="PCE430" s="74"/>
      <c r="PCF430" s="74"/>
      <c r="PCG430" s="74"/>
      <c r="PCH430" s="74"/>
      <c r="PCI430" s="74"/>
      <c r="PCJ430" s="74"/>
      <c r="PCK430" s="74"/>
      <c r="PCL430" s="74"/>
      <c r="PCM430" s="74"/>
      <c r="PCN430" s="74"/>
      <c r="PCO430" s="74"/>
      <c r="PCP430" s="74"/>
      <c r="PCQ430" s="74"/>
      <c r="PCR430" s="74"/>
      <c r="PCS430" s="74"/>
      <c r="PCT430" s="74"/>
      <c r="PCU430" s="74"/>
      <c r="PCV430" s="74"/>
      <c r="PCW430" s="74"/>
      <c r="PCX430" s="74"/>
      <c r="PCY430" s="74"/>
      <c r="PCZ430" s="74"/>
      <c r="PDA430" s="74"/>
      <c r="PDB430" s="74"/>
      <c r="PDC430" s="74"/>
      <c r="PDD430" s="74"/>
      <c r="PDE430" s="74"/>
      <c r="PDF430" s="74"/>
      <c r="PDG430" s="74"/>
      <c r="PDH430" s="74"/>
      <c r="PDI430" s="74"/>
      <c r="PDJ430" s="74"/>
      <c r="PDK430" s="74"/>
      <c r="PDL430" s="74"/>
      <c r="PDM430" s="74"/>
      <c r="PDN430" s="74"/>
      <c r="PDO430" s="74"/>
      <c r="PDP430" s="74"/>
      <c r="PDQ430" s="74"/>
      <c r="PDR430" s="74"/>
      <c r="PDS430" s="74"/>
      <c r="PDT430" s="74"/>
      <c r="PDU430" s="74"/>
      <c r="PDV430" s="74"/>
      <c r="PDW430" s="74"/>
      <c r="PDX430" s="74"/>
      <c r="PDY430" s="74"/>
      <c r="PDZ430" s="74"/>
      <c r="PEA430" s="74"/>
      <c r="PEB430" s="74"/>
      <c r="PEC430" s="74"/>
      <c r="PED430" s="74"/>
      <c r="PEE430" s="74"/>
      <c r="PEF430" s="74"/>
      <c r="PEG430" s="74"/>
      <c r="PEH430" s="74"/>
      <c r="PEI430" s="74"/>
      <c r="PEJ430" s="74"/>
      <c r="PEK430" s="74"/>
      <c r="PEL430" s="74"/>
      <c r="PEM430" s="74"/>
      <c r="PEN430" s="74"/>
      <c r="PEO430" s="74"/>
      <c r="PEP430" s="74"/>
      <c r="PEQ430" s="74"/>
      <c r="PER430" s="74"/>
      <c r="PES430" s="74"/>
      <c r="PET430" s="74"/>
      <c r="PEU430" s="74"/>
      <c r="PEV430" s="74"/>
      <c r="PEW430" s="74"/>
      <c r="PEX430" s="74"/>
      <c r="PEY430" s="74"/>
      <c r="PEZ430" s="74"/>
      <c r="PFA430" s="74"/>
      <c r="PFB430" s="74"/>
      <c r="PFC430" s="74"/>
      <c r="PFD430" s="74"/>
      <c r="PFE430" s="74"/>
      <c r="PFF430" s="74"/>
      <c r="PFG430" s="74"/>
      <c r="PFH430" s="74"/>
      <c r="PFI430" s="74"/>
      <c r="PFJ430" s="74"/>
      <c r="PFK430" s="74"/>
      <c r="PFL430" s="74"/>
      <c r="PFM430" s="74"/>
      <c r="PFN430" s="74"/>
      <c r="PFO430" s="74"/>
      <c r="PFP430" s="74"/>
      <c r="PFQ430" s="74"/>
      <c r="PFR430" s="74"/>
      <c r="PFS430" s="74"/>
      <c r="PFT430" s="74"/>
      <c r="PFU430" s="74"/>
      <c r="PFV430" s="74"/>
      <c r="PFW430" s="74"/>
      <c r="PFX430" s="74"/>
      <c r="PFY430" s="74"/>
      <c r="PFZ430" s="74"/>
      <c r="PGA430" s="74"/>
      <c r="PGB430" s="74"/>
      <c r="PGC430" s="74"/>
      <c r="PGD430" s="74"/>
      <c r="PGE430" s="74"/>
      <c r="PGF430" s="74"/>
      <c r="PGG430" s="74"/>
      <c r="PGH430" s="74"/>
      <c r="PGI430" s="74"/>
      <c r="PGJ430" s="74"/>
      <c r="PGK430" s="74"/>
      <c r="PGL430" s="74"/>
      <c r="PGM430" s="74"/>
      <c r="PGN430" s="74"/>
      <c r="PGO430" s="74"/>
      <c r="PGP430" s="74"/>
      <c r="PGQ430" s="74"/>
      <c r="PGR430" s="74"/>
      <c r="PGS430" s="74"/>
      <c r="PGT430" s="74"/>
      <c r="PGU430" s="74"/>
      <c r="PGV430" s="74"/>
      <c r="PGW430" s="74"/>
      <c r="PGX430" s="74"/>
      <c r="PGY430" s="74"/>
      <c r="PGZ430" s="74"/>
      <c r="PHA430" s="74"/>
      <c r="PHB430" s="74"/>
      <c r="PHC430" s="74"/>
      <c r="PHD430" s="74"/>
      <c r="PHE430" s="74"/>
      <c r="PHF430" s="74"/>
      <c r="PHG430" s="74"/>
      <c r="PHH430" s="74"/>
      <c r="PHI430" s="74"/>
      <c r="PHJ430" s="74"/>
      <c r="PHK430" s="74"/>
      <c r="PHL430" s="74"/>
      <c r="PHM430" s="74"/>
      <c r="PHN430" s="74"/>
      <c r="PHO430" s="74"/>
      <c r="PHP430" s="74"/>
      <c r="PHQ430" s="74"/>
      <c r="PHR430" s="74"/>
      <c r="PHS430" s="74"/>
      <c r="PHT430" s="74"/>
      <c r="PHU430" s="74"/>
      <c r="PHV430" s="74"/>
      <c r="PHW430" s="74"/>
      <c r="PHX430" s="74"/>
      <c r="PHY430" s="74"/>
      <c r="PHZ430" s="74"/>
      <c r="PIA430" s="74"/>
      <c r="PIB430" s="74"/>
      <c r="PIC430" s="74"/>
      <c r="PID430" s="74"/>
      <c r="PIE430" s="74"/>
      <c r="PIF430" s="74"/>
      <c r="PIG430" s="74"/>
      <c r="PIH430" s="74"/>
      <c r="PII430" s="74"/>
      <c r="PIJ430" s="74"/>
      <c r="PIK430" s="74"/>
      <c r="PIL430" s="74"/>
      <c r="PIM430" s="74"/>
      <c r="PIN430" s="74"/>
      <c r="PIO430" s="74"/>
      <c r="PIP430" s="74"/>
      <c r="PIQ430" s="74"/>
      <c r="PIR430" s="74"/>
      <c r="PIS430" s="74"/>
      <c r="PIT430" s="74"/>
      <c r="PIU430" s="74"/>
      <c r="PIV430" s="74"/>
      <c r="PIW430" s="74"/>
      <c r="PIX430" s="74"/>
      <c r="PIY430" s="74"/>
      <c r="PIZ430" s="74"/>
      <c r="PJA430" s="74"/>
      <c r="PJB430" s="74"/>
      <c r="PJC430" s="74"/>
      <c r="PJD430" s="74"/>
      <c r="PJE430" s="74"/>
      <c r="PJF430" s="74"/>
      <c r="PJG430" s="74"/>
      <c r="PJH430" s="74"/>
      <c r="PJI430" s="74"/>
      <c r="PJJ430" s="74"/>
      <c r="PJK430" s="74"/>
      <c r="PJL430" s="74"/>
      <c r="PJM430" s="74"/>
      <c r="PJN430" s="74"/>
      <c r="PJO430" s="74"/>
      <c r="PJP430" s="74"/>
      <c r="PJQ430" s="74"/>
      <c r="PJR430" s="74"/>
      <c r="PJS430" s="74"/>
      <c r="PJT430" s="74"/>
      <c r="PJU430" s="74"/>
      <c r="PJV430" s="74"/>
      <c r="PJW430" s="74"/>
      <c r="PJX430" s="74"/>
      <c r="PJY430" s="74"/>
      <c r="PJZ430" s="74"/>
      <c r="PKA430" s="74"/>
      <c r="PKB430" s="74"/>
      <c r="PKC430" s="74"/>
      <c r="PKD430" s="74"/>
      <c r="PKE430" s="74"/>
      <c r="PKF430" s="74"/>
      <c r="PKG430" s="74"/>
      <c r="PKH430" s="74"/>
      <c r="PKI430" s="74"/>
      <c r="PKJ430" s="74"/>
      <c r="PKK430" s="74"/>
      <c r="PKL430" s="74"/>
      <c r="PKM430" s="74"/>
      <c r="PKN430" s="74"/>
      <c r="PKO430" s="74"/>
      <c r="PKP430" s="74"/>
      <c r="PKQ430" s="74"/>
      <c r="PKR430" s="74"/>
      <c r="PKS430" s="74"/>
      <c r="PKT430" s="74"/>
      <c r="PKU430" s="74"/>
      <c r="PKV430" s="74"/>
      <c r="PKW430" s="74"/>
      <c r="PKX430" s="74"/>
      <c r="PKY430" s="74"/>
      <c r="PKZ430" s="74"/>
      <c r="PLA430" s="74"/>
      <c r="PLB430" s="74"/>
      <c r="PLC430" s="74"/>
      <c r="PLD430" s="74"/>
      <c r="PLE430" s="74"/>
      <c r="PLF430" s="74"/>
      <c r="PLG430" s="74"/>
      <c r="PLH430" s="74"/>
      <c r="PLI430" s="74"/>
      <c r="PLJ430" s="74"/>
      <c r="PLK430" s="74"/>
      <c r="PLL430" s="74"/>
      <c r="PLM430" s="74"/>
      <c r="PLN430" s="74"/>
      <c r="PLO430" s="74"/>
      <c r="PLP430" s="74"/>
      <c r="PLQ430" s="74"/>
      <c r="PLR430" s="74"/>
      <c r="PLS430" s="74"/>
      <c r="PLT430" s="74"/>
      <c r="PLU430" s="74"/>
      <c r="PLV430" s="74"/>
      <c r="PLW430" s="74"/>
      <c r="PLX430" s="74"/>
      <c r="PLY430" s="74"/>
      <c r="PLZ430" s="74"/>
      <c r="PMA430" s="74"/>
      <c r="PMB430" s="74"/>
      <c r="PMC430" s="74"/>
      <c r="PMD430" s="74"/>
      <c r="PME430" s="74"/>
      <c r="PMF430" s="74"/>
      <c r="PMG430" s="74"/>
      <c r="PMH430" s="74"/>
      <c r="PMI430" s="74"/>
      <c r="PMJ430" s="74"/>
      <c r="PMK430" s="74"/>
      <c r="PML430" s="74"/>
      <c r="PMM430" s="74"/>
      <c r="PMN430" s="74"/>
      <c r="PMO430" s="74"/>
      <c r="PMP430" s="74"/>
      <c r="PMQ430" s="74"/>
      <c r="PMR430" s="74"/>
      <c r="PMS430" s="74"/>
      <c r="PMT430" s="74"/>
      <c r="PMU430" s="74"/>
      <c r="PMV430" s="74"/>
      <c r="PMW430" s="74"/>
      <c r="PMX430" s="74"/>
      <c r="PMY430" s="74"/>
      <c r="PMZ430" s="74"/>
      <c r="PNA430" s="74"/>
      <c r="PNB430" s="74"/>
      <c r="PNC430" s="74"/>
      <c r="PND430" s="74"/>
      <c r="PNE430" s="74"/>
      <c r="PNF430" s="74"/>
      <c r="PNG430" s="74"/>
      <c r="PNH430" s="74"/>
      <c r="PNI430" s="74"/>
      <c r="PNJ430" s="74"/>
      <c r="PNK430" s="74"/>
      <c r="PNL430" s="74"/>
      <c r="PNM430" s="74"/>
      <c r="PNN430" s="74"/>
      <c r="PNO430" s="74"/>
      <c r="PNP430" s="74"/>
      <c r="PNQ430" s="74"/>
      <c r="PNR430" s="74"/>
      <c r="PNS430" s="74"/>
      <c r="PNT430" s="74"/>
      <c r="PNU430" s="74"/>
      <c r="PNV430" s="74"/>
      <c r="PNW430" s="74"/>
      <c r="PNX430" s="74"/>
      <c r="PNY430" s="74"/>
      <c r="PNZ430" s="74"/>
      <c r="POA430" s="74"/>
      <c r="POB430" s="74"/>
      <c r="POC430" s="74"/>
      <c r="POD430" s="74"/>
      <c r="POE430" s="74"/>
      <c r="POF430" s="74"/>
      <c r="POG430" s="74"/>
      <c r="POH430" s="74"/>
      <c r="POI430" s="74"/>
      <c r="POJ430" s="74"/>
      <c r="POK430" s="74"/>
      <c r="POL430" s="74"/>
      <c r="POM430" s="74"/>
      <c r="PON430" s="74"/>
      <c r="POO430" s="74"/>
      <c r="POP430" s="74"/>
      <c r="POQ430" s="74"/>
      <c r="POR430" s="74"/>
      <c r="POS430" s="74"/>
      <c r="POT430" s="74"/>
      <c r="POU430" s="74"/>
      <c r="POV430" s="74"/>
      <c r="POW430" s="74"/>
      <c r="POX430" s="74"/>
      <c r="POY430" s="74"/>
      <c r="POZ430" s="74"/>
      <c r="PPA430" s="74"/>
      <c r="PPB430" s="74"/>
      <c r="PPC430" s="74"/>
      <c r="PPD430" s="74"/>
      <c r="PPE430" s="74"/>
      <c r="PPF430" s="74"/>
      <c r="PPG430" s="74"/>
      <c r="PPH430" s="74"/>
      <c r="PPI430" s="74"/>
      <c r="PPJ430" s="74"/>
      <c r="PPK430" s="74"/>
      <c r="PPL430" s="74"/>
      <c r="PPM430" s="74"/>
      <c r="PPN430" s="74"/>
      <c r="PPO430" s="74"/>
      <c r="PPP430" s="74"/>
      <c r="PPQ430" s="74"/>
      <c r="PPR430" s="74"/>
      <c r="PPS430" s="74"/>
      <c r="PPT430" s="74"/>
      <c r="PPU430" s="74"/>
      <c r="PPV430" s="74"/>
      <c r="PPW430" s="74"/>
      <c r="PPX430" s="74"/>
      <c r="PPY430" s="74"/>
      <c r="PPZ430" s="74"/>
      <c r="PQA430" s="74"/>
      <c r="PQB430" s="74"/>
      <c r="PQC430" s="74"/>
      <c r="PQD430" s="74"/>
      <c r="PQE430" s="74"/>
      <c r="PQF430" s="74"/>
      <c r="PQG430" s="74"/>
      <c r="PQH430" s="74"/>
      <c r="PQI430" s="74"/>
      <c r="PQJ430" s="74"/>
      <c r="PQK430" s="74"/>
      <c r="PQL430" s="74"/>
      <c r="PQM430" s="74"/>
      <c r="PQN430" s="74"/>
      <c r="PQO430" s="74"/>
      <c r="PQP430" s="74"/>
      <c r="PQQ430" s="74"/>
      <c r="PQR430" s="74"/>
      <c r="PQS430" s="74"/>
      <c r="PQT430" s="74"/>
      <c r="PQU430" s="74"/>
      <c r="PQV430" s="74"/>
      <c r="PQW430" s="74"/>
      <c r="PQX430" s="74"/>
      <c r="PQY430" s="74"/>
      <c r="PQZ430" s="74"/>
      <c r="PRA430" s="74"/>
      <c r="PRB430" s="74"/>
      <c r="PRC430" s="74"/>
      <c r="PRD430" s="74"/>
      <c r="PRE430" s="74"/>
      <c r="PRF430" s="74"/>
      <c r="PRG430" s="74"/>
      <c r="PRH430" s="74"/>
      <c r="PRI430" s="74"/>
      <c r="PRJ430" s="74"/>
      <c r="PRK430" s="74"/>
      <c r="PRL430" s="74"/>
      <c r="PRM430" s="74"/>
      <c r="PRN430" s="74"/>
      <c r="PRO430" s="74"/>
      <c r="PRP430" s="74"/>
      <c r="PRQ430" s="74"/>
      <c r="PRR430" s="74"/>
      <c r="PRS430" s="74"/>
      <c r="PRT430" s="74"/>
      <c r="PRU430" s="74"/>
      <c r="PRV430" s="74"/>
      <c r="PRW430" s="74"/>
      <c r="PRX430" s="74"/>
      <c r="PRY430" s="74"/>
      <c r="PRZ430" s="74"/>
      <c r="PSA430" s="74"/>
      <c r="PSB430" s="74"/>
      <c r="PSC430" s="74"/>
      <c r="PSD430" s="74"/>
      <c r="PSE430" s="74"/>
      <c r="PSF430" s="74"/>
      <c r="PSG430" s="74"/>
      <c r="PSH430" s="74"/>
      <c r="PSI430" s="74"/>
      <c r="PSJ430" s="74"/>
      <c r="PSK430" s="74"/>
      <c r="PSL430" s="74"/>
      <c r="PSM430" s="74"/>
      <c r="PSN430" s="74"/>
      <c r="PSO430" s="74"/>
      <c r="PSP430" s="74"/>
      <c r="PSQ430" s="74"/>
      <c r="PSR430" s="74"/>
      <c r="PSS430" s="74"/>
      <c r="PST430" s="74"/>
      <c r="PSU430" s="74"/>
      <c r="PSV430" s="74"/>
      <c r="PSW430" s="74"/>
      <c r="PSX430" s="74"/>
      <c r="PSY430" s="74"/>
      <c r="PSZ430" s="74"/>
      <c r="PTA430" s="74"/>
      <c r="PTB430" s="74"/>
      <c r="PTC430" s="74"/>
      <c r="PTD430" s="74"/>
      <c r="PTE430" s="74"/>
      <c r="PTF430" s="74"/>
      <c r="PTG430" s="74"/>
      <c r="PTH430" s="74"/>
      <c r="PTI430" s="74"/>
      <c r="PTJ430" s="74"/>
      <c r="PTK430" s="74"/>
      <c r="PTL430" s="74"/>
      <c r="PTM430" s="74"/>
      <c r="PTN430" s="74"/>
      <c r="PTO430" s="74"/>
      <c r="PTP430" s="74"/>
      <c r="PTQ430" s="74"/>
      <c r="PTR430" s="74"/>
      <c r="PTS430" s="74"/>
      <c r="PTT430" s="74"/>
      <c r="PTU430" s="74"/>
      <c r="PTV430" s="74"/>
      <c r="PTW430" s="74"/>
      <c r="PTX430" s="74"/>
      <c r="PTY430" s="74"/>
      <c r="PTZ430" s="74"/>
      <c r="PUA430" s="74"/>
      <c r="PUB430" s="74"/>
      <c r="PUC430" s="74"/>
      <c r="PUD430" s="74"/>
      <c r="PUE430" s="74"/>
      <c r="PUF430" s="74"/>
      <c r="PUG430" s="74"/>
      <c r="PUH430" s="74"/>
      <c r="PUI430" s="74"/>
      <c r="PUJ430" s="74"/>
      <c r="PUK430" s="74"/>
      <c r="PUL430" s="74"/>
      <c r="PUM430" s="74"/>
      <c r="PUN430" s="74"/>
      <c r="PUO430" s="74"/>
      <c r="PUP430" s="74"/>
      <c r="PUQ430" s="74"/>
      <c r="PUR430" s="74"/>
      <c r="PUS430" s="74"/>
      <c r="PUT430" s="74"/>
      <c r="PUU430" s="74"/>
      <c r="PUV430" s="74"/>
      <c r="PUW430" s="74"/>
      <c r="PUX430" s="74"/>
      <c r="PUY430" s="74"/>
      <c r="PUZ430" s="74"/>
      <c r="PVA430" s="74"/>
      <c r="PVB430" s="74"/>
      <c r="PVC430" s="74"/>
      <c r="PVD430" s="74"/>
      <c r="PVE430" s="74"/>
      <c r="PVF430" s="74"/>
      <c r="PVG430" s="74"/>
      <c r="PVH430" s="74"/>
      <c r="PVI430" s="74"/>
      <c r="PVJ430" s="74"/>
      <c r="PVK430" s="74"/>
      <c r="PVL430" s="74"/>
      <c r="PVM430" s="74"/>
      <c r="PVN430" s="74"/>
      <c r="PVO430" s="74"/>
      <c r="PVP430" s="74"/>
      <c r="PVQ430" s="74"/>
      <c r="PVR430" s="74"/>
      <c r="PVS430" s="74"/>
      <c r="PVT430" s="74"/>
      <c r="PVU430" s="74"/>
      <c r="PVV430" s="74"/>
      <c r="PVW430" s="74"/>
      <c r="PVX430" s="74"/>
      <c r="PVY430" s="74"/>
      <c r="PVZ430" s="74"/>
      <c r="PWA430" s="74"/>
      <c r="PWB430" s="74"/>
      <c r="PWC430" s="74"/>
      <c r="PWD430" s="74"/>
      <c r="PWE430" s="74"/>
      <c r="PWF430" s="74"/>
      <c r="PWG430" s="74"/>
      <c r="PWH430" s="74"/>
      <c r="PWI430" s="74"/>
      <c r="PWJ430" s="74"/>
      <c r="PWK430" s="74"/>
      <c r="PWL430" s="74"/>
      <c r="PWM430" s="74"/>
      <c r="PWN430" s="74"/>
      <c r="PWO430" s="74"/>
      <c r="PWP430" s="74"/>
      <c r="PWQ430" s="74"/>
      <c r="PWR430" s="74"/>
      <c r="PWS430" s="74"/>
      <c r="PWT430" s="74"/>
      <c r="PWU430" s="74"/>
      <c r="PWV430" s="74"/>
      <c r="PWW430" s="74"/>
      <c r="PWX430" s="74"/>
      <c r="PWY430" s="74"/>
      <c r="PWZ430" s="74"/>
      <c r="PXA430" s="74"/>
      <c r="PXB430" s="74"/>
      <c r="PXC430" s="74"/>
      <c r="PXD430" s="74"/>
      <c r="PXE430" s="74"/>
      <c r="PXF430" s="74"/>
      <c r="PXG430" s="74"/>
      <c r="PXH430" s="74"/>
      <c r="PXI430" s="74"/>
      <c r="PXJ430" s="74"/>
      <c r="PXK430" s="74"/>
      <c r="PXL430" s="74"/>
      <c r="PXM430" s="74"/>
      <c r="PXN430" s="74"/>
      <c r="PXO430" s="74"/>
      <c r="PXP430" s="74"/>
      <c r="PXQ430" s="74"/>
      <c r="PXR430" s="74"/>
      <c r="PXS430" s="74"/>
      <c r="PXT430" s="74"/>
      <c r="PXU430" s="74"/>
      <c r="PXV430" s="74"/>
      <c r="PXW430" s="74"/>
      <c r="PXX430" s="74"/>
      <c r="PXY430" s="74"/>
      <c r="PXZ430" s="74"/>
      <c r="PYA430" s="74"/>
      <c r="PYB430" s="74"/>
      <c r="PYC430" s="74"/>
      <c r="PYD430" s="74"/>
      <c r="PYE430" s="74"/>
      <c r="PYF430" s="74"/>
      <c r="PYG430" s="74"/>
      <c r="PYH430" s="74"/>
      <c r="PYI430" s="74"/>
      <c r="PYJ430" s="74"/>
      <c r="PYK430" s="74"/>
      <c r="PYL430" s="74"/>
      <c r="PYM430" s="74"/>
      <c r="PYN430" s="74"/>
      <c r="PYO430" s="74"/>
      <c r="PYP430" s="74"/>
      <c r="PYQ430" s="74"/>
      <c r="PYR430" s="74"/>
      <c r="PYS430" s="74"/>
      <c r="PYT430" s="74"/>
      <c r="PYU430" s="74"/>
      <c r="PYV430" s="74"/>
      <c r="PYW430" s="74"/>
      <c r="PYX430" s="74"/>
      <c r="PYY430" s="74"/>
      <c r="PYZ430" s="74"/>
      <c r="PZA430" s="74"/>
      <c r="PZB430" s="74"/>
      <c r="PZC430" s="74"/>
      <c r="PZD430" s="74"/>
      <c r="PZE430" s="74"/>
      <c r="PZF430" s="74"/>
      <c r="PZG430" s="74"/>
      <c r="PZH430" s="74"/>
      <c r="PZI430" s="74"/>
      <c r="PZJ430" s="74"/>
      <c r="PZK430" s="74"/>
      <c r="PZL430" s="74"/>
      <c r="PZM430" s="74"/>
      <c r="PZN430" s="74"/>
      <c r="PZO430" s="74"/>
      <c r="PZP430" s="74"/>
      <c r="PZQ430" s="74"/>
      <c r="PZR430" s="74"/>
      <c r="PZS430" s="74"/>
      <c r="PZT430" s="74"/>
      <c r="PZU430" s="74"/>
      <c r="PZV430" s="74"/>
      <c r="PZW430" s="74"/>
      <c r="PZX430" s="74"/>
      <c r="PZY430" s="74"/>
      <c r="PZZ430" s="74"/>
      <c r="QAA430" s="74"/>
      <c r="QAB430" s="74"/>
      <c r="QAC430" s="74"/>
      <c r="QAD430" s="74"/>
      <c r="QAE430" s="74"/>
      <c r="QAF430" s="74"/>
      <c r="QAG430" s="74"/>
      <c r="QAH430" s="74"/>
      <c r="QAI430" s="74"/>
      <c r="QAJ430" s="74"/>
      <c r="QAK430" s="74"/>
      <c r="QAL430" s="74"/>
      <c r="QAM430" s="74"/>
      <c r="QAN430" s="74"/>
      <c r="QAO430" s="74"/>
      <c r="QAP430" s="74"/>
      <c r="QAQ430" s="74"/>
      <c r="QAR430" s="74"/>
      <c r="QAS430" s="74"/>
      <c r="QAT430" s="74"/>
      <c r="QAU430" s="74"/>
      <c r="QAV430" s="74"/>
      <c r="QAW430" s="74"/>
      <c r="QAX430" s="74"/>
      <c r="QAY430" s="74"/>
      <c r="QAZ430" s="74"/>
      <c r="QBA430" s="74"/>
      <c r="QBB430" s="74"/>
      <c r="QBC430" s="74"/>
      <c r="QBD430" s="74"/>
      <c r="QBE430" s="74"/>
      <c r="QBF430" s="74"/>
      <c r="QBG430" s="74"/>
      <c r="QBH430" s="74"/>
      <c r="QBI430" s="74"/>
      <c r="QBJ430" s="74"/>
      <c r="QBK430" s="74"/>
      <c r="QBL430" s="74"/>
      <c r="QBM430" s="74"/>
      <c r="QBN430" s="74"/>
      <c r="QBO430" s="74"/>
      <c r="QBP430" s="74"/>
      <c r="QBQ430" s="74"/>
      <c r="QBR430" s="74"/>
      <c r="QBS430" s="74"/>
      <c r="QBT430" s="74"/>
      <c r="QBU430" s="74"/>
      <c r="QBV430" s="74"/>
      <c r="QBW430" s="74"/>
      <c r="QBX430" s="74"/>
      <c r="QBY430" s="74"/>
      <c r="QBZ430" s="74"/>
      <c r="QCA430" s="74"/>
      <c r="QCB430" s="74"/>
      <c r="QCC430" s="74"/>
      <c r="QCD430" s="74"/>
      <c r="QCE430" s="74"/>
      <c r="QCF430" s="74"/>
      <c r="QCG430" s="74"/>
      <c r="QCH430" s="74"/>
      <c r="QCI430" s="74"/>
      <c r="QCJ430" s="74"/>
      <c r="QCK430" s="74"/>
      <c r="QCL430" s="74"/>
      <c r="QCM430" s="74"/>
      <c r="QCN430" s="74"/>
      <c r="QCO430" s="74"/>
      <c r="QCP430" s="74"/>
      <c r="QCQ430" s="74"/>
      <c r="QCR430" s="74"/>
      <c r="QCS430" s="74"/>
      <c r="QCT430" s="74"/>
      <c r="QCU430" s="74"/>
      <c r="QCV430" s="74"/>
      <c r="QCW430" s="74"/>
      <c r="QCX430" s="74"/>
      <c r="QCY430" s="74"/>
      <c r="QCZ430" s="74"/>
      <c r="QDA430" s="74"/>
      <c r="QDB430" s="74"/>
      <c r="QDC430" s="74"/>
      <c r="QDD430" s="74"/>
      <c r="QDE430" s="74"/>
      <c r="QDF430" s="74"/>
      <c r="QDG430" s="74"/>
      <c r="QDH430" s="74"/>
      <c r="QDI430" s="74"/>
      <c r="QDJ430" s="74"/>
      <c r="QDK430" s="74"/>
      <c r="QDL430" s="74"/>
      <c r="QDM430" s="74"/>
      <c r="QDN430" s="74"/>
      <c r="QDO430" s="74"/>
      <c r="QDP430" s="74"/>
      <c r="QDQ430" s="74"/>
      <c r="QDR430" s="74"/>
      <c r="QDS430" s="74"/>
      <c r="QDT430" s="74"/>
      <c r="QDU430" s="74"/>
      <c r="QDV430" s="74"/>
      <c r="QDW430" s="74"/>
      <c r="QDX430" s="74"/>
      <c r="QDY430" s="74"/>
      <c r="QDZ430" s="74"/>
      <c r="QEA430" s="74"/>
      <c r="QEB430" s="74"/>
      <c r="QEC430" s="74"/>
      <c r="QED430" s="74"/>
      <c r="QEE430" s="74"/>
      <c r="QEF430" s="74"/>
      <c r="QEG430" s="74"/>
      <c r="QEH430" s="74"/>
      <c r="QEI430" s="74"/>
      <c r="QEJ430" s="74"/>
      <c r="QEK430" s="74"/>
      <c r="QEL430" s="74"/>
      <c r="QEM430" s="74"/>
      <c r="QEN430" s="74"/>
      <c r="QEO430" s="74"/>
      <c r="QEP430" s="74"/>
      <c r="QEQ430" s="74"/>
      <c r="QER430" s="74"/>
      <c r="QES430" s="74"/>
      <c r="QET430" s="74"/>
      <c r="QEU430" s="74"/>
      <c r="QEV430" s="74"/>
      <c r="QEW430" s="74"/>
      <c r="QEX430" s="74"/>
      <c r="QEY430" s="74"/>
      <c r="QEZ430" s="74"/>
      <c r="QFA430" s="74"/>
      <c r="QFB430" s="74"/>
      <c r="QFC430" s="74"/>
      <c r="QFD430" s="74"/>
      <c r="QFE430" s="74"/>
      <c r="QFF430" s="74"/>
      <c r="QFG430" s="74"/>
      <c r="QFH430" s="74"/>
      <c r="QFI430" s="74"/>
      <c r="QFJ430" s="74"/>
      <c r="QFK430" s="74"/>
      <c r="QFL430" s="74"/>
      <c r="QFM430" s="74"/>
      <c r="QFN430" s="74"/>
      <c r="QFO430" s="74"/>
      <c r="QFP430" s="74"/>
      <c r="QFQ430" s="74"/>
      <c r="QFR430" s="74"/>
      <c r="QFS430" s="74"/>
      <c r="QFT430" s="74"/>
      <c r="QFU430" s="74"/>
      <c r="QFV430" s="74"/>
      <c r="QFW430" s="74"/>
      <c r="QFX430" s="74"/>
      <c r="QFY430" s="74"/>
      <c r="QFZ430" s="74"/>
      <c r="QGA430" s="74"/>
      <c r="QGB430" s="74"/>
      <c r="QGC430" s="74"/>
      <c r="QGD430" s="74"/>
      <c r="QGE430" s="74"/>
      <c r="QGF430" s="74"/>
      <c r="QGG430" s="74"/>
      <c r="QGH430" s="74"/>
      <c r="QGI430" s="74"/>
      <c r="QGJ430" s="74"/>
      <c r="QGK430" s="74"/>
      <c r="QGL430" s="74"/>
      <c r="QGM430" s="74"/>
      <c r="QGN430" s="74"/>
      <c r="QGO430" s="74"/>
      <c r="QGP430" s="74"/>
      <c r="QGQ430" s="74"/>
      <c r="QGR430" s="74"/>
      <c r="QGS430" s="74"/>
      <c r="QGT430" s="74"/>
      <c r="QGU430" s="74"/>
      <c r="QGV430" s="74"/>
      <c r="QGW430" s="74"/>
      <c r="QGX430" s="74"/>
      <c r="QGY430" s="74"/>
      <c r="QGZ430" s="74"/>
      <c r="QHA430" s="74"/>
      <c r="QHB430" s="74"/>
      <c r="QHC430" s="74"/>
      <c r="QHD430" s="74"/>
      <c r="QHE430" s="74"/>
      <c r="QHF430" s="74"/>
      <c r="QHG430" s="74"/>
      <c r="QHH430" s="74"/>
      <c r="QHI430" s="74"/>
      <c r="QHJ430" s="74"/>
      <c r="QHK430" s="74"/>
      <c r="QHL430" s="74"/>
      <c r="QHM430" s="74"/>
      <c r="QHN430" s="74"/>
      <c r="QHO430" s="74"/>
      <c r="QHP430" s="74"/>
      <c r="QHQ430" s="74"/>
      <c r="QHR430" s="74"/>
      <c r="QHS430" s="74"/>
      <c r="QHT430" s="74"/>
      <c r="QHU430" s="74"/>
      <c r="QHV430" s="74"/>
      <c r="QHW430" s="74"/>
      <c r="QHX430" s="74"/>
      <c r="QHY430" s="74"/>
      <c r="QHZ430" s="74"/>
      <c r="QIA430" s="74"/>
      <c r="QIB430" s="74"/>
      <c r="QIC430" s="74"/>
      <c r="QID430" s="74"/>
      <c r="QIE430" s="74"/>
      <c r="QIF430" s="74"/>
      <c r="QIG430" s="74"/>
      <c r="QIH430" s="74"/>
      <c r="QII430" s="74"/>
      <c r="QIJ430" s="74"/>
      <c r="QIK430" s="74"/>
      <c r="QIL430" s="74"/>
      <c r="QIM430" s="74"/>
      <c r="QIN430" s="74"/>
      <c r="QIO430" s="74"/>
      <c r="QIP430" s="74"/>
      <c r="QIQ430" s="74"/>
      <c r="QIR430" s="74"/>
      <c r="QIS430" s="74"/>
      <c r="QIT430" s="74"/>
      <c r="QIU430" s="74"/>
      <c r="QIV430" s="74"/>
      <c r="QIW430" s="74"/>
      <c r="QIX430" s="74"/>
      <c r="QIY430" s="74"/>
      <c r="QIZ430" s="74"/>
      <c r="QJA430" s="74"/>
      <c r="QJB430" s="74"/>
      <c r="QJC430" s="74"/>
      <c r="QJD430" s="74"/>
      <c r="QJE430" s="74"/>
      <c r="QJF430" s="74"/>
      <c r="QJG430" s="74"/>
      <c r="QJH430" s="74"/>
      <c r="QJI430" s="74"/>
      <c r="QJJ430" s="74"/>
      <c r="QJK430" s="74"/>
      <c r="QJL430" s="74"/>
      <c r="QJM430" s="74"/>
      <c r="QJN430" s="74"/>
      <c r="QJO430" s="74"/>
      <c r="QJP430" s="74"/>
      <c r="QJQ430" s="74"/>
      <c r="QJR430" s="74"/>
      <c r="QJS430" s="74"/>
      <c r="QJT430" s="74"/>
      <c r="QJU430" s="74"/>
      <c r="QJV430" s="74"/>
      <c r="QJW430" s="74"/>
      <c r="QJX430" s="74"/>
      <c r="QJY430" s="74"/>
      <c r="QJZ430" s="74"/>
      <c r="QKA430" s="74"/>
      <c r="QKB430" s="74"/>
      <c r="QKC430" s="74"/>
      <c r="QKD430" s="74"/>
      <c r="QKE430" s="74"/>
      <c r="QKF430" s="74"/>
      <c r="QKG430" s="74"/>
      <c r="QKH430" s="74"/>
      <c r="QKI430" s="74"/>
      <c r="QKJ430" s="74"/>
      <c r="QKK430" s="74"/>
      <c r="QKL430" s="74"/>
      <c r="QKM430" s="74"/>
      <c r="QKN430" s="74"/>
      <c r="QKO430" s="74"/>
      <c r="QKP430" s="74"/>
      <c r="QKQ430" s="74"/>
      <c r="QKR430" s="74"/>
      <c r="QKS430" s="74"/>
      <c r="QKT430" s="74"/>
      <c r="QKU430" s="74"/>
      <c r="QKV430" s="74"/>
      <c r="QKW430" s="74"/>
      <c r="QKX430" s="74"/>
      <c r="QKY430" s="74"/>
      <c r="QKZ430" s="74"/>
      <c r="QLA430" s="74"/>
      <c r="QLB430" s="74"/>
      <c r="QLC430" s="74"/>
      <c r="QLD430" s="74"/>
      <c r="QLE430" s="74"/>
      <c r="QLF430" s="74"/>
      <c r="QLG430" s="74"/>
      <c r="QLH430" s="74"/>
      <c r="QLI430" s="74"/>
      <c r="QLJ430" s="74"/>
      <c r="QLK430" s="74"/>
      <c r="QLL430" s="74"/>
      <c r="QLM430" s="74"/>
      <c r="QLN430" s="74"/>
      <c r="QLO430" s="74"/>
      <c r="QLP430" s="74"/>
      <c r="QLQ430" s="74"/>
      <c r="QLR430" s="74"/>
      <c r="QLS430" s="74"/>
      <c r="QLT430" s="74"/>
      <c r="QLU430" s="74"/>
      <c r="QLV430" s="74"/>
      <c r="QLW430" s="74"/>
      <c r="QLX430" s="74"/>
      <c r="QLY430" s="74"/>
      <c r="QLZ430" s="74"/>
      <c r="QMA430" s="74"/>
      <c r="QMB430" s="74"/>
      <c r="QMC430" s="74"/>
      <c r="QMD430" s="74"/>
      <c r="QME430" s="74"/>
      <c r="QMF430" s="74"/>
      <c r="QMG430" s="74"/>
      <c r="QMH430" s="74"/>
      <c r="QMI430" s="74"/>
      <c r="QMJ430" s="74"/>
      <c r="QMK430" s="74"/>
      <c r="QML430" s="74"/>
      <c r="QMM430" s="74"/>
      <c r="QMN430" s="74"/>
      <c r="QMO430" s="74"/>
      <c r="QMP430" s="74"/>
      <c r="QMQ430" s="74"/>
      <c r="QMR430" s="74"/>
      <c r="QMS430" s="74"/>
      <c r="QMT430" s="74"/>
      <c r="QMU430" s="74"/>
      <c r="QMV430" s="74"/>
      <c r="QMW430" s="74"/>
      <c r="QMX430" s="74"/>
      <c r="QMY430" s="74"/>
      <c r="QMZ430" s="74"/>
      <c r="QNA430" s="74"/>
      <c r="QNB430" s="74"/>
      <c r="QNC430" s="74"/>
      <c r="QND430" s="74"/>
      <c r="QNE430" s="74"/>
      <c r="QNF430" s="74"/>
      <c r="QNG430" s="74"/>
      <c r="QNH430" s="74"/>
      <c r="QNI430" s="74"/>
      <c r="QNJ430" s="74"/>
      <c r="QNK430" s="74"/>
      <c r="QNL430" s="74"/>
      <c r="QNM430" s="74"/>
      <c r="QNN430" s="74"/>
      <c r="QNO430" s="74"/>
      <c r="QNP430" s="74"/>
      <c r="QNQ430" s="74"/>
      <c r="QNR430" s="74"/>
      <c r="QNS430" s="74"/>
      <c r="QNT430" s="74"/>
      <c r="QNU430" s="74"/>
      <c r="QNV430" s="74"/>
      <c r="QNW430" s="74"/>
      <c r="QNX430" s="74"/>
      <c r="QNY430" s="74"/>
      <c r="QNZ430" s="74"/>
      <c r="QOA430" s="74"/>
      <c r="QOB430" s="74"/>
      <c r="QOC430" s="74"/>
      <c r="QOD430" s="74"/>
      <c r="QOE430" s="74"/>
      <c r="QOF430" s="74"/>
      <c r="QOG430" s="74"/>
      <c r="QOH430" s="74"/>
      <c r="QOI430" s="74"/>
      <c r="QOJ430" s="74"/>
      <c r="QOK430" s="74"/>
      <c r="QOL430" s="74"/>
      <c r="QOM430" s="74"/>
      <c r="QON430" s="74"/>
      <c r="QOO430" s="74"/>
      <c r="QOP430" s="74"/>
      <c r="QOQ430" s="74"/>
      <c r="QOR430" s="74"/>
      <c r="QOS430" s="74"/>
      <c r="QOT430" s="74"/>
      <c r="QOU430" s="74"/>
      <c r="QOV430" s="74"/>
      <c r="QOW430" s="74"/>
      <c r="QOX430" s="74"/>
      <c r="QOY430" s="74"/>
      <c r="QOZ430" s="74"/>
      <c r="QPA430" s="74"/>
      <c r="QPB430" s="74"/>
      <c r="QPC430" s="74"/>
      <c r="QPD430" s="74"/>
      <c r="QPE430" s="74"/>
      <c r="QPF430" s="74"/>
      <c r="QPG430" s="74"/>
      <c r="QPH430" s="74"/>
      <c r="QPI430" s="74"/>
      <c r="QPJ430" s="74"/>
      <c r="QPK430" s="74"/>
      <c r="QPL430" s="74"/>
      <c r="QPM430" s="74"/>
      <c r="QPN430" s="74"/>
      <c r="QPO430" s="74"/>
      <c r="QPP430" s="74"/>
      <c r="QPQ430" s="74"/>
      <c r="QPR430" s="74"/>
      <c r="QPS430" s="74"/>
      <c r="QPT430" s="74"/>
      <c r="QPU430" s="74"/>
      <c r="QPV430" s="74"/>
      <c r="QPW430" s="74"/>
      <c r="QPX430" s="74"/>
      <c r="QPY430" s="74"/>
      <c r="QPZ430" s="74"/>
      <c r="QQA430" s="74"/>
      <c r="QQB430" s="74"/>
      <c r="QQC430" s="74"/>
      <c r="QQD430" s="74"/>
      <c r="QQE430" s="74"/>
      <c r="QQF430" s="74"/>
      <c r="QQG430" s="74"/>
      <c r="QQH430" s="74"/>
      <c r="QQI430" s="74"/>
      <c r="QQJ430" s="74"/>
      <c r="QQK430" s="74"/>
      <c r="QQL430" s="74"/>
      <c r="QQM430" s="74"/>
      <c r="QQN430" s="74"/>
      <c r="QQO430" s="74"/>
      <c r="QQP430" s="74"/>
      <c r="QQQ430" s="74"/>
      <c r="QQR430" s="74"/>
      <c r="QQS430" s="74"/>
      <c r="QQT430" s="74"/>
      <c r="QQU430" s="74"/>
      <c r="QQV430" s="74"/>
      <c r="QQW430" s="74"/>
      <c r="QQX430" s="74"/>
      <c r="QQY430" s="74"/>
      <c r="QQZ430" s="74"/>
      <c r="QRA430" s="74"/>
      <c r="QRB430" s="74"/>
      <c r="QRC430" s="74"/>
      <c r="QRD430" s="74"/>
      <c r="QRE430" s="74"/>
      <c r="QRF430" s="74"/>
      <c r="QRG430" s="74"/>
      <c r="QRH430" s="74"/>
      <c r="QRI430" s="74"/>
      <c r="QRJ430" s="74"/>
      <c r="QRK430" s="74"/>
      <c r="QRL430" s="74"/>
      <c r="QRM430" s="74"/>
      <c r="QRN430" s="74"/>
      <c r="QRO430" s="74"/>
      <c r="QRP430" s="74"/>
      <c r="QRQ430" s="74"/>
      <c r="QRR430" s="74"/>
      <c r="QRS430" s="74"/>
      <c r="QRT430" s="74"/>
      <c r="QRU430" s="74"/>
      <c r="QRV430" s="74"/>
      <c r="QRW430" s="74"/>
      <c r="QRX430" s="74"/>
      <c r="QRY430" s="74"/>
      <c r="QRZ430" s="74"/>
      <c r="QSA430" s="74"/>
      <c r="QSB430" s="74"/>
      <c r="QSC430" s="74"/>
      <c r="QSD430" s="74"/>
      <c r="QSE430" s="74"/>
      <c r="QSF430" s="74"/>
      <c r="QSG430" s="74"/>
      <c r="QSH430" s="74"/>
      <c r="QSI430" s="74"/>
      <c r="QSJ430" s="74"/>
      <c r="QSK430" s="74"/>
      <c r="QSL430" s="74"/>
      <c r="QSM430" s="74"/>
      <c r="QSN430" s="74"/>
      <c r="QSO430" s="74"/>
      <c r="QSP430" s="74"/>
      <c r="QSQ430" s="74"/>
      <c r="QSR430" s="74"/>
      <c r="QSS430" s="74"/>
      <c r="QST430" s="74"/>
      <c r="QSU430" s="74"/>
      <c r="QSV430" s="74"/>
      <c r="QSW430" s="74"/>
      <c r="QSX430" s="74"/>
      <c r="QSY430" s="74"/>
      <c r="QSZ430" s="74"/>
      <c r="QTA430" s="74"/>
      <c r="QTB430" s="74"/>
      <c r="QTC430" s="74"/>
      <c r="QTD430" s="74"/>
      <c r="QTE430" s="74"/>
      <c r="QTF430" s="74"/>
      <c r="QTG430" s="74"/>
      <c r="QTH430" s="74"/>
      <c r="QTI430" s="74"/>
      <c r="QTJ430" s="74"/>
      <c r="QTK430" s="74"/>
      <c r="QTL430" s="74"/>
      <c r="QTM430" s="74"/>
      <c r="QTN430" s="74"/>
      <c r="QTO430" s="74"/>
      <c r="QTP430" s="74"/>
      <c r="QTQ430" s="74"/>
      <c r="QTR430" s="74"/>
      <c r="QTS430" s="74"/>
      <c r="QTT430" s="74"/>
      <c r="QTU430" s="74"/>
      <c r="QTV430" s="74"/>
      <c r="QTW430" s="74"/>
      <c r="QTX430" s="74"/>
      <c r="QTY430" s="74"/>
      <c r="QTZ430" s="74"/>
      <c r="QUA430" s="74"/>
      <c r="QUB430" s="74"/>
      <c r="QUC430" s="74"/>
      <c r="QUD430" s="74"/>
      <c r="QUE430" s="74"/>
      <c r="QUF430" s="74"/>
      <c r="QUG430" s="74"/>
      <c r="QUH430" s="74"/>
      <c r="QUI430" s="74"/>
      <c r="QUJ430" s="74"/>
      <c r="QUK430" s="74"/>
      <c r="QUL430" s="74"/>
      <c r="QUM430" s="74"/>
      <c r="QUN430" s="74"/>
      <c r="QUO430" s="74"/>
      <c r="QUP430" s="74"/>
      <c r="QUQ430" s="74"/>
      <c r="QUR430" s="74"/>
      <c r="QUS430" s="74"/>
      <c r="QUT430" s="74"/>
      <c r="QUU430" s="74"/>
      <c r="QUV430" s="74"/>
      <c r="QUW430" s="74"/>
      <c r="QUX430" s="74"/>
      <c r="QUY430" s="74"/>
      <c r="QUZ430" s="74"/>
      <c r="QVA430" s="74"/>
      <c r="QVB430" s="74"/>
      <c r="QVC430" s="74"/>
      <c r="QVD430" s="74"/>
      <c r="QVE430" s="74"/>
      <c r="QVF430" s="74"/>
      <c r="QVG430" s="74"/>
      <c r="QVH430" s="74"/>
      <c r="QVI430" s="74"/>
      <c r="QVJ430" s="74"/>
      <c r="QVK430" s="74"/>
      <c r="QVL430" s="74"/>
      <c r="QVM430" s="74"/>
      <c r="QVN430" s="74"/>
      <c r="QVO430" s="74"/>
      <c r="QVP430" s="74"/>
      <c r="QVQ430" s="74"/>
      <c r="QVR430" s="74"/>
      <c r="QVS430" s="74"/>
      <c r="QVT430" s="74"/>
      <c r="QVU430" s="74"/>
      <c r="QVV430" s="74"/>
      <c r="QVW430" s="74"/>
      <c r="QVX430" s="74"/>
      <c r="QVY430" s="74"/>
      <c r="QVZ430" s="74"/>
      <c r="QWA430" s="74"/>
      <c r="QWB430" s="74"/>
      <c r="QWC430" s="74"/>
      <c r="QWD430" s="74"/>
      <c r="QWE430" s="74"/>
      <c r="QWF430" s="74"/>
      <c r="QWG430" s="74"/>
      <c r="QWH430" s="74"/>
      <c r="QWI430" s="74"/>
      <c r="QWJ430" s="74"/>
      <c r="QWK430" s="74"/>
      <c r="QWL430" s="74"/>
      <c r="QWM430" s="74"/>
      <c r="QWN430" s="74"/>
      <c r="QWO430" s="74"/>
      <c r="QWP430" s="74"/>
      <c r="QWQ430" s="74"/>
      <c r="QWR430" s="74"/>
      <c r="QWS430" s="74"/>
      <c r="QWT430" s="74"/>
      <c r="QWU430" s="74"/>
      <c r="QWV430" s="74"/>
      <c r="QWW430" s="74"/>
      <c r="QWX430" s="74"/>
      <c r="QWY430" s="74"/>
      <c r="QWZ430" s="74"/>
      <c r="QXA430" s="74"/>
      <c r="QXB430" s="74"/>
      <c r="QXC430" s="74"/>
      <c r="QXD430" s="74"/>
      <c r="QXE430" s="74"/>
      <c r="QXF430" s="74"/>
      <c r="QXG430" s="74"/>
      <c r="QXH430" s="74"/>
      <c r="QXI430" s="74"/>
      <c r="QXJ430" s="74"/>
      <c r="QXK430" s="74"/>
      <c r="QXL430" s="74"/>
      <c r="QXM430" s="74"/>
      <c r="QXN430" s="74"/>
      <c r="QXO430" s="74"/>
      <c r="QXP430" s="74"/>
      <c r="QXQ430" s="74"/>
      <c r="QXR430" s="74"/>
      <c r="QXS430" s="74"/>
      <c r="QXT430" s="74"/>
      <c r="QXU430" s="74"/>
      <c r="QXV430" s="74"/>
      <c r="QXW430" s="74"/>
      <c r="QXX430" s="74"/>
      <c r="QXY430" s="74"/>
      <c r="QXZ430" s="74"/>
      <c r="QYA430" s="74"/>
      <c r="QYB430" s="74"/>
      <c r="QYC430" s="74"/>
      <c r="QYD430" s="74"/>
      <c r="QYE430" s="74"/>
      <c r="QYF430" s="74"/>
      <c r="QYG430" s="74"/>
      <c r="QYH430" s="74"/>
      <c r="QYI430" s="74"/>
      <c r="QYJ430" s="74"/>
      <c r="QYK430" s="74"/>
      <c r="QYL430" s="74"/>
      <c r="QYM430" s="74"/>
      <c r="QYN430" s="74"/>
      <c r="QYO430" s="74"/>
      <c r="QYP430" s="74"/>
      <c r="QYQ430" s="74"/>
      <c r="QYR430" s="74"/>
      <c r="QYS430" s="74"/>
      <c r="QYT430" s="74"/>
      <c r="QYU430" s="74"/>
      <c r="QYV430" s="74"/>
      <c r="QYW430" s="74"/>
      <c r="QYX430" s="74"/>
      <c r="QYY430" s="74"/>
      <c r="QYZ430" s="74"/>
      <c r="QZA430" s="74"/>
      <c r="QZB430" s="74"/>
      <c r="QZC430" s="74"/>
      <c r="QZD430" s="74"/>
      <c r="QZE430" s="74"/>
      <c r="QZF430" s="74"/>
      <c r="QZG430" s="74"/>
      <c r="QZH430" s="74"/>
      <c r="QZI430" s="74"/>
      <c r="QZJ430" s="74"/>
      <c r="QZK430" s="74"/>
      <c r="QZL430" s="74"/>
      <c r="QZM430" s="74"/>
      <c r="QZN430" s="74"/>
      <c r="QZO430" s="74"/>
      <c r="QZP430" s="74"/>
      <c r="QZQ430" s="74"/>
      <c r="QZR430" s="74"/>
      <c r="QZS430" s="74"/>
      <c r="QZT430" s="74"/>
      <c r="QZU430" s="74"/>
      <c r="QZV430" s="74"/>
      <c r="QZW430" s="74"/>
      <c r="QZX430" s="74"/>
      <c r="QZY430" s="74"/>
      <c r="QZZ430" s="74"/>
      <c r="RAA430" s="74"/>
      <c r="RAB430" s="74"/>
      <c r="RAC430" s="74"/>
      <c r="RAD430" s="74"/>
      <c r="RAE430" s="74"/>
      <c r="RAF430" s="74"/>
      <c r="RAG430" s="74"/>
      <c r="RAH430" s="74"/>
      <c r="RAI430" s="74"/>
      <c r="RAJ430" s="74"/>
      <c r="RAK430" s="74"/>
      <c r="RAL430" s="74"/>
      <c r="RAM430" s="74"/>
      <c r="RAN430" s="74"/>
      <c r="RAO430" s="74"/>
      <c r="RAP430" s="74"/>
      <c r="RAQ430" s="74"/>
      <c r="RAR430" s="74"/>
      <c r="RAS430" s="74"/>
      <c r="RAT430" s="74"/>
      <c r="RAU430" s="74"/>
      <c r="RAV430" s="74"/>
      <c r="RAW430" s="74"/>
      <c r="RAX430" s="74"/>
      <c r="RAY430" s="74"/>
      <c r="RAZ430" s="74"/>
      <c r="RBA430" s="74"/>
      <c r="RBB430" s="74"/>
      <c r="RBC430" s="74"/>
      <c r="RBD430" s="74"/>
      <c r="RBE430" s="74"/>
      <c r="RBF430" s="74"/>
      <c r="RBG430" s="74"/>
      <c r="RBH430" s="74"/>
      <c r="RBI430" s="74"/>
      <c r="RBJ430" s="74"/>
      <c r="RBK430" s="74"/>
      <c r="RBL430" s="74"/>
      <c r="RBM430" s="74"/>
      <c r="RBN430" s="74"/>
      <c r="RBO430" s="74"/>
      <c r="RBP430" s="74"/>
      <c r="RBQ430" s="74"/>
      <c r="RBR430" s="74"/>
      <c r="RBS430" s="74"/>
      <c r="RBT430" s="74"/>
      <c r="RBU430" s="74"/>
      <c r="RBV430" s="74"/>
      <c r="RBW430" s="74"/>
      <c r="RBX430" s="74"/>
      <c r="RBY430" s="74"/>
      <c r="RBZ430" s="74"/>
      <c r="RCA430" s="74"/>
      <c r="RCB430" s="74"/>
      <c r="RCC430" s="74"/>
      <c r="RCD430" s="74"/>
      <c r="RCE430" s="74"/>
      <c r="RCF430" s="74"/>
      <c r="RCG430" s="74"/>
      <c r="RCH430" s="74"/>
      <c r="RCI430" s="74"/>
      <c r="RCJ430" s="74"/>
      <c r="RCK430" s="74"/>
      <c r="RCL430" s="74"/>
      <c r="RCM430" s="74"/>
      <c r="RCN430" s="74"/>
      <c r="RCO430" s="74"/>
      <c r="RCP430" s="74"/>
      <c r="RCQ430" s="74"/>
      <c r="RCR430" s="74"/>
      <c r="RCS430" s="74"/>
      <c r="RCT430" s="74"/>
      <c r="RCU430" s="74"/>
      <c r="RCV430" s="74"/>
      <c r="RCW430" s="74"/>
      <c r="RCX430" s="74"/>
      <c r="RCY430" s="74"/>
      <c r="RCZ430" s="74"/>
      <c r="RDA430" s="74"/>
      <c r="RDB430" s="74"/>
      <c r="RDC430" s="74"/>
      <c r="RDD430" s="74"/>
      <c r="RDE430" s="74"/>
      <c r="RDF430" s="74"/>
      <c r="RDG430" s="74"/>
      <c r="RDH430" s="74"/>
      <c r="RDI430" s="74"/>
      <c r="RDJ430" s="74"/>
      <c r="RDK430" s="74"/>
      <c r="RDL430" s="74"/>
      <c r="RDM430" s="74"/>
      <c r="RDN430" s="74"/>
      <c r="RDO430" s="74"/>
      <c r="RDP430" s="74"/>
      <c r="RDQ430" s="74"/>
      <c r="RDR430" s="74"/>
      <c r="RDS430" s="74"/>
      <c r="RDT430" s="74"/>
      <c r="RDU430" s="74"/>
      <c r="RDV430" s="74"/>
      <c r="RDW430" s="74"/>
      <c r="RDX430" s="74"/>
      <c r="RDY430" s="74"/>
      <c r="RDZ430" s="74"/>
      <c r="REA430" s="74"/>
      <c r="REB430" s="74"/>
      <c r="REC430" s="74"/>
      <c r="RED430" s="74"/>
      <c r="REE430" s="74"/>
      <c r="REF430" s="74"/>
      <c r="REG430" s="74"/>
      <c r="REH430" s="74"/>
      <c r="REI430" s="74"/>
      <c r="REJ430" s="74"/>
      <c r="REK430" s="74"/>
      <c r="REL430" s="74"/>
      <c r="REM430" s="74"/>
      <c r="REN430" s="74"/>
      <c r="REO430" s="74"/>
      <c r="REP430" s="74"/>
      <c r="REQ430" s="74"/>
      <c r="RER430" s="74"/>
      <c r="RES430" s="74"/>
      <c r="RET430" s="74"/>
      <c r="REU430" s="74"/>
      <c r="REV430" s="74"/>
      <c r="REW430" s="74"/>
      <c r="REX430" s="74"/>
      <c r="REY430" s="74"/>
      <c r="REZ430" s="74"/>
      <c r="RFA430" s="74"/>
      <c r="RFB430" s="74"/>
      <c r="RFC430" s="74"/>
      <c r="RFD430" s="74"/>
      <c r="RFE430" s="74"/>
      <c r="RFF430" s="74"/>
      <c r="RFG430" s="74"/>
      <c r="RFH430" s="74"/>
      <c r="RFI430" s="74"/>
      <c r="RFJ430" s="74"/>
      <c r="RFK430" s="74"/>
      <c r="RFL430" s="74"/>
      <c r="RFM430" s="74"/>
      <c r="RFN430" s="74"/>
      <c r="RFO430" s="74"/>
      <c r="RFP430" s="74"/>
      <c r="RFQ430" s="74"/>
      <c r="RFR430" s="74"/>
      <c r="RFS430" s="74"/>
      <c r="RFT430" s="74"/>
      <c r="RFU430" s="74"/>
      <c r="RFV430" s="74"/>
      <c r="RFW430" s="74"/>
      <c r="RFX430" s="74"/>
      <c r="RFY430" s="74"/>
      <c r="RFZ430" s="74"/>
      <c r="RGA430" s="74"/>
      <c r="RGB430" s="74"/>
      <c r="RGC430" s="74"/>
      <c r="RGD430" s="74"/>
      <c r="RGE430" s="74"/>
      <c r="RGF430" s="74"/>
      <c r="RGG430" s="74"/>
      <c r="RGH430" s="74"/>
      <c r="RGI430" s="74"/>
      <c r="RGJ430" s="74"/>
      <c r="RGK430" s="74"/>
      <c r="RGL430" s="74"/>
      <c r="RGM430" s="74"/>
      <c r="RGN430" s="74"/>
      <c r="RGO430" s="74"/>
      <c r="RGP430" s="74"/>
      <c r="RGQ430" s="74"/>
      <c r="RGR430" s="74"/>
      <c r="RGS430" s="74"/>
      <c r="RGT430" s="74"/>
      <c r="RGU430" s="74"/>
      <c r="RGV430" s="74"/>
      <c r="RGW430" s="74"/>
      <c r="RGX430" s="74"/>
      <c r="RGY430" s="74"/>
      <c r="RGZ430" s="74"/>
      <c r="RHA430" s="74"/>
      <c r="RHB430" s="74"/>
      <c r="RHC430" s="74"/>
      <c r="RHD430" s="74"/>
      <c r="RHE430" s="74"/>
      <c r="RHF430" s="74"/>
      <c r="RHG430" s="74"/>
      <c r="RHH430" s="74"/>
      <c r="RHI430" s="74"/>
      <c r="RHJ430" s="74"/>
      <c r="RHK430" s="74"/>
      <c r="RHL430" s="74"/>
      <c r="RHM430" s="74"/>
      <c r="RHN430" s="74"/>
      <c r="RHO430" s="74"/>
      <c r="RHP430" s="74"/>
      <c r="RHQ430" s="74"/>
      <c r="RHR430" s="74"/>
      <c r="RHS430" s="74"/>
      <c r="RHT430" s="74"/>
      <c r="RHU430" s="74"/>
      <c r="RHV430" s="74"/>
      <c r="RHW430" s="74"/>
      <c r="RHX430" s="74"/>
      <c r="RHY430" s="74"/>
      <c r="RHZ430" s="74"/>
      <c r="RIA430" s="74"/>
      <c r="RIB430" s="74"/>
      <c r="RIC430" s="74"/>
      <c r="RID430" s="74"/>
      <c r="RIE430" s="74"/>
      <c r="RIF430" s="74"/>
      <c r="RIG430" s="74"/>
      <c r="RIH430" s="74"/>
      <c r="RII430" s="74"/>
      <c r="RIJ430" s="74"/>
      <c r="RIK430" s="74"/>
      <c r="RIL430" s="74"/>
      <c r="RIM430" s="74"/>
      <c r="RIN430" s="74"/>
      <c r="RIO430" s="74"/>
      <c r="RIP430" s="74"/>
      <c r="RIQ430" s="74"/>
      <c r="RIR430" s="74"/>
      <c r="RIS430" s="74"/>
      <c r="RIT430" s="74"/>
      <c r="RIU430" s="74"/>
      <c r="RIV430" s="74"/>
      <c r="RIW430" s="74"/>
      <c r="RIX430" s="74"/>
      <c r="RIY430" s="74"/>
      <c r="RIZ430" s="74"/>
      <c r="RJA430" s="74"/>
      <c r="RJB430" s="74"/>
      <c r="RJC430" s="74"/>
      <c r="RJD430" s="74"/>
      <c r="RJE430" s="74"/>
      <c r="RJF430" s="74"/>
      <c r="RJG430" s="74"/>
      <c r="RJH430" s="74"/>
      <c r="RJI430" s="74"/>
      <c r="RJJ430" s="74"/>
      <c r="RJK430" s="74"/>
      <c r="RJL430" s="74"/>
      <c r="RJM430" s="74"/>
      <c r="RJN430" s="74"/>
      <c r="RJO430" s="74"/>
      <c r="RJP430" s="74"/>
      <c r="RJQ430" s="74"/>
      <c r="RJR430" s="74"/>
      <c r="RJS430" s="74"/>
      <c r="RJT430" s="74"/>
      <c r="RJU430" s="74"/>
      <c r="RJV430" s="74"/>
      <c r="RJW430" s="74"/>
      <c r="RJX430" s="74"/>
      <c r="RJY430" s="74"/>
      <c r="RJZ430" s="74"/>
      <c r="RKA430" s="74"/>
      <c r="RKB430" s="74"/>
      <c r="RKC430" s="74"/>
      <c r="RKD430" s="74"/>
      <c r="RKE430" s="74"/>
      <c r="RKF430" s="74"/>
      <c r="RKG430" s="74"/>
      <c r="RKH430" s="74"/>
      <c r="RKI430" s="74"/>
      <c r="RKJ430" s="74"/>
      <c r="RKK430" s="74"/>
      <c r="RKL430" s="74"/>
      <c r="RKM430" s="74"/>
      <c r="RKN430" s="74"/>
      <c r="RKO430" s="74"/>
      <c r="RKP430" s="74"/>
      <c r="RKQ430" s="74"/>
      <c r="RKR430" s="74"/>
      <c r="RKS430" s="74"/>
      <c r="RKT430" s="74"/>
      <c r="RKU430" s="74"/>
      <c r="RKV430" s="74"/>
      <c r="RKW430" s="74"/>
      <c r="RKX430" s="74"/>
      <c r="RKY430" s="74"/>
      <c r="RKZ430" s="74"/>
      <c r="RLA430" s="74"/>
      <c r="RLB430" s="74"/>
      <c r="RLC430" s="74"/>
      <c r="RLD430" s="74"/>
      <c r="RLE430" s="74"/>
      <c r="RLF430" s="74"/>
      <c r="RLG430" s="74"/>
      <c r="RLH430" s="74"/>
      <c r="RLI430" s="74"/>
      <c r="RLJ430" s="74"/>
      <c r="RLK430" s="74"/>
      <c r="RLL430" s="74"/>
      <c r="RLM430" s="74"/>
      <c r="RLN430" s="74"/>
      <c r="RLO430" s="74"/>
      <c r="RLP430" s="74"/>
      <c r="RLQ430" s="74"/>
      <c r="RLR430" s="74"/>
      <c r="RLS430" s="74"/>
      <c r="RLT430" s="74"/>
      <c r="RLU430" s="74"/>
      <c r="RLV430" s="74"/>
      <c r="RLW430" s="74"/>
      <c r="RLX430" s="74"/>
      <c r="RLY430" s="74"/>
      <c r="RLZ430" s="74"/>
      <c r="RMA430" s="74"/>
      <c r="RMB430" s="74"/>
      <c r="RMC430" s="74"/>
      <c r="RMD430" s="74"/>
      <c r="RME430" s="74"/>
      <c r="RMF430" s="74"/>
      <c r="RMG430" s="74"/>
      <c r="RMH430" s="74"/>
      <c r="RMI430" s="74"/>
      <c r="RMJ430" s="74"/>
      <c r="RMK430" s="74"/>
      <c r="RML430" s="74"/>
      <c r="RMM430" s="74"/>
      <c r="RMN430" s="74"/>
      <c r="RMO430" s="74"/>
      <c r="RMP430" s="74"/>
      <c r="RMQ430" s="74"/>
      <c r="RMR430" s="74"/>
      <c r="RMS430" s="74"/>
      <c r="RMT430" s="74"/>
      <c r="RMU430" s="74"/>
      <c r="RMV430" s="74"/>
      <c r="RMW430" s="74"/>
      <c r="RMX430" s="74"/>
      <c r="RMY430" s="74"/>
      <c r="RMZ430" s="74"/>
      <c r="RNA430" s="74"/>
      <c r="RNB430" s="74"/>
      <c r="RNC430" s="74"/>
      <c r="RND430" s="74"/>
      <c r="RNE430" s="74"/>
      <c r="RNF430" s="74"/>
      <c r="RNG430" s="74"/>
      <c r="RNH430" s="74"/>
      <c r="RNI430" s="74"/>
      <c r="RNJ430" s="74"/>
      <c r="RNK430" s="74"/>
      <c r="RNL430" s="74"/>
      <c r="RNM430" s="74"/>
      <c r="RNN430" s="74"/>
      <c r="RNO430" s="74"/>
      <c r="RNP430" s="74"/>
      <c r="RNQ430" s="74"/>
      <c r="RNR430" s="74"/>
      <c r="RNS430" s="74"/>
      <c r="RNT430" s="74"/>
      <c r="RNU430" s="74"/>
      <c r="RNV430" s="74"/>
      <c r="RNW430" s="74"/>
      <c r="RNX430" s="74"/>
      <c r="RNY430" s="74"/>
      <c r="RNZ430" s="74"/>
      <c r="ROA430" s="74"/>
      <c r="ROB430" s="74"/>
      <c r="ROC430" s="74"/>
      <c r="ROD430" s="74"/>
      <c r="ROE430" s="74"/>
      <c r="ROF430" s="74"/>
      <c r="ROG430" s="74"/>
      <c r="ROH430" s="74"/>
      <c r="ROI430" s="74"/>
      <c r="ROJ430" s="74"/>
      <c r="ROK430" s="74"/>
      <c r="ROL430" s="74"/>
      <c r="ROM430" s="74"/>
      <c r="RON430" s="74"/>
      <c r="ROO430" s="74"/>
      <c r="ROP430" s="74"/>
      <c r="ROQ430" s="74"/>
      <c r="ROR430" s="74"/>
      <c r="ROS430" s="74"/>
      <c r="ROT430" s="74"/>
      <c r="ROU430" s="74"/>
      <c r="ROV430" s="74"/>
      <c r="ROW430" s="74"/>
      <c r="ROX430" s="74"/>
      <c r="ROY430" s="74"/>
      <c r="ROZ430" s="74"/>
      <c r="RPA430" s="74"/>
      <c r="RPB430" s="74"/>
      <c r="RPC430" s="74"/>
      <c r="RPD430" s="74"/>
      <c r="RPE430" s="74"/>
      <c r="RPF430" s="74"/>
      <c r="RPG430" s="74"/>
      <c r="RPH430" s="74"/>
      <c r="RPI430" s="74"/>
      <c r="RPJ430" s="74"/>
      <c r="RPK430" s="74"/>
      <c r="RPL430" s="74"/>
      <c r="RPM430" s="74"/>
      <c r="RPN430" s="74"/>
      <c r="RPO430" s="74"/>
      <c r="RPP430" s="74"/>
      <c r="RPQ430" s="74"/>
      <c r="RPR430" s="74"/>
      <c r="RPS430" s="74"/>
      <c r="RPT430" s="74"/>
      <c r="RPU430" s="74"/>
      <c r="RPV430" s="74"/>
      <c r="RPW430" s="74"/>
      <c r="RPX430" s="74"/>
      <c r="RPY430" s="74"/>
      <c r="RPZ430" s="74"/>
      <c r="RQA430" s="74"/>
      <c r="RQB430" s="74"/>
      <c r="RQC430" s="74"/>
      <c r="RQD430" s="74"/>
      <c r="RQE430" s="74"/>
      <c r="RQF430" s="74"/>
      <c r="RQG430" s="74"/>
      <c r="RQH430" s="74"/>
      <c r="RQI430" s="74"/>
      <c r="RQJ430" s="74"/>
      <c r="RQK430" s="74"/>
      <c r="RQL430" s="74"/>
      <c r="RQM430" s="74"/>
      <c r="RQN430" s="74"/>
      <c r="RQO430" s="74"/>
      <c r="RQP430" s="74"/>
      <c r="RQQ430" s="74"/>
      <c r="RQR430" s="74"/>
      <c r="RQS430" s="74"/>
      <c r="RQT430" s="74"/>
      <c r="RQU430" s="74"/>
      <c r="RQV430" s="74"/>
      <c r="RQW430" s="74"/>
      <c r="RQX430" s="74"/>
      <c r="RQY430" s="74"/>
      <c r="RQZ430" s="74"/>
      <c r="RRA430" s="74"/>
      <c r="RRB430" s="74"/>
      <c r="RRC430" s="74"/>
      <c r="RRD430" s="74"/>
      <c r="RRE430" s="74"/>
      <c r="RRF430" s="74"/>
      <c r="RRG430" s="74"/>
      <c r="RRH430" s="74"/>
      <c r="RRI430" s="74"/>
      <c r="RRJ430" s="74"/>
      <c r="RRK430" s="74"/>
      <c r="RRL430" s="74"/>
      <c r="RRM430" s="74"/>
      <c r="RRN430" s="74"/>
      <c r="RRO430" s="74"/>
      <c r="RRP430" s="74"/>
      <c r="RRQ430" s="74"/>
      <c r="RRR430" s="74"/>
      <c r="RRS430" s="74"/>
      <c r="RRT430" s="74"/>
      <c r="RRU430" s="74"/>
      <c r="RRV430" s="74"/>
      <c r="RRW430" s="74"/>
      <c r="RRX430" s="74"/>
      <c r="RRY430" s="74"/>
      <c r="RRZ430" s="74"/>
      <c r="RSA430" s="74"/>
      <c r="RSB430" s="74"/>
      <c r="RSC430" s="74"/>
      <c r="RSD430" s="74"/>
      <c r="RSE430" s="74"/>
      <c r="RSF430" s="74"/>
      <c r="RSG430" s="74"/>
      <c r="RSH430" s="74"/>
      <c r="RSI430" s="74"/>
      <c r="RSJ430" s="74"/>
      <c r="RSK430" s="74"/>
      <c r="RSL430" s="74"/>
      <c r="RSM430" s="74"/>
      <c r="RSN430" s="74"/>
      <c r="RSO430" s="74"/>
      <c r="RSP430" s="74"/>
      <c r="RSQ430" s="74"/>
      <c r="RSR430" s="74"/>
      <c r="RSS430" s="74"/>
      <c r="RST430" s="74"/>
      <c r="RSU430" s="74"/>
      <c r="RSV430" s="74"/>
      <c r="RSW430" s="74"/>
      <c r="RSX430" s="74"/>
      <c r="RSY430" s="74"/>
      <c r="RSZ430" s="74"/>
      <c r="RTA430" s="74"/>
      <c r="RTB430" s="74"/>
      <c r="RTC430" s="74"/>
      <c r="RTD430" s="74"/>
      <c r="RTE430" s="74"/>
      <c r="RTF430" s="74"/>
      <c r="RTG430" s="74"/>
      <c r="RTH430" s="74"/>
      <c r="RTI430" s="74"/>
      <c r="RTJ430" s="74"/>
      <c r="RTK430" s="74"/>
      <c r="RTL430" s="74"/>
      <c r="RTM430" s="74"/>
      <c r="RTN430" s="74"/>
      <c r="RTO430" s="74"/>
      <c r="RTP430" s="74"/>
      <c r="RTQ430" s="74"/>
      <c r="RTR430" s="74"/>
      <c r="RTS430" s="74"/>
      <c r="RTT430" s="74"/>
      <c r="RTU430" s="74"/>
      <c r="RTV430" s="74"/>
      <c r="RTW430" s="74"/>
      <c r="RTX430" s="74"/>
      <c r="RTY430" s="74"/>
      <c r="RTZ430" s="74"/>
      <c r="RUA430" s="74"/>
      <c r="RUB430" s="74"/>
      <c r="RUC430" s="74"/>
      <c r="RUD430" s="74"/>
      <c r="RUE430" s="74"/>
      <c r="RUF430" s="74"/>
      <c r="RUG430" s="74"/>
      <c r="RUH430" s="74"/>
      <c r="RUI430" s="74"/>
      <c r="RUJ430" s="74"/>
      <c r="RUK430" s="74"/>
      <c r="RUL430" s="74"/>
      <c r="RUM430" s="74"/>
      <c r="RUN430" s="74"/>
      <c r="RUO430" s="74"/>
      <c r="RUP430" s="74"/>
      <c r="RUQ430" s="74"/>
      <c r="RUR430" s="74"/>
      <c r="RUS430" s="74"/>
      <c r="RUT430" s="74"/>
      <c r="RUU430" s="74"/>
      <c r="RUV430" s="74"/>
      <c r="RUW430" s="74"/>
      <c r="RUX430" s="74"/>
      <c r="RUY430" s="74"/>
      <c r="RUZ430" s="74"/>
      <c r="RVA430" s="74"/>
      <c r="RVB430" s="74"/>
      <c r="RVC430" s="74"/>
      <c r="RVD430" s="74"/>
      <c r="RVE430" s="74"/>
      <c r="RVF430" s="74"/>
      <c r="RVG430" s="74"/>
      <c r="RVH430" s="74"/>
      <c r="RVI430" s="74"/>
      <c r="RVJ430" s="74"/>
      <c r="RVK430" s="74"/>
      <c r="RVL430" s="74"/>
      <c r="RVM430" s="74"/>
      <c r="RVN430" s="74"/>
      <c r="RVO430" s="74"/>
      <c r="RVP430" s="74"/>
      <c r="RVQ430" s="74"/>
      <c r="RVR430" s="74"/>
      <c r="RVS430" s="74"/>
      <c r="RVT430" s="74"/>
      <c r="RVU430" s="74"/>
      <c r="RVV430" s="74"/>
      <c r="RVW430" s="74"/>
      <c r="RVX430" s="74"/>
      <c r="RVY430" s="74"/>
      <c r="RVZ430" s="74"/>
      <c r="RWA430" s="74"/>
      <c r="RWB430" s="74"/>
      <c r="RWC430" s="74"/>
      <c r="RWD430" s="74"/>
      <c r="RWE430" s="74"/>
      <c r="RWF430" s="74"/>
      <c r="RWG430" s="74"/>
      <c r="RWH430" s="74"/>
      <c r="RWI430" s="74"/>
      <c r="RWJ430" s="74"/>
      <c r="RWK430" s="74"/>
      <c r="RWL430" s="74"/>
      <c r="RWM430" s="74"/>
      <c r="RWN430" s="74"/>
      <c r="RWO430" s="74"/>
      <c r="RWP430" s="74"/>
      <c r="RWQ430" s="74"/>
      <c r="RWR430" s="74"/>
      <c r="RWS430" s="74"/>
      <c r="RWT430" s="74"/>
      <c r="RWU430" s="74"/>
      <c r="RWV430" s="74"/>
      <c r="RWW430" s="74"/>
      <c r="RWX430" s="74"/>
      <c r="RWY430" s="74"/>
      <c r="RWZ430" s="74"/>
      <c r="RXA430" s="74"/>
      <c r="RXB430" s="74"/>
      <c r="RXC430" s="74"/>
      <c r="RXD430" s="74"/>
      <c r="RXE430" s="74"/>
      <c r="RXF430" s="74"/>
      <c r="RXG430" s="74"/>
      <c r="RXH430" s="74"/>
      <c r="RXI430" s="74"/>
      <c r="RXJ430" s="74"/>
      <c r="RXK430" s="74"/>
      <c r="RXL430" s="74"/>
      <c r="RXM430" s="74"/>
      <c r="RXN430" s="74"/>
      <c r="RXO430" s="74"/>
      <c r="RXP430" s="74"/>
      <c r="RXQ430" s="74"/>
      <c r="RXR430" s="74"/>
      <c r="RXS430" s="74"/>
      <c r="RXT430" s="74"/>
      <c r="RXU430" s="74"/>
      <c r="RXV430" s="74"/>
      <c r="RXW430" s="74"/>
      <c r="RXX430" s="74"/>
      <c r="RXY430" s="74"/>
      <c r="RXZ430" s="74"/>
      <c r="RYA430" s="74"/>
      <c r="RYB430" s="74"/>
      <c r="RYC430" s="74"/>
      <c r="RYD430" s="74"/>
      <c r="RYE430" s="74"/>
      <c r="RYF430" s="74"/>
      <c r="RYG430" s="74"/>
      <c r="RYH430" s="74"/>
      <c r="RYI430" s="74"/>
      <c r="RYJ430" s="74"/>
      <c r="RYK430" s="74"/>
      <c r="RYL430" s="74"/>
      <c r="RYM430" s="74"/>
      <c r="RYN430" s="74"/>
      <c r="RYO430" s="74"/>
      <c r="RYP430" s="74"/>
      <c r="RYQ430" s="74"/>
      <c r="RYR430" s="74"/>
      <c r="RYS430" s="74"/>
      <c r="RYT430" s="74"/>
      <c r="RYU430" s="74"/>
      <c r="RYV430" s="74"/>
      <c r="RYW430" s="74"/>
      <c r="RYX430" s="74"/>
      <c r="RYY430" s="74"/>
      <c r="RYZ430" s="74"/>
      <c r="RZA430" s="74"/>
      <c r="RZB430" s="74"/>
      <c r="RZC430" s="74"/>
      <c r="RZD430" s="74"/>
      <c r="RZE430" s="74"/>
      <c r="RZF430" s="74"/>
      <c r="RZG430" s="74"/>
      <c r="RZH430" s="74"/>
      <c r="RZI430" s="74"/>
      <c r="RZJ430" s="74"/>
      <c r="RZK430" s="74"/>
      <c r="RZL430" s="74"/>
      <c r="RZM430" s="74"/>
      <c r="RZN430" s="74"/>
      <c r="RZO430" s="74"/>
      <c r="RZP430" s="74"/>
      <c r="RZQ430" s="74"/>
      <c r="RZR430" s="74"/>
      <c r="RZS430" s="74"/>
      <c r="RZT430" s="74"/>
      <c r="RZU430" s="74"/>
      <c r="RZV430" s="74"/>
      <c r="RZW430" s="74"/>
      <c r="RZX430" s="74"/>
      <c r="RZY430" s="74"/>
      <c r="RZZ430" s="74"/>
      <c r="SAA430" s="74"/>
      <c r="SAB430" s="74"/>
      <c r="SAC430" s="74"/>
      <c r="SAD430" s="74"/>
      <c r="SAE430" s="74"/>
      <c r="SAF430" s="74"/>
      <c r="SAG430" s="74"/>
      <c r="SAH430" s="74"/>
      <c r="SAI430" s="74"/>
      <c r="SAJ430" s="74"/>
      <c r="SAK430" s="74"/>
      <c r="SAL430" s="74"/>
      <c r="SAM430" s="74"/>
      <c r="SAN430" s="74"/>
      <c r="SAO430" s="74"/>
      <c r="SAP430" s="74"/>
      <c r="SAQ430" s="74"/>
      <c r="SAR430" s="74"/>
      <c r="SAS430" s="74"/>
      <c r="SAT430" s="74"/>
      <c r="SAU430" s="74"/>
      <c r="SAV430" s="74"/>
      <c r="SAW430" s="74"/>
      <c r="SAX430" s="74"/>
      <c r="SAY430" s="74"/>
      <c r="SAZ430" s="74"/>
      <c r="SBA430" s="74"/>
      <c r="SBB430" s="74"/>
      <c r="SBC430" s="74"/>
      <c r="SBD430" s="74"/>
      <c r="SBE430" s="74"/>
      <c r="SBF430" s="74"/>
      <c r="SBG430" s="74"/>
      <c r="SBH430" s="74"/>
      <c r="SBI430" s="74"/>
      <c r="SBJ430" s="74"/>
      <c r="SBK430" s="74"/>
      <c r="SBL430" s="74"/>
      <c r="SBM430" s="74"/>
      <c r="SBN430" s="74"/>
      <c r="SBO430" s="74"/>
      <c r="SBP430" s="74"/>
      <c r="SBQ430" s="74"/>
      <c r="SBR430" s="74"/>
      <c r="SBS430" s="74"/>
      <c r="SBT430" s="74"/>
      <c r="SBU430" s="74"/>
      <c r="SBV430" s="74"/>
      <c r="SBW430" s="74"/>
      <c r="SBX430" s="74"/>
      <c r="SBY430" s="74"/>
      <c r="SBZ430" s="74"/>
      <c r="SCA430" s="74"/>
      <c r="SCB430" s="74"/>
      <c r="SCC430" s="74"/>
      <c r="SCD430" s="74"/>
      <c r="SCE430" s="74"/>
      <c r="SCF430" s="74"/>
      <c r="SCG430" s="74"/>
      <c r="SCH430" s="74"/>
      <c r="SCI430" s="74"/>
      <c r="SCJ430" s="74"/>
      <c r="SCK430" s="74"/>
      <c r="SCL430" s="74"/>
      <c r="SCM430" s="74"/>
      <c r="SCN430" s="74"/>
      <c r="SCO430" s="74"/>
      <c r="SCP430" s="74"/>
      <c r="SCQ430" s="74"/>
      <c r="SCR430" s="74"/>
      <c r="SCS430" s="74"/>
      <c r="SCT430" s="74"/>
      <c r="SCU430" s="74"/>
      <c r="SCV430" s="74"/>
      <c r="SCW430" s="74"/>
      <c r="SCX430" s="74"/>
      <c r="SCY430" s="74"/>
      <c r="SCZ430" s="74"/>
      <c r="SDA430" s="74"/>
      <c r="SDB430" s="74"/>
      <c r="SDC430" s="74"/>
      <c r="SDD430" s="74"/>
      <c r="SDE430" s="74"/>
      <c r="SDF430" s="74"/>
      <c r="SDG430" s="74"/>
      <c r="SDH430" s="74"/>
      <c r="SDI430" s="74"/>
      <c r="SDJ430" s="74"/>
      <c r="SDK430" s="74"/>
      <c r="SDL430" s="74"/>
      <c r="SDM430" s="74"/>
      <c r="SDN430" s="74"/>
      <c r="SDO430" s="74"/>
      <c r="SDP430" s="74"/>
      <c r="SDQ430" s="74"/>
      <c r="SDR430" s="74"/>
      <c r="SDS430" s="74"/>
      <c r="SDT430" s="74"/>
      <c r="SDU430" s="74"/>
      <c r="SDV430" s="74"/>
      <c r="SDW430" s="74"/>
      <c r="SDX430" s="74"/>
      <c r="SDY430" s="74"/>
      <c r="SDZ430" s="74"/>
      <c r="SEA430" s="74"/>
      <c r="SEB430" s="74"/>
      <c r="SEC430" s="74"/>
      <c r="SED430" s="74"/>
      <c r="SEE430" s="74"/>
      <c r="SEF430" s="74"/>
      <c r="SEG430" s="74"/>
      <c r="SEH430" s="74"/>
      <c r="SEI430" s="74"/>
      <c r="SEJ430" s="74"/>
      <c r="SEK430" s="74"/>
      <c r="SEL430" s="74"/>
      <c r="SEM430" s="74"/>
      <c r="SEN430" s="74"/>
      <c r="SEO430" s="74"/>
      <c r="SEP430" s="74"/>
      <c r="SEQ430" s="74"/>
      <c r="SER430" s="74"/>
      <c r="SES430" s="74"/>
      <c r="SET430" s="74"/>
      <c r="SEU430" s="74"/>
      <c r="SEV430" s="74"/>
      <c r="SEW430" s="74"/>
      <c r="SEX430" s="74"/>
      <c r="SEY430" s="74"/>
      <c r="SEZ430" s="74"/>
      <c r="SFA430" s="74"/>
      <c r="SFB430" s="74"/>
      <c r="SFC430" s="74"/>
      <c r="SFD430" s="74"/>
      <c r="SFE430" s="74"/>
      <c r="SFF430" s="74"/>
      <c r="SFG430" s="74"/>
      <c r="SFH430" s="74"/>
      <c r="SFI430" s="74"/>
      <c r="SFJ430" s="74"/>
      <c r="SFK430" s="74"/>
      <c r="SFL430" s="74"/>
      <c r="SFM430" s="74"/>
      <c r="SFN430" s="74"/>
      <c r="SFO430" s="74"/>
      <c r="SFP430" s="74"/>
      <c r="SFQ430" s="74"/>
      <c r="SFR430" s="74"/>
      <c r="SFS430" s="74"/>
      <c r="SFT430" s="74"/>
      <c r="SFU430" s="74"/>
      <c r="SFV430" s="74"/>
      <c r="SFW430" s="74"/>
      <c r="SFX430" s="74"/>
      <c r="SFY430" s="74"/>
      <c r="SFZ430" s="74"/>
      <c r="SGA430" s="74"/>
      <c r="SGB430" s="74"/>
      <c r="SGC430" s="74"/>
      <c r="SGD430" s="74"/>
      <c r="SGE430" s="74"/>
      <c r="SGF430" s="74"/>
      <c r="SGG430" s="74"/>
      <c r="SGH430" s="74"/>
      <c r="SGI430" s="74"/>
      <c r="SGJ430" s="74"/>
      <c r="SGK430" s="74"/>
      <c r="SGL430" s="74"/>
      <c r="SGM430" s="74"/>
      <c r="SGN430" s="74"/>
      <c r="SGO430" s="74"/>
      <c r="SGP430" s="74"/>
      <c r="SGQ430" s="74"/>
      <c r="SGR430" s="74"/>
      <c r="SGS430" s="74"/>
      <c r="SGT430" s="74"/>
      <c r="SGU430" s="74"/>
      <c r="SGV430" s="74"/>
      <c r="SGW430" s="74"/>
      <c r="SGX430" s="74"/>
      <c r="SGY430" s="74"/>
      <c r="SGZ430" s="74"/>
      <c r="SHA430" s="74"/>
      <c r="SHB430" s="74"/>
      <c r="SHC430" s="74"/>
      <c r="SHD430" s="74"/>
      <c r="SHE430" s="74"/>
      <c r="SHF430" s="74"/>
      <c r="SHG430" s="74"/>
      <c r="SHH430" s="74"/>
      <c r="SHI430" s="74"/>
      <c r="SHJ430" s="74"/>
      <c r="SHK430" s="74"/>
      <c r="SHL430" s="74"/>
      <c r="SHM430" s="74"/>
      <c r="SHN430" s="74"/>
      <c r="SHO430" s="74"/>
      <c r="SHP430" s="74"/>
      <c r="SHQ430" s="74"/>
      <c r="SHR430" s="74"/>
      <c r="SHS430" s="74"/>
      <c r="SHT430" s="74"/>
      <c r="SHU430" s="74"/>
      <c r="SHV430" s="74"/>
      <c r="SHW430" s="74"/>
      <c r="SHX430" s="74"/>
      <c r="SHY430" s="74"/>
      <c r="SHZ430" s="74"/>
      <c r="SIA430" s="74"/>
      <c r="SIB430" s="74"/>
      <c r="SIC430" s="74"/>
      <c r="SID430" s="74"/>
      <c r="SIE430" s="74"/>
      <c r="SIF430" s="74"/>
      <c r="SIG430" s="74"/>
      <c r="SIH430" s="74"/>
      <c r="SII430" s="74"/>
      <c r="SIJ430" s="74"/>
      <c r="SIK430" s="74"/>
      <c r="SIL430" s="74"/>
      <c r="SIM430" s="74"/>
      <c r="SIN430" s="74"/>
      <c r="SIO430" s="74"/>
      <c r="SIP430" s="74"/>
      <c r="SIQ430" s="74"/>
      <c r="SIR430" s="74"/>
      <c r="SIS430" s="74"/>
      <c r="SIT430" s="74"/>
      <c r="SIU430" s="74"/>
      <c r="SIV430" s="74"/>
      <c r="SIW430" s="74"/>
      <c r="SIX430" s="74"/>
      <c r="SIY430" s="74"/>
      <c r="SIZ430" s="74"/>
      <c r="SJA430" s="74"/>
      <c r="SJB430" s="74"/>
      <c r="SJC430" s="74"/>
      <c r="SJD430" s="74"/>
      <c r="SJE430" s="74"/>
      <c r="SJF430" s="74"/>
      <c r="SJG430" s="74"/>
      <c r="SJH430" s="74"/>
      <c r="SJI430" s="74"/>
      <c r="SJJ430" s="74"/>
      <c r="SJK430" s="74"/>
      <c r="SJL430" s="74"/>
      <c r="SJM430" s="74"/>
      <c r="SJN430" s="74"/>
      <c r="SJO430" s="74"/>
      <c r="SJP430" s="74"/>
      <c r="SJQ430" s="74"/>
      <c r="SJR430" s="74"/>
      <c r="SJS430" s="74"/>
      <c r="SJT430" s="74"/>
      <c r="SJU430" s="74"/>
      <c r="SJV430" s="74"/>
      <c r="SJW430" s="74"/>
      <c r="SJX430" s="74"/>
      <c r="SJY430" s="74"/>
      <c r="SJZ430" s="74"/>
      <c r="SKA430" s="74"/>
      <c r="SKB430" s="74"/>
      <c r="SKC430" s="74"/>
      <c r="SKD430" s="74"/>
      <c r="SKE430" s="74"/>
      <c r="SKF430" s="74"/>
      <c r="SKG430" s="74"/>
      <c r="SKH430" s="74"/>
      <c r="SKI430" s="74"/>
      <c r="SKJ430" s="74"/>
      <c r="SKK430" s="74"/>
      <c r="SKL430" s="74"/>
      <c r="SKM430" s="74"/>
      <c r="SKN430" s="74"/>
      <c r="SKO430" s="74"/>
      <c r="SKP430" s="74"/>
      <c r="SKQ430" s="74"/>
      <c r="SKR430" s="74"/>
      <c r="SKS430" s="74"/>
      <c r="SKT430" s="74"/>
      <c r="SKU430" s="74"/>
      <c r="SKV430" s="74"/>
      <c r="SKW430" s="74"/>
      <c r="SKX430" s="74"/>
      <c r="SKY430" s="74"/>
      <c r="SKZ430" s="74"/>
      <c r="SLA430" s="74"/>
      <c r="SLB430" s="74"/>
      <c r="SLC430" s="74"/>
      <c r="SLD430" s="74"/>
      <c r="SLE430" s="74"/>
      <c r="SLF430" s="74"/>
      <c r="SLG430" s="74"/>
      <c r="SLH430" s="74"/>
      <c r="SLI430" s="74"/>
      <c r="SLJ430" s="74"/>
      <c r="SLK430" s="74"/>
      <c r="SLL430" s="74"/>
      <c r="SLM430" s="74"/>
      <c r="SLN430" s="74"/>
      <c r="SLO430" s="74"/>
      <c r="SLP430" s="74"/>
      <c r="SLQ430" s="74"/>
      <c r="SLR430" s="74"/>
      <c r="SLS430" s="74"/>
      <c r="SLT430" s="74"/>
      <c r="SLU430" s="74"/>
      <c r="SLV430" s="74"/>
      <c r="SLW430" s="74"/>
      <c r="SLX430" s="74"/>
      <c r="SLY430" s="74"/>
      <c r="SLZ430" s="74"/>
      <c r="SMA430" s="74"/>
      <c r="SMB430" s="74"/>
      <c r="SMC430" s="74"/>
      <c r="SMD430" s="74"/>
      <c r="SME430" s="74"/>
      <c r="SMF430" s="74"/>
      <c r="SMG430" s="74"/>
      <c r="SMH430" s="74"/>
      <c r="SMI430" s="74"/>
      <c r="SMJ430" s="74"/>
      <c r="SMK430" s="74"/>
      <c r="SML430" s="74"/>
      <c r="SMM430" s="74"/>
      <c r="SMN430" s="74"/>
      <c r="SMO430" s="74"/>
      <c r="SMP430" s="74"/>
      <c r="SMQ430" s="74"/>
      <c r="SMR430" s="74"/>
      <c r="SMS430" s="74"/>
      <c r="SMT430" s="74"/>
      <c r="SMU430" s="74"/>
      <c r="SMV430" s="74"/>
      <c r="SMW430" s="74"/>
      <c r="SMX430" s="74"/>
      <c r="SMY430" s="74"/>
      <c r="SMZ430" s="74"/>
      <c r="SNA430" s="74"/>
      <c r="SNB430" s="74"/>
      <c r="SNC430" s="74"/>
      <c r="SND430" s="74"/>
      <c r="SNE430" s="74"/>
      <c r="SNF430" s="74"/>
      <c r="SNG430" s="74"/>
      <c r="SNH430" s="74"/>
      <c r="SNI430" s="74"/>
      <c r="SNJ430" s="74"/>
      <c r="SNK430" s="74"/>
      <c r="SNL430" s="74"/>
      <c r="SNM430" s="74"/>
      <c r="SNN430" s="74"/>
      <c r="SNO430" s="74"/>
      <c r="SNP430" s="74"/>
      <c r="SNQ430" s="74"/>
      <c r="SNR430" s="74"/>
      <c r="SNS430" s="74"/>
      <c r="SNT430" s="74"/>
      <c r="SNU430" s="74"/>
      <c r="SNV430" s="74"/>
      <c r="SNW430" s="74"/>
      <c r="SNX430" s="74"/>
      <c r="SNY430" s="74"/>
      <c r="SNZ430" s="74"/>
      <c r="SOA430" s="74"/>
      <c r="SOB430" s="74"/>
      <c r="SOC430" s="74"/>
      <c r="SOD430" s="74"/>
      <c r="SOE430" s="74"/>
      <c r="SOF430" s="74"/>
      <c r="SOG430" s="74"/>
      <c r="SOH430" s="74"/>
      <c r="SOI430" s="74"/>
      <c r="SOJ430" s="74"/>
      <c r="SOK430" s="74"/>
      <c r="SOL430" s="74"/>
      <c r="SOM430" s="74"/>
      <c r="SON430" s="74"/>
      <c r="SOO430" s="74"/>
      <c r="SOP430" s="74"/>
      <c r="SOQ430" s="74"/>
      <c r="SOR430" s="74"/>
      <c r="SOS430" s="74"/>
      <c r="SOT430" s="74"/>
      <c r="SOU430" s="74"/>
      <c r="SOV430" s="74"/>
      <c r="SOW430" s="74"/>
      <c r="SOX430" s="74"/>
      <c r="SOY430" s="74"/>
      <c r="SOZ430" s="74"/>
      <c r="SPA430" s="74"/>
      <c r="SPB430" s="74"/>
      <c r="SPC430" s="74"/>
      <c r="SPD430" s="74"/>
      <c r="SPE430" s="74"/>
      <c r="SPF430" s="74"/>
      <c r="SPG430" s="74"/>
      <c r="SPH430" s="74"/>
      <c r="SPI430" s="74"/>
      <c r="SPJ430" s="74"/>
      <c r="SPK430" s="74"/>
      <c r="SPL430" s="74"/>
      <c r="SPM430" s="74"/>
      <c r="SPN430" s="74"/>
      <c r="SPO430" s="74"/>
      <c r="SPP430" s="74"/>
      <c r="SPQ430" s="74"/>
      <c r="SPR430" s="74"/>
      <c r="SPS430" s="74"/>
      <c r="SPT430" s="74"/>
      <c r="SPU430" s="74"/>
      <c r="SPV430" s="74"/>
      <c r="SPW430" s="74"/>
      <c r="SPX430" s="74"/>
      <c r="SPY430" s="74"/>
      <c r="SPZ430" s="74"/>
      <c r="SQA430" s="74"/>
      <c r="SQB430" s="74"/>
      <c r="SQC430" s="74"/>
      <c r="SQD430" s="74"/>
      <c r="SQE430" s="74"/>
      <c r="SQF430" s="74"/>
      <c r="SQG430" s="74"/>
      <c r="SQH430" s="74"/>
      <c r="SQI430" s="74"/>
      <c r="SQJ430" s="74"/>
      <c r="SQK430" s="74"/>
      <c r="SQL430" s="74"/>
      <c r="SQM430" s="74"/>
      <c r="SQN430" s="74"/>
      <c r="SQO430" s="74"/>
      <c r="SQP430" s="74"/>
      <c r="SQQ430" s="74"/>
      <c r="SQR430" s="74"/>
      <c r="SQS430" s="74"/>
      <c r="SQT430" s="74"/>
      <c r="SQU430" s="74"/>
      <c r="SQV430" s="74"/>
      <c r="SQW430" s="74"/>
      <c r="SQX430" s="74"/>
      <c r="SQY430" s="74"/>
      <c r="SQZ430" s="74"/>
      <c r="SRA430" s="74"/>
      <c r="SRB430" s="74"/>
      <c r="SRC430" s="74"/>
      <c r="SRD430" s="74"/>
      <c r="SRE430" s="74"/>
      <c r="SRF430" s="74"/>
      <c r="SRG430" s="74"/>
      <c r="SRH430" s="74"/>
      <c r="SRI430" s="74"/>
      <c r="SRJ430" s="74"/>
      <c r="SRK430" s="74"/>
      <c r="SRL430" s="74"/>
      <c r="SRM430" s="74"/>
      <c r="SRN430" s="74"/>
      <c r="SRO430" s="74"/>
      <c r="SRP430" s="74"/>
      <c r="SRQ430" s="74"/>
      <c r="SRR430" s="74"/>
      <c r="SRS430" s="74"/>
      <c r="SRT430" s="74"/>
      <c r="SRU430" s="74"/>
      <c r="SRV430" s="74"/>
      <c r="SRW430" s="74"/>
      <c r="SRX430" s="74"/>
      <c r="SRY430" s="74"/>
      <c r="SRZ430" s="74"/>
      <c r="SSA430" s="74"/>
      <c r="SSB430" s="74"/>
      <c r="SSC430" s="74"/>
      <c r="SSD430" s="74"/>
      <c r="SSE430" s="74"/>
      <c r="SSF430" s="74"/>
      <c r="SSG430" s="74"/>
      <c r="SSH430" s="74"/>
      <c r="SSI430" s="74"/>
      <c r="SSJ430" s="74"/>
      <c r="SSK430" s="74"/>
      <c r="SSL430" s="74"/>
      <c r="SSM430" s="74"/>
      <c r="SSN430" s="74"/>
      <c r="SSO430" s="74"/>
      <c r="SSP430" s="74"/>
      <c r="SSQ430" s="74"/>
      <c r="SSR430" s="74"/>
      <c r="SSS430" s="74"/>
      <c r="SST430" s="74"/>
      <c r="SSU430" s="74"/>
      <c r="SSV430" s="74"/>
      <c r="SSW430" s="74"/>
      <c r="SSX430" s="74"/>
      <c r="SSY430" s="74"/>
      <c r="SSZ430" s="74"/>
      <c r="STA430" s="74"/>
      <c r="STB430" s="74"/>
      <c r="STC430" s="74"/>
      <c r="STD430" s="74"/>
      <c r="STE430" s="74"/>
      <c r="STF430" s="74"/>
      <c r="STG430" s="74"/>
      <c r="STH430" s="74"/>
      <c r="STI430" s="74"/>
      <c r="STJ430" s="74"/>
      <c r="STK430" s="74"/>
      <c r="STL430" s="74"/>
      <c r="STM430" s="74"/>
      <c r="STN430" s="74"/>
      <c r="STO430" s="74"/>
      <c r="STP430" s="74"/>
      <c r="STQ430" s="74"/>
      <c r="STR430" s="74"/>
      <c r="STS430" s="74"/>
      <c r="STT430" s="74"/>
      <c r="STU430" s="74"/>
      <c r="STV430" s="74"/>
      <c r="STW430" s="74"/>
      <c r="STX430" s="74"/>
      <c r="STY430" s="74"/>
      <c r="STZ430" s="74"/>
      <c r="SUA430" s="74"/>
      <c r="SUB430" s="74"/>
      <c r="SUC430" s="74"/>
      <c r="SUD430" s="74"/>
      <c r="SUE430" s="74"/>
      <c r="SUF430" s="74"/>
      <c r="SUG430" s="74"/>
      <c r="SUH430" s="74"/>
      <c r="SUI430" s="74"/>
      <c r="SUJ430" s="74"/>
      <c r="SUK430" s="74"/>
      <c r="SUL430" s="74"/>
      <c r="SUM430" s="74"/>
      <c r="SUN430" s="74"/>
      <c r="SUO430" s="74"/>
      <c r="SUP430" s="74"/>
      <c r="SUQ430" s="74"/>
      <c r="SUR430" s="74"/>
      <c r="SUS430" s="74"/>
      <c r="SUT430" s="74"/>
      <c r="SUU430" s="74"/>
      <c r="SUV430" s="74"/>
      <c r="SUW430" s="74"/>
      <c r="SUX430" s="74"/>
      <c r="SUY430" s="74"/>
      <c r="SUZ430" s="74"/>
      <c r="SVA430" s="74"/>
      <c r="SVB430" s="74"/>
      <c r="SVC430" s="74"/>
      <c r="SVD430" s="74"/>
      <c r="SVE430" s="74"/>
      <c r="SVF430" s="74"/>
      <c r="SVG430" s="74"/>
      <c r="SVH430" s="74"/>
      <c r="SVI430" s="74"/>
      <c r="SVJ430" s="74"/>
      <c r="SVK430" s="74"/>
      <c r="SVL430" s="74"/>
      <c r="SVM430" s="74"/>
      <c r="SVN430" s="74"/>
      <c r="SVO430" s="74"/>
      <c r="SVP430" s="74"/>
      <c r="SVQ430" s="74"/>
      <c r="SVR430" s="74"/>
      <c r="SVS430" s="74"/>
      <c r="SVT430" s="74"/>
      <c r="SVU430" s="74"/>
      <c r="SVV430" s="74"/>
      <c r="SVW430" s="74"/>
      <c r="SVX430" s="74"/>
      <c r="SVY430" s="74"/>
      <c r="SVZ430" s="74"/>
      <c r="SWA430" s="74"/>
      <c r="SWB430" s="74"/>
      <c r="SWC430" s="74"/>
      <c r="SWD430" s="74"/>
      <c r="SWE430" s="74"/>
      <c r="SWF430" s="74"/>
      <c r="SWG430" s="74"/>
      <c r="SWH430" s="74"/>
      <c r="SWI430" s="74"/>
      <c r="SWJ430" s="74"/>
      <c r="SWK430" s="74"/>
      <c r="SWL430" s="74"/>
      <c r="SWM430" s="74"/>
      <c r="SWN430" s="74"/>
      <c r="SWO430" s="74"/>
      <c r="SWP430" s="74"/>
      <c r="SWQ430" s="74"/>
      <c r="SWR430" s="74"/>
      <c r="SWS430" s="74"/>
      <c r="SWT430" s="74"/>
      <c r="SWU430" s="74"/>
      <c r="SWV430" s="74"/>
      <c r="SWW430" s="74"/>
      <c r="SWX430" s="74"/>
      <c r="SWY430" s="74"/>
      <c r="SWZ430" s="74"/>
      <c r="SXA430" s="74"/>
      <c r="SXB430" s="74"/>
      <c r="SXC430" s="74"/>
      <c r="SXD430" s="74"/>
      <c r="SXE430" s="74"/>
      <c r="SXF430" s="74"/>
      <c r="SXG430" s="74"/>
      <c r="SXH430" s="74"/>
      <c r="SXI430" s="74"/>
      <c r="SXJ430" s="74"/>
      <c r="SXK430" s="74"/>
      <c r="SXL430" s="74"/>
      <c r="SXM430" s="74"/>
      <c r="SXN430" s="74"/>
      <c r="SXO430" s="74"/>
      <c r="SXP430" s="74"/>
      <c r="SXQ430" s="74"/>
      <c r="SXR430" s="74"/>
      <c r="SXS430" s="74"/>
      <c r="SXT430" s="74"/>
      <c r="SXU430" s="74"/>
      <c r="SXV430" s="74"/>
      <c r="SXW430" s="74"/>
      <c r="SXX430" s="74"/>
      <c r="SXY430" s="74"/>
      <c r="SXZ430" s="74"/>
      <c r="SYA430" s="74"/>
      <c r="SYB430" s="74"/>
      <c r="SYC430" s="74"/>
      <c r="SYD430" s="74"/>
      <c r="SYE430" s="74"/>
      <c r="SYF430" s="74"/>
      <c r="SYG430" s="74"/>
      <c r="SYH430" s="74"/>
      <c r="SYI430" s="74"/>
      <c r="SYJ430" s="74"/>
      <c r="SYK430" s="74"/>
      <c r="SYL430" s="74"/>
      <c r="SYM430" s="74"/>
      <c r="SYN430" s="74"/>
      <c r="SYO430" s="74"/>
      <c r="SYP430" s="74"/>
      <c r="SYQ430" s="74"/>
      <c r="SYR430" s="74"/>
      <c r="SYS430" s="74"/>
      <c r="SYT430" s="74"/>
      <c r="SYU430" s="74"/>
      <c r="SYV430" s="74"/>
      <c r="SYW430" s="74"/>
      <c r="SYX430" s="74"/>
      <c r="SYY430" s="74"/>
      <c r="SYZ430" s="74"/>
      <c r="SZA430" s="74"/>
      <c r="SZB430" s="74"/>
      <c r="SZC430" s="74"/>
      <c r="SZD430" s="74"/>
      <c r="SZE430" s="74"/>
      <c r="SZF430" s="74"/>
      <c r="SZG430" s="74"/>
      <c r="SZH430" s="74"/>
      <c r="SZI430" s="74"/>
      <c r="SZJ430" s="74"/>
      <c r="SZK430" s="74"/>
      <c r="SZL430" s="74"/>
      <c r="SZM430" s="74"/>
      <c r="SZN430" s="74"/>
      <c r="SZO430" s="74"/>
      <c r="SZP430" s="74"/>
      <c r="SZQ430" s="74"/>
      <c r="SZR430" s="74"/>
      <c r="SZS430" s="74"/>
      <c r="SZT430" s="74"/>
      <c r="SZU430" s="74"/>
      <c r="SZV430" s="74"/>
      <c r="SZW430" s="74"/>
      <c r="SZX430" s="74"/>
      <c r="SZY430" s="74"/>
      <c r="SZZ430" s="74"/>
      <c r="TAA430" s="74"/>
      <c r="TAB430" s="74"/>
      <c r="TAC430" s="74"/>
      <c r="TAD430" s="74"/>
      <c r="TAE430" s="74"/>
      <c r="TAF430" s="74"/>
      <c r="TAG430" s="74"/>
      <c r="TAH430" s="74"/>
      <c r="TAI430" s="74"/>
      <c r="TAJ430" s="74"/>
      <c r="TAK430" s="74"/>
      <c r="TAL430" s="74"/>
      <c r="TAM430" s="74"/>
      <c r="TAN430" s="74"/>
      <c r="TAO430" s="74"/>
      <c r="TAP430" s="74"/>
      <c r="TAQ430" s="74"/>
      <c r="TAR430" s="74"/>
      <c r="TAS430" s="74"/>
      <c r="TAT430" s="74"/>
      <c r="TAU430" s="74"/>
      <c r="TAV430" s="74"/>
      <c r="TAW430" s="74"/>
      <c r="TAX430" s="74"/>
      <c r="TAY430" s="74"/>
      <c r="TAZ430" s="74"/>
      <c r="TBA430" s="74"/>
      <c r="TBB430" s="74"/>
      <c r="TBC430" s="74"/>
      <c r="TBD430" s="74"/>
      <c r="TBE430" s="74"/>
      <c r="TBF430" s="74"/>
      <c r="TBG430" s="74"/>
      <c r="TBH430" s="74"/>
      <c r="TBI430" s="74"/>
      <c r="TBJ430" s="74"/>
      <c r="TBK430" s="74"/>
      <c r="TBL430" s="74"/>
      <c r="TBM430" s="74"/>
      <c r="TBN430" s="74"/>
      <c r="TBO430" s="74"/>
      <c r="TBP430" s="74"/>
      <c r="TBQ430" s="74"/>
      <c r="TBR430" s="74"/>
      <c r="TBS430" s="74"/>
      <c r="TBT430" s="74"/>
      <c r="TBU430" s="74"/>
      <c r="TBV430" s="74"/>
      <c r="TBW430" s="74"/>
      <c r="TBX430" s="74"/>
      <c r="TBY430" s="74"/>
      <c r="TBZ430" s="74"/>
      <c r="TCA430" s="74"/>
      <c r="TCB430" s="74"/>
      <c r="TCC430" s="74"/>
      <c r="TCD430" s="74"/>
      <c r="TCE430" s="74"/>
      <c r="TCF430" s="74"/>
      <c r="TCG430" s="74"/>
      <c r="TCH430" s="74"/>
      <c r="TCI430" s="74"/>
      <c r="TCJ430" s="74"/>
      <c r="TCK430" s="74"/>
      <c r="TCL430" s="74"/>
      <c r="TCM430" s="74"/>
      <c r="TCN430" s="74"/>
      <c r="TCO430" s="74"/>
      <c r="TCP430" s="74"/>
      <c r="TCQ430" s="74"/>
      <c r="TCR430" s="74"/>
      <c r="TCS430" s="74"/>
      <c r="TCT430" s="74"/>
      <c r="TCU430" s="74"/>
      <c r="TCV430" s="74"/>
      <c r="TCW430" s="74"/>
      <c r="TCX430" s="74"/>
      <c r="TCY430" s="74"/>
      <c r="TCZ430" s="74"/>
      <c r="TDA430" s="74"/>
      <c r="TDB430" s="74"/>
      <c r="TDC430" s="74"/>
      <c r="TDD430" s="74"/>
      <c r="TDE430" s="74"/>
      <c r="TDF430" s="74"/>
      <c r="TDG430" s="74"/>
      <c r="TDH430" s="74"/>
      <c r="TDI430" s="74"/>
      <c r="TDJ430" s="74"/>
      <c r="TDK430" s="74"/>
      <c r="TDL430" s="74"/>
      <c r="TDM430" s="74"/>
      <c r="TDN430" s="74"/>
      <c r="TDO430" s="74"/>
      <c r="TDP430" s="74"/>
      <c r="TDQ430" s="74"/>
      <c r="TDR430" s="74"/>
      <c r="TDS430" s="74"/>
      <c r="TDT430" s="74"/>
      <c r="TDU430" s="74"/>
      <c r="TDV430" s="74"/>
      <c r="TDW430" s="74"/>
      <c r="TDX430" s="74"/>
      <c r="TDY430" s="74"/>
      <c r="TDZ430" s="74"/>
      <c r="TEA430" s="74"/>
      <c r="TEB430" s="74"/>
      <c r="TEC430" s="74"/>
      <c r="TED430" s="74"/>
      <c r="TEE430" s="74"/>
      <c r="TEF430" s="74"/>
      <c r="TEG430" s="74"/>
      <c r="TEH430" s="74"/>
      <c r="TEI430" s="74"/>
      <c r="TEJ430" s="74"/>
      <c r="TEK430" s="74"/>
      <c r="TEL430" s="74"/>
      <c r="TEM430" s="74"/>
      <c r="TEN430" s="74"/>
      <c r="TEO430" s="74"/>
      <c r="TEP430" s="74"/>
      <c r="TEQ430" s="74"/>
      <c r="TER430" s="74"/>
      <c r="TES430" s="74"/>
      <c r="TET430" s="74"/>
      <c r="TEU430" s="74"/>
      <c r="TEV430" s="74"/>
      <c r="TEW430" s="74"/>
      <c r="TEX430" s="74"/>
      <c r="TEY430" s="74"/>
      <c r="TEZ430" s="74"/>
      <c r="TFA430" s="74"/>
      <c r="TFB430" s="74"/>
      <c r="TFC430" s="74"/>
      <c r="TFD430" s="74"/>
      <c r="TFE430" s="74"/>
      <c r="TFF430" s="74"/>
      <c r="TFG430" s="74"/>
      <c r="TFH430" s="74"/>
      <c r="TFI430" s="74"/>
      <c r="TFJ430" s="74"/>
      <c r="TFK430" s="74"/>
      <c r="TFL430" s="74"/>
      <c r="TFM430" s="74"/>
      <c r="TFN430" s="74"/>
      <c r="TFO430" s="74"/>
      <c r="TFP430" s="74"/>
      <c r="TFQ430" s="74"/>
      <c r="TFR430" s="74"/>
      <c r="TFS430" s="74"/>
      <c r="TFT430" s="74"/>
      <c r="TFU430" s="74"/>
      <c r="TFV430" s="74"/>
      <c r="TFW430" s="74"/>
      <c r="TFX430" s="74"/>
      <c r="TFY430" s="74"/>
      <c r="TFZ430" s="74"/>
      <c r="TGA430" s="74"/>
      <c r="TGB430" s="74"/>
      <c r="TGC430" s="74"/>
      <c r="TGD430" s="74"/>
      <c r="TGE430" s="74"/>
      <c r="TGF430" s="74"/>
      <c r="TGG430" s="74"/>
      <c r="TGH430" s="74"/>
      <c r="TGI430" s="74"/>
      <c r="TGJ430" s="74"/>
      <c r="TGK430" s="74"/>
      <c r="TGL430" s="74"/>
      <c r="TGM430" s="74"/>
      <c r="TGN430" s="74"/>
      <c r="TGO430" s="74"/>
      <c r="TGP430" s="74"/>
      <c r="TGQ430" s="74"/>
      <c r="TGR430" s="74"/>
      <c r="TGS430" s="74"/>
      <c r="TGT430" s="74"/>
      <c r="TGU430" s="74"/>
      <c r="TGV430" s="74"/>
      <c r="TGW430" s="74"/>
      <c r="TGX430" s="74"/>
      <c r="TGY430" s="74"/>
      <c r="TGZ430" s="74"/>
      <c r="THA430" s="74"/>
      <c r="THB430" s="74"/>
      <c r="THC430" s="74"/>
      <c r="THD430" s="74"/>
      <c r="THE430" s="74"/>
      <c r="THF430" s="74"/>
      <c r="THG430" s="74"/>
      <c r="THH430" s="74"/>
      <c r="THI430" s="74"/>
      <c r="THJ430" s="74"/>
      <c r="THK430" s="74"/>
      <c r="THL430" s="74"/>
      <c r="THM430" s="74"/>
      <c r="THN430" s="74"/>
      <c r="THO430" s="74"/>
      <c r="THP430" s="74"/>
      <c r="THQ430" s="74"/>
      <c r="THR430" s="74"/>
      <c r="THS430" s="74"/>
      <c r="THT430" s="74"/>
      <c r="THU430" s="74"/>
      <c r="THV430" s="74"/>
      <c r="THW430" s="74"/>
      <c r="THX430" s="74"/>
      <c r="THY430" s="74"/>
      <c r="THZ430" s="74"/>
      <c r="TIA430" s="74"/>
      <c r="TIB430" s="74"/>
      <c r="TIC430" s="74"/>
      <c r="TID430" s="74"/>
      <c r="TIE430" s="74"/>
      <c r="TIF430" s="74"/>
      <c r="TIG430" s="74"/>
      <c r="TIH430" s="74"/>
      <c r="TII430" s="74"/>
      <c r="TIJ430" s="74"/>
      <c r="TIK430" s="74"/>
      <c r="TIL430" s="74"/>
      <c r="TIM430" s="74"/>
      <c r="TIN430" s="74"/>
      <c r="TIO430" s="74"/>
      <c r="TIP430" s="74"/>
      <c r="TIQ430" s="74"/>
      <c r="TIR430" s="74"/>
      <c r="TIS430" s="74"/>
      <c r="TIT430" s="74"/>
      <c r="TIU430" s="74"/>
      <c r="TIV430" s="74"/>
      <c r="TIW430" s="74"/>
      <c r="TIX430" s="74"/>
      <c r="TIY430" s="74"/>
      <c r="TIZ430" s="74"/>
      <c r="TJA430" s="74"/>
      <c r="TJB430" s="74"/>
      <c r="TJC430" s="74"/>
      <c r="TJD430" s="74"/>
      <c r="TJE430" s="74"/>
      <c r="TJF430" s="74"/>
      <c r="TJG430" s="74"/>
      <c r="TJH430" s="74"/>
      <c r="TJI430" s="74"/>
      <c r="TJJ430" s="74"/>
      <c r="TJK430" s="74"/>
      <c r="TJL430" s="74"/>
      <c r="TJM430" s="74"/>
      <c r="TJN430" s="74"/>
      <c r="TJO430" s="74"/>
      <c r="TJP430" s="74"/>
      <c r="TJQ430" s="74"/>
      <c r="TJR430" s="74"/>
      <c r="TJS430" s="74"/>
      <c r="TJT430" s="74"/>
      <c r="TJU430" s="74"/>
      <c r="TJV430" s="74"/>
      <c r="TJW430" s="74"/>
      <c r="TJX430" s="74"/>
      <c r="TJY430" s="74"/>
      <c r="TJZ430" s="74"/>
      <c r="TKA430" s="74"/>
      <c r="TKB430" s="74"/>
      <c r="TKC430" s="74"/>
      <c r="TKD430" s="74"/>
      <c r="TKE430" s="74"/>
      <c r="TKF430" s="74"/>
      <c r="TKG430" s="74"/>
      <c r="TKH430" s="74"/>
      <c r="TKI430" s="74"/>
      <c r="TKJ430" s="74"/>
      <c r="TKK430" s="74"/>
      <c r="TKL430" s="74"/>
      <c r="TKM430" s="74"/>
      <c r="TKN430" s="74"/>
      <c r="TKO430" s="74"/>
      <c r="TKP430" s="74"/>
      <c r="TKQ430" s="74"/>
      <c r="TKR430" s="74"/>
      <c r="TKS430" s="74"/>
      <c r="TKT430" s="74"/>
      <c r="TKU430" s="74"/>
      <c r="TKV430" s="74"/>
      <c r="TKW430" s="74"/>
      <c r="TKX430" s="74"/>
      <c r="TKY430" s="74"/>
      <c r="TKZ430" s="74"/>
      <c r="TLA430" s="74"/>
      <c r="TLB430" s="74"/>
      <c r="TLC430" s="74"/>
      <c r="TLD430" s="74"/>
      <c r="TLE430" s="74"/>
      <c r="TLF430" s="74"/>
      <c r="TLG430" s="74"/>
      <c r="TLH430" s="74"/>
      <c r="TLI430" s="74"/>
      <c r="TLJ430" s="74"/>
      <c r="TLK430" s="74"/>
      <c r="TLL430" s="74"/>
      <c r="TLM430" s="74"/>
      <c r="TLN430" s="74"/>
      <c r="TLO430" s="74"/>
      <c r="TLP430" s="74"/>
      <c r="TLQ430" s="74"/>
      <c r="TLR430" s="74"/>
      <c r="TLS430" s="74"/>
      <c r="TLT430" s="74"/>
      <c r="TLU430" s="74"/>
      <c r="TLV430" s="74"/>
      <c r="TLW430" s="74"/>
      <c r="TLX430" s="74"/>
      <c r="TLY430" s="74"/>
      <c r="TLZ430" s="74"/>
      <c r="TMA430" s="74"/>
      <c r="TMB430" s="74"/>
      <c r="TMC430" s="74"/>
      <c r="TMD430" s="74"/>
      <c r="TME430" s="74"/>
      <c r="TMF430" s="74"/>
      <c r="TMG430" s="74"/>
      <c r="TMH430" s="74"/>
      <c r="TMI430" s="74"/>
      <c r="TMJ430" s="74"/>
      <c r="TMK430" s="74"/>
      <c r="TML430" s="74"/>
      <c r="TMM430" s="74"/>
      <c r="TMN430" s="74"/>
      <c r="TMO430" s="74"/>
      <c r="TMP430" s="74"/>
      <c r="TMQ430" s="74"/>
      <c r="TMR430" s="74"/>
      <c r="TMS430" s="74"/>
      <c r="TMT430" s="74"/>
      <c r="TMU430" s="74"/>
      <c r="TMV430" s="74"/>
      <c r="TMW430" s="74"/>
      <c r="TMX430" s="74"/>
      <c r="TMY430" s="74"/>
      <c r="TMZ430" s="74"/>
      <c r="TNA430" s="74"/>
      <c r="TNB430" s="74"/>
      <c r="TNC430" s="74"/>
      <c r="TND430" s="74"/>
      <c r="TNE430" s="74"/>
      <c r="TNF430" s="74"/>
      <c r="TNG430" s="74"/>
      <c r="TNH430" s="74"/>
      <c r="TNI430" s="74"/>
      <c r="TNJ430" s="74"/>
      <c r="TNK430" s="74"/>
      <c r="TNL430" s="74"/>
      <c r="TNM430" s="74"/>
      <c r="TNN430" s="74"/>
      <c r="TNO430" s="74"/>
      <c r="TNP430" s="74"/>
      <c r="TNQ430" s="74"/>
      <c r="TNR430" s="74"/>
      <c r="TNS430" s="74"/>
      <c r="TNT430" s="74"/>
      <c r="TNU430" s="74"/>
      <c r="TNV430" s="74"/>
      <c r="TNW430" s="74"/>
      <c r="TNX430" s="74"/>
      <c r="TNY430" s="74"/>
      <c r="TNZ430" s="74"/>
      <c r="TOA430" s="74"/>
      <c r="TOB430" s="74"/>
      <c r="TOC430" s="74"/>
      <c r="TOD430" s="74"/>
      <c r="TOE430" s="74"/>
      <c r="TOF430" s="74"/>
      <c r="TOG430" s="74"/>
      <c r="TOH430" s="74"/>
      <c r="TOI430" s="74"/>
      <c r="TOJ430" s="74"/>
      <c r="TOK430" s="74"/>
      <c r="TOL430" s="74"/>
      <c r="TOM430" s="74"/>
      <c r="TON430" s="74"/>
      <c r="TOO430" s="74"/>
      <c r="TOP430" s="74"/>
      <c r="TOQ430" s="74"/>
      <c r="TOR430" s="74"/>
      <c r="TOS430" s="74"/>
      <c r="TOT430" s="74"/>
      <c r="TOU430" s="74"/>
      <c r="TOV430" s="74"/>
      <c r="TOW430" s="74"/>
      <c r="TOX430" s="74"/>
      <c r="TOY430" s="74"/>
      <c r="TOZ430" s="74"/>
      <c r="TPA430" s="74"/>
      <c r="TPB430" s="74"/>
      <c r="TPC430" s="74"/>
      <c r="TPD430" s="74"/>
      <c r="TPE430" s="74"/>
      <c r="TPF430" s="74"/>
      <c r="TPG430" s="74"/>
      <c r="TPH430" s="74"/>
      <c r="TPI430" s="74"/>
      <c r="TPJ430" s="74"/>
      <c r="TPK430" s="74"/>
      <c r="TPL430" s="74"/>
      <c r="TPM430" s="74"/>
      <c r="TPN430" s="74"/>
      <c r="TPO430" s="74"/>
      <c r="TPP430" s="74"/>
      <c r="TPQ430" s="74"/>
      <c r="TPR430" s="74"/>
      <c r="TPS430" s="74"/>
      <c r="TPT430" s="74"/>
      <c r="TPU430" s="74"/>
      <c r="TPV430" s="74"/>
      <c r="TPW430" s="74"/>
      <c r="TPX430" s="74"/>
      <c r="TPY430" s="74"/>
      <c r="TPZ430" s="74"/>
      <c r="TQA430" s="74"/>
      <c r="TQB430" s="74"/>
      <c r="TQC430" s="74"/>
      <c r="TQD430" s="74"/>
      <c r="TQE430" s="74"/>
      <c r="TQF430" s="74"/>
      <c r="TQG430" s="74"/>
      <c r="TQH430" s="74"/>
      <c r="TQI430" s="74"/>
      <c r="TQJ430" s="74"/>
      <c r="TQK430" s="74"/>
      <c r="TQL430" s="74"/>
      <c r="TQM430" s="74"/>
      <c r="TQN430" s="74"/>
      <c r="TQO430" s="74"/>
      <c r="TQP430" s="74"/>
      <c r="TQQ430" s="74"/>
      <c r="TQR430" s="74"/>
      <c r="TQS430" s="74"/>
      <c r="TQT430" s="74"/>
      <c r="TQU430" s="74"/>
      <c r="TQV430" s="74"/>
      <c r="TQW430" s="74"/>
      <c r="TQX430" s="74"/>
      <c r="TQY430" s="74"/>
      <c r="TQZ430" s="74"/>
      <c r="TRA430" s="74"/>
      <c r="TRB430" s="74"/>
      <c r="TRC430" s="74"/>
      <c r="TRD430" s="74"/>
      <c r="TRE430" s="74"/>
      <c r="TRF430" s="74"/>
      <c r="TRG430" s="74"/>
      <c r="TRH430" s="74"/>
      <c r="TRI430" s="74"/>
      <c r="TRJ430" s="74"/>
      <c r="TRK430" s="74"/>
      <c r="TRL430" s="74"/>
      <c r="TRM430" s="74"/>
      <c r="TRN430" s="74"/>
      <c r="TRO430" s="74"/>
      <c r="TRP430" s="74"/>
      <c r="TRQ430" s="74"/>
      <c r="TRR430" s="74"/>
      <c r="TRS430" s="74"/>
      <c r="TRT430" s="74"/>
      <c r="TRU430" s="74"/>
      <c r="TRV430" s="74"/>
      <c r="TRW430" s="74"/>
      <c r="TRX430" s="74"/>
      <c r="TRY430" s="74"/>
      <c r="TRZ430" s="74"/>
      <c r="TSA430" s="74"/>
      <c r="TSB430" s="74"/>
      <c r="TSC430" s="74"/>
      <c r="TSD430" s="74"/>
      <c r="TSE430" s="74"/>
      <c r="TSF430" s="74"/>
      <c r="TSG430" s="74"/>
      <c r="TSH430" s="74"/>
      <c r="TSI430" s="74"/>
      <c r="TSJ430" s="74"/>
      <c r="TSK430" s="74"/>
      <c r="TSL430" s="74"/>
      <c r="TSM430" s="74"/>
      <c r="TSN430" s="74"/>
      <c r="TSO430" s="74"/>
      <c r="TSP430" s="74"/>
      <c r="TSQ430" s="74"/>
      <c r="TSR430" s="74"/>
      <c r="TSS430" s="74"/>
      <c r="TST430" s="74"/>
      <c r="TSU430" s="74"/>
      <c r="TSV430" s="74"/>
      <c r="TSW430" s="74"/>
      <c r="TSX430" s="74"/>
      <c r="TSY430" s="74"/>
      <c r="TSZ430" s="74"/>
      <c r="TTA430" s="74"/>
      <c r="TTB430" s="74"/>
      <c r="TTC430" s="74"/>
      <c r="TTD430" s="74"/>
      <c r="TTE430" s="74"/>
      <c r="TTF430" s="74"/>
      <c r="TTG430" s="74"/>
      <c r="TTH430" s="74"/>
      <c r="TTI430" s="74"/>
      <c r="TTJ430" s="74"/>
      <c r="TTK430" s="74"/>
      <c r="TTL430" s="74"/>
      <c r="TTM430" s="74"/>
      <c r="TTN430" s="74"/>
      <c r="TTO430" s="74"/>
      <c r="TTP430" s="74"/>
      <c r="TTQ430" s="74"/>
      <c r="TTR430" s="74"/>
      <c r="TTS430" s="74"/>
      <c r="TTT430" s="74"/>
      <c r="TTU430" s="74"/>
      <c r="TTV430" s="74"/>
      <c r="TTW430" s="74"/>
      <c r="TTX430" s="74"/>
      <c r="TTY430" s="74"/>
      <c r="TTZ430" s="74"/>
      <c r="TUA430" s="74"/>
      <c r="TUB430" s="74"/>
      <c r="TUC430" s="74"/>
      <c r="TUD430" s="74"/>
      <c r="TUE430" s="74"/>
      <c r="TUF430" s="74"/>
      <c r="TUG430" s="74"/>
      <c r="TUH430" s="74"/>
      <c r="TUI430" s="74"/>
      <c r="TUJ430" s="74"/>
      <c r="TUK430" s="74"/>
      <c r="TUL430" s="74"/>
      <c r="TUM430" s="74"/>
      <c r="TUN430" s="74"/>
      <c r="TUO430" s="74"/>
      <c r="TUP430" s="74"/>
      <c r="TUQ430" s="74"/>
      <c r="TUR430" s="74"/>
      <c r="TUS430" s="74"/>
      <c r="TUT430" s="74"/>
      <c r="TUU430" s="74"/>
      <c r="TUV430" s="74"/>
      <c r="TUW430" s="74"/>
      <c r="TUX430" s="74"/>
      <c r="TUY430" s="74"/>
      <c r="TUZ430" s="74"/>
      <c r="TVA430" s="74"/>
      <c r="TVB430" s="74"/>
      <c r="TVC430" s="74"/>
      <c r="TVD430" s="74"/>
      <c r="TVE430" s="74"/>
      <c r="TVF430" s="74"/>
      <c r="TVG430" s="74"/>
      <c r="TVH430" s="74"/>
      <c r="TVI430" s="74"/>
      <c r="TVJ430" s="74"/>
      <c r="TVK430" s="74"/>
      <c r="TVL430" s="74"/>
      <c r="TVM430" s="74"/>
      <c r="TVN430" s="74"/>
      <c r="TVO430" s="74"/>
      <c r="TVP430" s="74"/>
      <c r="TVQ430" s="74"/>
      <c r="TVR430" s="74"/>
      <c r="TVS430" s="74"/>
      <c r="TVT430" s="74"/>
      <c r="TVU430" s="74"/>
      <c r="TVV430" s="74"/>
      <c r="TVW430" s="74"/>
      <c r="TVX430" s="74"/>
      <c r="TVY430" s="74"/>
      <c r="TVZ430" s="74"/>
      <c r="TWA430" s="74"/>
      <c r="TWB430" s="74"/>
      <c r="TWC430" s="74"/>
      <c r="TWD430" s="74"/>
      <c r="TWE430" s="74"/>
      <c r="TWF430" s="74"/>
      <c r="TWG430" s="74"/>
      <c r="TWH430" s="74"/>
      <c r="TWI430" s="74"/>
      <c r="TWJ430" s="74"/>
      <c r="TWK430" s="74"/>
      <c r="TWL430" s="74"/>
      <c r="TWM430" s="74"/>
      <c r="TWN430" s="74"/>
      <c r="TWO430" s="74"/>
      <c r="TWP430" s="74"/>
      <c r="TWQ430" s="74"/>
      <c r="TWR430" s="74"/>
      <c r="TWS430" s="74"/>
      <c r="TWT430" s="74"/>
      <c r="TWU430" s="74"/>
      <c r="TWV430" s="74"/>
      <c r="TWW430" s="74"/>
      <c r="TWX430" s="74"/>
      <c r="TWY430" s="74"/>
      <c r="TWZ430" s="74"/>
      <c r="TXA430" s="74"/>
      <c r="TXB430" s="74"/>
      <c r="TXC430" s="74"/>
      <c r="TXD430" s="74"/>
      <c r="TXE430" s="74"/>
      <c r="TXF430" s="74"/>
      <c r="TXG430" s="74"/>
      <c r="TXH430" s="74"/>
      <c r="TXI430" s="74"/>
      <c r="TXJ430" s="74"/>
      <c r="TXK430" s="74"/>
      <c r="TXL430" s="74"/>
      <c r="TXM430" s="74"/>
      <c r="TXN430" s="74"/>
      <c r="TXO430" s="74"/>
      <c r="TXP430" s="74"/>
      <c r="TXQ430" s="74"/>
      <c r="TXR430" s="74"/>
      <c r="TXS430" s="74"/>
      <c r="TXT430" s="74"/>
      <c r="TXU430" s="74"/>
      <c r="TXV430" s="74"/>
      <c r="TXW430" s="74"/>
      <c r="TXX430" s="74"/>
      <c r="TXY430" s="74"/>
      <c r="TXZ430" s="74"/>
      <c r="TYA430" s="74"/>
      <c r="TYB430" s="74"/>
      <c r="TYC430" s="74"/>
      <c r="TYD430" s="74"/>
      <c r="TYE430" s="74"/>
      <c r="TYF430" s="74"/>
      <c r="TYG430" s="74"/>
      <c r="TYH430" s="74"/>
      <c r="TYI430" s="74"/>
      <c r="TYJ430" s="74"/>
      <c r="TYK430" s="74"/>
      <c r="TYL430" s="74"/>
      <c r="TYM430" s="74"/>
      <c r="TYN430" s="74"/>
      <c r="TYO430" s="74"/>
      <c r="TYP430" s="74"/>
      <c r="TYQ430" s="74"/>
      <c r="TYR430" s="74"/>
      <c r="TYS430" s="74"/>
      <c r="TYT430" s="74"/>
      <c r="TYU430" s="74"/>
      <c r="TYV430" s="74"/>
      <c r="TYW430" s="74"/>
      <c r="TYX430" s="74"/>
      <c r="TYY430" s="74"/>
      <c r="TYZ430" s="74"/>
      <c r="TZA430" s="74"/>
      <c r="TZB430" s="74"/>
      <c r="TZC430" s="74"/>
      <c r="TZD430" s="74"/>
      <c r="TZE430" s="74"/>
      <c r="TZF430" s="74"/>
      <c r="TZG430" s="74"/>
      <c r="TZH430" s="74"/>
      <c r="TZI430" s="74"/>
      <c r="TZJ430" s="74"/>
      <c r="TZK430" s="74"/>
      <c r="TZL430" s="74"/>
      <c r="TZM430" s="74"/>
      <c r="TZN430" s="74"/>
      <c r="TZO430" s="74"/>
      <c r="TZP430" s="74"/>
      <c r="TZQ430" s="74"/>
      <c r="TZR430" s="74"/>
      <c r="TZS430" s="74"/>
      <c r="TZT430" s="74"/>
      <c r="TZU430" s="74"/>
      <c r="TZV430" s="74"/>
      <c r="TZW430" s="74"/>
      <c r="TZX430" s="74"/>
      <c r="TZY430" s="74"/>
      <c r="TZZ430" s="74"/>
      <c r="UAA430" s="74"/>
      <c r="UAB430" s="74"/>
      <c r="UAC430" s="74"/>
      <c r="UAD430" s="74"/>
      <c r="UAE430" s="74"/>
      <c r="UAF430" s="74"/>
      <c r="UAG430" s="74"/>
      <c r="UAH430" s="74"/>
      <c r="UAI430" s="74"/>
      <c r="UAJ430" s="74"/>
      <c r="UAK430" s="74"/>
      <c r="UAL430" s="74"/>
      <c r="UAM430" s="74"/>
      <c r="UAN430" s="74"/>
      <c r="UAO430" s="74"/>
      <c r="UAP430" s="74"/>
      <c r="UAQ430" s="74"/>
      <c r="UAR430" s="74"/>
      <c r="UAS430" s="74"/>
      <c r="UAT430" s="74"/>
      <c r="UAU430" s="74"/>
      <c r="UAV430" s="74"/>
      <c r="UAW430" s="74"/>
      <c r="UAX430" s="74"/>
      <c r="UAY430" s="74"/>
      <c r="UAZ430" s="74"/>
      <c r="UBA430" s="74"/>
      <c r="UBB430" s="74"/>
      <c r="UBC430" s="74"/>
      <c r="UBD430" s="74"/>
      <c r="UBE430" s="74"/>
      <c r="UBF430" s="74"/>
      <c r="UBG430" s="74"/>
      <c r="UBH430" s="74"/>
      <c r="UBI430" s="74"/>
      <c r="UBJ430" s="74"/>
      <c r="UBK430" s="74"/>
      <c r="UBL430" s="74"/>
      <c r="UBM430" s="74"/>
      <c r="UBN430" s="74"/>
      <c r="UBO430" s="74"/>
      <c r="UBP430" s="74"/>
      <c r="UBQ430" s="74"/>
      <c r="UBR430" s="74"/>
      <c r="UBS430" s="74"/>
      <c r="UBT430" s="74"/>
      <c r="UBU430" s="74"/>
      <c r="UBV430" s="74"/>
      <c r="UBW430" s="74"/>
      <c r="UBX430" s="74"/>
      <c r="UBY430" s="74"/>
      <c r="UBZ430" s="74"/>
      <c r="UCA430" s="74"/>
      <c r="UCB430" s="74"/>
      <c r="UCC430" s="74"/>
      <c r="UCD430" s="74"/>
      <c r="UCE430" s="74"/>
      <c r="UCF430" s="74"/>
      <c r="UCG430" s="74"/>
      <c r="UCH430" s="74"/>
      <c r="UCI430" s="74"/>
      <c r="UCJ430" s="74"/>
      <c r="UCK430" s="74"/>
      <c r="UCL430" s="74"/>
      <c r="UCM430" s="74"/>
      <c r="UCN430" s="74"/>
      <c r="UCO430" s="74"/>
      <c r="UCP430" s="74"/>
      <c r="UCQ430" s="74"/>
      <c r="UCR430" s="74"/>
      <c r="UCS430" s="74"/>
      <c r="UCT430" s="74"/>
      <c r="UCU430" s="74"/>
      <c r="UCV430" s="74"/>
      <c r="UCW430" s="74"/>
      <c r="UCX430" s="74"/>
      <c r="UCY430" s="74"/>
      <c r="UCZ430" s="74"/>
      <c r="UDA430" s="74"/>
      <c r="UDB430" s="74"/>
      <c r="UDC430" s="74"/>
      <c r="UDD430" s="74"/>
      <c r="UDE430" s="74"/>
      <c r="UDF430" s="74"/>
      <c r="UDG430" s="74"/>
      <c r="UDH430" s="74"/>
      <c r="UDI430" s="74"/>
      <c r="UDJ430" s="74"/>
      <c r="UDK430" s="74"/>
      <c r="UDL430" s="74"/>
      <c r="UDM430" s="74"/>
      <c r="UDN430" s="74"/>
      <c r="UDO430" s="74"/>
      <c r="UDP430" s="74"/>
      <c r="UDQ430" s="74"/>
      <c r="UDR430" s="74"/>
      <c r="UDS430" s="74"/>
      <c r="UDT430" s="74"/>
      <c r="UDU430" s="74"/>
      <c r="UDV430" s="74"/>
      <c r="UDW430" s="74"/>
      <c r="UDX430" s="74"/>
      <c r="UDY430" s="74"/>
      <c r="UDZ430" s="74"/>
      <c r="UEA430" s="74"/>
      <c r="UEB430" s="74"/>
      <c r="UEC430" s="74"/>
      <c r="UED430" s="74"/>
      <c r="UEE430" s="74"/>
      <c r="UEF430" s="74"/>
      <c r="UEG430" s="74"/>
      <c r="UEH430" s="74"/>
      <c r="UEI430" s="74"/>
      <c r="UEJ430" s="74"/>
      <c r="UEK430" s="74"/>
      <c r="UEL430" s="74"/>
      <c r="UEM430" s="74"/>
      <c r="UEN430" s="74"/>
      <c r="UEO430" s="74"/>
      <c r="UEP430" s="74"/>
      <c r="UEQ430" s="74"/>
      <c r="UER430" s="74"/>
      <c r="UES430" s="74"/>
      <c r="UET430" s="74"/>
      <c r="UEU430" s="74"/>
      <c r="UEV430" s="74"/>
      <c r="UEW430" s="74"/>
      <c r="UEX430" s="74"/>
      <c r="UEY430" s="74"/>
      <c r="UEZ430" s="74"/>
      <c r="UFA430" s="74"/>
      <c r="UFB430" s="74"/>
      <c r="UFC430" s="74"/>
      <c r="UFD430" s="74"/>
      <c r="UFE430" s="74"/>
      <c r="UFF430" s="74"/>
      <c r="UFG430" s="74"/>
      <c r="UFH430" s="74"/>
      <c r="UFI430" s="74"/>
      <c r="UFJ430" s="74"/>
      <c r="UFK430" s="74"/>
      <c r="UFL430" s="74"/>
      <c r="UFM430" s="74"/>
      <c r="UFN430" s="74"/>
      <c r="UFO430" s="74"/>
      <c r="UFP430" s="74"/>
      <c r="UFQ430" s="74"/>
      <c r="UFR430" s="74"/>
      <c r="UFS430" s="74"/>
      <c r="UFT430" s="74"/>
      <c r="UFU430" s="74"/>
      <c r="UFV430" s="74"/>
      <c r="UFW430" s="74"/>
      <c r="UFX430" s="74"/>
      <c r="UFY430" s="74"/>
      <c r="UFZ430" s="74"/>
      <c r="UGA430" s="74"/>
      <c r="UGB430" s="74"/>
      <c r="UGC430" s="74"/>
      <c r="UGD430" s="74"/>
      <c r="UGE430" s="74"/>
      <c r="UGF430" s="74"/>
      <c r="UGG430" s="74"/>
      <c r="UGH430" s="74"/>
      <c r="UGI430" s="74"/>
      <c r="UGJ430" s="74"/>
      <c r="UGK430" s="74"/>
      <c r="UGL430" s="74"/>
      <c r="UGM430" s="74"/>
      <c r="UGN430" s="74"/>
      <c r="UGO430" s="74"/>
      <c r="UGP430" s="74"/>
      <c r="UGQ430" s="74"/>
      <c r="UGR430" s="74"/>
      <c r="UGS430" s="74"/>
      <c r="UGT430" s="74"/>
      <c r="UGU430" s="74"/>
      <c r="UGV430" s="74"/>
      <c r="UGW430" s="74"/>
      <c r="UGX430" s="74"/>
      <c r="UGY430" s="74"/>
      <c r="UGZ430" s="74"/>
      <c r="UHA430" s="74"/>
      <c r="UHB430" s="74"/>
      <c r="UHC430" s="74"/>
      <c r="UHD430" s="74"/>
      <c r="UHE430" s="74"/>
      <c r="UHF430" s="74"/>
      <c r="UHG430" s="74"/>
      <c r="UHH430" s="74"/>
      <c r="UHI430" s="74"/>
      <c r="UHJ430" s="74"/>
      <c r="UHK430" s="74"/>
      <c r="UHL430" s="74"/>
      <c r="UHM430" s="74"/>
      <c r="UHN430" s="74"/>
      <c r="UHO430" s="74"/>
      <c r="UHP430" s="74"/>
      <c r="UHQ430" s="74"/>
      <c r="UHR430" s="74"/>
      <c r="UHS430" s="74"/>
      <c r="UHT430" s="74"/>
      <c r="UHU430" s="74"/>
      <c r="UHV430" s="74"/>
      <c r="UHW430" s="74"/>
      <c r="UHX430" s="74"/>
      <c r="UHY430" s="74"/>
      <c r="UHZ430" s="74"/>
      <c r="UIA430" s="74"/>
      <c r="UIB430" s="74"/>
      <c r="UIC430" s="74"/>
      <c r="UID430" s="74"/>
      <c r="UIE430" s="74"/>
      <c r="UIF430" s="74"/>
      <c r="UIG430" s="74"/>
      <c r="UIH430" s="74"/>
      <c r="UII430" s="74"/>
      <c r="UIJ430" s="74"/>
      <c r="UIK430" s="74"/>
      <c r="UIL430" s="74"/>
      <c r="UIM430" s="74"/>
      <c r="UIN430" s="74"/>
      <c r="UIO430" s="74"/>
      <c r="UIP430" s="74"/>
      <c r="UIQ430" s="74"/>
      <c r="UIR430" s="74"/>
      <c r="UIS430" s="74"/>
      <c r="UIT430" s="74"/>
      <c r="UIU430" s="74"/>
      <c r="UIV430" s="74"/>
      <c r="UIW430" s="74"/>
      <c r="UIX430" s="74"/>
      <c r="UIY430" s="74"/>
      <c r="UIZ430" s="74"/>
      <c r="UJA430" s="74"/>
      <c r="UJB430" s="74"/>
      <c r="UJC430" s="74"/>
      <c r="UJD430" s="74"/>
      <c r="UJE430" s="74"/>
      <c r="UJF430" s="74"/>
      <c r="UJG430" s="74"/>
      <c r="UJH430" s="74"/>
      <c r="UJI430" s="74"/>
      <c r="UJJ430" s="74"/>
      <c r="UJK430" s="74"/>
      <c r="UJL430" s="74"/>
      <c r="UJM430" s="74"/>
      <c r="UJN430" s="74"/>
      <c r="UJO430" s="74"/>
      <c r="UJP430" s="74"/>
      <c r="UJQ430" s="74"/>
      <c r="UJR430" s="74"/>
      <c r="UJS430" s="74"/>
      <c r="UJT430" s="74"/>
      <c r="UJU430" s="74"/>
      <c r="UJV430" s="74"/>
      <c r="UJW430" s="74"/>
      <c r="UJX430" s="74"/>
      <c r="UJY430" s="74"/>
      <c r="UJZ430" s="74"/>
      <c r="UKA430" s="74"/>
      <c r="UKB430" s="74"/>
      <c r="UKC430" s="74"/>
      <c r="UKD430" s="74"/>
      <c r="UKE430" s="74"/>
      <c r="UKF430" s="74"/>
      <c r="UKG430" s="74"/>
      <c r="UKH430" s="74"/>
      <c r="UKI430" s="74"/>
      <c r="UKJ430" s="74"/>
      <c r="UKK430" s="74"/>
      <c r="UKL430" s="74"/>
      <c r="UKM430" s="74"/>
      <c r="UKN430" s="74"/>
      <c r="UKO430" s="74"/>
      <c r="UKP430" s="74"/>
      <c r="UKQ430" s="74"/>
      <c r="UKR430" s="74"/>
      <c r="UKS430" s="74"/>
      <c r="UKT430" s="74"/>
      <c r="UKU430" s="74"/>
      <c r="UKV430" s="74"/>
      <c r="UKW430" s="74"/>
      <c r="UKX430" s="74"/>
      <c r="UKY430" s="74"/>
      <c r="UKZ430" s="74"/>
      <c r="ULA430" s="74"/>
      <c r="ULB430" s="74"/>
      <c r="ULC430" s="74"/>
      <c r="ULD430" s="74"/>
      <c r="ULE430" s="74"/>
      <c r="ULF430" s="74"/>
      <c r="ULG430" s="74"/>
      <c r="ULH430" s="74"/>
      <c r="ULI430" s="74"/>
      <c r="ULJ430" s="74"/>
      <c r="ULK430" s="74"/>
      <c r="ULL430" s="74"/>
      <c r="ULM430" s="74"/>
      <c r="ULN430" s="74"/>
      <c r="ULO430" s="74"/>
      <c r="ULP430" s="74"/>
      <c r="ULQ430" s="74"/>
      <c r="ULR430" s="74"/>
      <c r="ULS430" s="74"/>
      <c r="ULT430" s="74"/>
      <c r="ULU430" s="74"/>
      <c r="ULV430" s="74"/>
      <c r="ULW430" s="74"/>
      <c r="ULX430" s="74"/>
      <c r="ULY430" s="74"/>
      <c r="ULZ430" s="74"/>
      <c r="UMA430" s="74"/>
      <c r="UMB430" s="74"/>
      <c r="UMC430" s="74"/>
      <c r="UMD430" s="74"/>
      <c r="UME430" s="74"/>
      <c r="UMF430" s="74"/>
      <c r="UMG430" s="74"/>
      <c r="UMH430" s="74"/>
      <c r="UMI430" s="74"/>
      <c r="UMJ430" s="74"/>
      <c r="UMK430" s="74"/>
      <c r="UML430" s="74"/>
      <c r="UMM430" s="74"/>
      <c r="UMN430" s="74"/>
      <c r="UMO430" s="74"/>
      <c r="UMP430" s="74"/>
      <c r="UMQ430" s="74"/>
      <c r="UMR430" s="74"/>
      <c r="UMS430" s="74"/>
      <c r="UMT430" s="74"/>
      <c r="UMU430" s="74"/>
      <c r="UMV430" s="74"/>
      <c r="UMW430" s="74"/>
      <c r="UMX430" s="74"/>
      <c r="UMY430" s="74"/>
      <c r="UMZ430" s="74"/>
      <c r="UNA430" s="74"/>
      <c r="UNB430" s="74"/>
      <c r="UNC430" s="74"/>
      <c r="UND430" s="74"/>
      <c r="UNE430" s="74"/>
      <c r="UNF430" s="74"/>
      <c r="UNG430" s="74"/>
      <c r="UNH430" s="74"/>
      <c r="UNI430" s="74"/>
      <c r="UNJ430" s="74"/>
      <c r="UNK430" s="74"/>
      <c r="UNL430" s="74"/>
      <c r="UNM430" s="74"/>
      <c r="UNN430" s="74"/>
      <c r="UNO430" s="74"/>
      <c r="UNP430" s="74"/>
      <c r="UNQ430" s="74"/>
      <c r="UNR430" s="74"/>
      <c r="UNS430" s="74"/>
      <c r="UNT430" s="74"/>
      <c r="UNU430" s="74"/>
      <c r="UNV430" s="74"/>
      <c r="UNW430" s="74"/>
      <c r="UNX430" s="74"/>
      <c r="UNY430" s="74"/>
      <c r="UNZ430" s="74"/>
      <c r="UOA430" s="74"/>
      <c r="UOB430" s="74"/>
      <c r="UOC430" s="74"/>
      <c r="UOD430" s="74"/>
      <c r="UOE430" s="74"/>
      <c r="UOF430" s="74"/>
      <c r="UOG430" s="74"/>
      <c r="UOH430" s="74"/>
      <c r="UOI430" s="74"/>
      <c r="UOJ430" s="74"/>
      <c r="UOK430" s="74"/>
      <c r="UOL430" s="74"/>
      <c r="UOM430" s="74"/>
      <c r="UON430" s="74"/>
      <c r="UOO430" s="74"/>
      <c r="UOP430" s="74"/>
      <c r="UOQ430" s="74"/>
      <c r="UOR430" s="74"/>
      <c r="UOS430" s="74"/>
      <c r="UOT430" s="74"/>
      <c r="UOU430" s="74"/>
      <c r="UOV430" s="74"/>
      <c r="UOW430" s="74"/>
      <c r="UOX430" s="74"/>
      <c r="UOY430" s="74"/>
      <c r="UOZ430" s="74"/>
      <c r="UPA430" s="74"/>
      <c r="UPB430" s="74"/>
      <c r="UPC430" s="74"/>
      <c r="UPD430" s="74"/>
      <c r="UPE430" s="74"/>
      <c r="UPF430" s="74"/>
      <c r="UPG430" s="74"/>
      <c r="UPH430" s="74"/>
      <c r="UPI430" s="74"/>
      <c r="UPJ430" s="74"/>
      <c r="UPK430" s="74"/>
      <c r="UPL430" s="74"/>
      <c r="UPM430" s="74"/>
      <c r="UPN430" s="74"/>
      <c r="UPO430" s="74"/>
      <c r="UPP430" s="74"/>
      <c r="UPQ430" s="74"/>
      <c r="UPR430" s="74"/>
      <c r="UPS430" s="74"/>
      <c r="UPT430" s="74"/>
      <c r="UPU430" s="74"/>
      <c r="UPV430" s="74"/>
      <c r="UPW430" s="74"/>
      <c r="UPX430" s="74"/>
      <c r="UPY430" s="74"/>
      <c r="UPZ430" s="74"/>
      <c r="UQA430" s="74"/>
      <c r="UQB430" s="74"/>
      <c r="UQC430" s="74"/>
      <c r="UQD430" s="74"/>
      <c r="UQE430" s="74"/>
      <c r="UQF430" s="74"/>
      <c r="UQG430" s="74"/>
      <c r="UQH430" s="74"/>
      <c r="UQI430" s="74"/>
      <c r="UQJ430" s="74"/>
      <c r="UQK430" s="74"/>
      <c r="UQL430" s="74"/>
      <c r="UQM430" s="74"/>
      <c r="UQN430" s="74"/>
      <c r="UQO430" s="74"/>
      <c r="UQP430" s="74"/>
      <c r="UQQ430" s="74"/>
      <c r="UQR430" s="74"/>
      <c r="UQS430" s="74"/>
      <c r="UQT430" s="74"/>
      <c r="UQU430" s="74"/>
      <c r="UQV430" s="74"/>
      <c r="UQW430" s="74"/>
      <c r="UQX430" s="74"/>
      <c r="UQY430" s="74"/>
      <c r="UQZ430" s="74"/>
      <c r="URA430" s="74"/>
      <c r="URB430" s="74"/>
      <c r="URC430" s="74"/>
      <c r="URD430" s="74"/>
      <c r="URE430" s="74"/>
      <c r="URF430" s="74"/>
      <c r="URG430" s="74"/>
      <c r="URH430" s="74"/>
      <c r="URI430" s="74"/>
      <c r="URJ430" s="74"/>
      <c r="URK430" s="74"/>
      <c r="URL430" s="74"/>
      <c r="URM430" s="74"/>
      <c r="URN430" s="74"/>
      <c r="URO430" s="74"/>
      <c r="URP430" s="74"/>
      <c r="URQ430" s="74"/>
      <c r="URR430" s="74"/>
      <c r="URS430" s="74"/>
      <c r="URT430" s="74"/>
      <c r="URU430" s="74"/>
      <c r="URV430" s="74"/>
      <c r="URW430" s="74"/>
      <c r="URX430" s="74"/>
      <c r="URY430" s="74"/>
      <c r="URZ430" s="74"/>
      <c r="USA430" s="74"/>
      <c r="USB430" s="74"/>
      <c r="USC430" s="74"/>
      <c r="USD430" s="74"/>
      <c r="USE430" s="74"/>
      <c r="USF430" s="74"/>
      <c r="USG430" s="74"/>
      <c r="USH430" s="74"/>
      <c r="USI430" s="74"/>
      <c r="USJ430" s="74"/>
      <c r="USK430" s="74"/>
      <c r="USL430" s="74"/>
      <c r="USM430" s="74"/>
      <c r="USN430" s="74"/>
      <c r="USO430" s="74"/>
      <c r="USP430" s="74"/>
      <c r="USQ430" s="74"/>
      <c r="USR430" s="74"/>
      <c r="USS430" s="74"/>
      <c r="UST430" s="74"/>
      <c r="USU430" s="74"/>
      <c r="USV430" s="74"/>
      <c r="USW430" s="74"/>
      <c r="USX430" s="74"/>
      <c r="USY430" s="74"/>
      <c r="USZ430" s="74"/>
      <c r="UTA430" s="74"/>
      <c r="UTB430" s="74"/>
      <c r="UTC430" s="74"/>
      <c r="UTD430" s="74"/>
      <c r="UTE430" s="74"/>
      <c r="UTF430" s="74"/>
      <c r="UTG430" s="74"/>
      <c r="UTH430" s="74"/>
      <c r="UTI430" s="74"/>
      <c r="UTJ430" s="74"/>
      <c r="UTK430" s="74"/>
      <c r="UTL430" s="74"/>
      <c r="UTM430" s="74"/>
      <c r="UTN430" s="74"/>
      <c r="UTO430" s="74"/>
      <c r="UTP430" s="74"/>
      <c r="UTQ430" s="74"/>
      <c r="UTR430" s="74"/>
      <c r="UTS430" s="74"/>
      <c r="UTT430" s="74"/>
      <c r="UTU430" s="74"/>
      <c r="UTV430" s="74"/>
      <c r="UTW430" s="74"/>
      <c r="UTX430" s="74"/>
      <c r="UTY430" s="74"/>
      <c r="UTZ430" s="74"/>
      <c r="UUA430" s="74"/>
      <c r="UUB430" s="74"/>
      <c r="UUC430" s="74"/>
      <c r="UUD430" s="74"/>
      <c r="UUE430" s="74"/>
      <c r="UUF430" s="74"/>
      <c r="UUG430" s="74"/>
      <c r="UUH430" s="74"/>
      <c r="UUI430" s="74"/>
      <c r="UUJ430" s="74"/>
      <c r="UUK430" s="74"/>
      <c r="UUL430" s="74"/>
      <c r="UUM430" s="74"/>
      <c r="UUN430" s="74"/>
      <c r="UUO430" s="74"/>
      <c r="UUP430" s="74"/>
      <c r="UUQ430" s="74"/>
      <c r="UUR430" s="74"/>
      <c r="UUS430" s="74"/>
      <c r="UUT430" s="74"/>
      <c r="UUU430" s="74"/>
      <c r="UUV430" s="74"/>
      <c r="UUW430" s="74"/>
      <c r="UUX430" s="74"/>
      <c r="UUY430" s="74"/>
      <c r="UUZ430" s="74"/>
      <c r="UVA430" s="74"/>
      <c r="UVB430" s="74"/>
      <c r="UVC430" s="74"/>
      <c r="UVD430" s="74"/>
      <c r="UVE430" s="74"/>
      <c r="UVF430" s="74"/>
      <c r="UVG430" s="74"/>
      <c r="UVH430" s="74"/>
      <c r="UVI430" s="74"/>
      <c r="UVJ430" s="74"/>
      <c r="UVK430" s="74"/>
      <c r="UVL430" s="74"/>
      <c r="UVM430" s="74"/>
      <c r="UVN430" s="74"/>
      <c r="UVO430" s="74"/>
      <c r="UVP430" s="74"/>
      <c r="UVQ430" s="74"/>
      <c r="UVR430" s="74"/>
      <c r="UVS430" s="74"/>
      <c r="UVT430" s="74"/>
      <c r="UVU430" s="74"/>
      <c r="UVV430" s="74"/>
      <c r="UVW430" s="74"/>
      <c r="UVX430" s="74"/>
      <c r="UVY430" s="74"/>
      <c r="UVZ430" s="74"/>
      <c r="UWA430" s="74"/>
      <c r="UWB430" s="74"/>
      <c r="UWC430" s="74"/>
      <c r="UWD430" s="74"/>
      <c r="UWE430" s="74"/>
      <c r="UWF430" s="74"/>
      <c r="UWG430" s="74"/>
      <c r="UWH430" s="74"/>
      <c r="UWI430" s="74"/>
      <c r="UWJ430" s="74"/>
      <c r="UWK430" s="74"/>
      <c r="UWL430" s="74"/>
      <c r="UWM430" s="74"/>
      <c r="UWN430" s="74"/>
      <c r="UWO430" s="74"/>
      <c r="UWP430" s="74"/>
      <c r="UWQ430" s="74"/>
      <c r="UWR430" s="74"/>
      <c r="UWS430" s="74"/>
      <c r="UWT430" s="74"/>
      <c r="UWU430" s="74"/>
      <c r="UWV430" s="74"/>
      <c r="UWW430" s="74"/>
      <c r="UWX430" s="74"/>
      <c r="UWY430" s="74"/>
      <c r="UWZ430" s="74"/>
      <c r="UXA430" s="74"/>
      <c r="UXB430" s="74"/>
      <c r="UXC430" s="74"/>
      <c r="UXD430" s="74"/>
      <c r="UXE430" s="74"/>
      <c r="UXF430" s="74"/>
      <c r="UXG430" s="74"/>
      <c r="UXH430" s="74"/>
      <c r="UXI430" s="74"/>
      <c r="UXJ430" s="74"/>
      <c r="UXK430" s="74"/>
      <c r="UXL430" s="74"/>
      <c r="UXM430" s="74"/>
      <c r="UXN430" s="74"/>
      <c r="UXO430" s="74"/>
      <c r="UXP430" s="74"/>
      <c r="UXQ430" s="74"/>
      <c r="UXR430" s="74"/>
      <c r="UXS430" s="74"/>
      <c r="UXT430" s="74"/>
      <c r="UXU430" s="74"/>
      <c r="UXV430" s="74"/>
      <c r="UXW430" s="74"/>
      <c r="UXX430" s="74"/>
      <c r="UXY430" s="74"/>
      <c r="UXZ430" s="74"/>
      <c r="UYA430" s="74"/>
      <c r="UYB430" s="74"/>
      <c r="UYC430" s="74"/>
      <c r="UYD430" s="74"/>
      <c r="UYE430" s="74"/>
      <c r="UYF430" s="74"/>
      <c r="UYG430" s="74"/>
      <c r="UYH430" s="74"/>
      <c r="UYI430" s="74"/>
      <c r="UYJ430" s="74"/>
      <c r="UYK430" s="74"/>
      <c r="UYL430" s="74"/>
      <c r="UYM430" s="74"/>
      <c r="UYN430" s="74"/>
      <c r="UYO430" s="74"/>
      <c r="UYP430" s="74"/>
      <c r="UYQ430" s="74"/>
      <c r="UYR430" s="74"/>
      <c r="UYS430" s="74"/>
      <c r="UYT430" s="74"/>
      <c r="UYU430" s="74"/>
      <c r="UYV430" s="74"/>
      <c r="UYW430" s="74"/>
      <c r="UYX430" s="74"/>
      <c r="UYY430" s="74"/>
      <c r="UYZ430" s="74"/>
      <c r="UZA430" s="74"/>
      <c r="UZB430" s="74"/>
      <c r="UZC430" s="74"/>
      <c r="UZD430" s="74"/>
      <c r="UZE430" s="74"/>
      <c r="UZF430" s="74"/>
      <c r="UZG430" s="74"/>
      <c r="UZH430" s="74"/>
      <c r="UZI430" s="74"/>
      <c r="UZJ430" s="74"/>
      <c r="UZK430" s="74"/>
      <c r="UZL430" s="74"/>
      <c r="UZM430" s="74"/>
      <c r="UZN430" s="74"/>
      <c r="UZO430" s="74"/>
      <c r="UZP430" s="74"/>
      <c r="UZQ430" s="74"/>
      <c r="UZR430" s="74"/>
      <c r="UZS430" s="74"/>
      <c r="UZT430" s="74"/>
      <c r="UZU430" s="74"/>
      <c r="UZV430" s="74"/>
      <c r="UZW430" s="74"/>
      <c r="UZX430" s="74"/>
      <c r="UZY430" s="74"/>
      <c r="UZZ430" s="74"/>
      <c r="VAA430" s="74"/>
      <c r="VAB430" s="74"/>
      <c r="VAC430" s="74"/>
      <c r="VAD430" s="74"/>
      <c r="VAE430" s="74"/>
      <c r="VAF430" s="74"/>
      <c r="VAG430" s="74"/>
      <c r="VAH430" s="74"/>
      <c r="VAI430" s="74"/>
      <c r="VAJ430" s="74"/>
      <c r="VAK430" s="74"/>
      <c r="VAL430" s="74"/>
      <c r="VAM430" s="74"/>
      <c r="VAN430" s="74"/>
      <c r="VAO430" s="74"/>
      <c r="VAP430" s="74"/>
      <c r="VAQ430" s="74"/>
      <c r="VAR430" s="74"/>
      <c r="VAS430" s="74"/>
      <c r="VAT430" s="74"/>
      <c r="VAU430" s="74"/>
      <c r="VAV430" s="74"/>
      <c r="VAW430" s="74"/>
      <c r="VAX430" s="74"/>
      <c r="VAY430" s="74"/>
      <c r="VAZ430" s="74"/>
      <c r="VBA430" s="74"/>
      <c r="VBB430" s="74"/>
      <c r="VBC430" s="74"/>
      <c r="VBD430" s="74"/>
      <c r="VBE430" s="74"/>
      <c r="VBF430" s="74"/>
      <c r="VBG430" s="74"/>
      <c r="VBH430" s="74"/>
      <c r="VBI430" s="74"/>
      <c r="VBJ430" s="74"/>
      <c r="VBK430" s="74"/>
      <c r="VBL430" s="74"/>
      <c r="VBM430" s="74"/>
      <c r="VBN430" s="74"/>
      <c r="VBO430" s="74"/>
      <c r="VBP430" s="74"/>
      <c r="VBQ430" s="74"/>
      <c r="VBR430" s="74"/>
      <c r="VBS430" s="74"/>
      <c r="VBT430" s="74"/>
      <c r="VBU430" s="74"/>
      <c r="VBV430" s="74"/>
      <c r="VBW430" s="74"/>
      <c r="VBX430" s="74"/>
      <c r="VBY430" s="74"/>
      <c r="VBZ430" s="74"/>
      <c r="VCA430" s="74"/>
      <c r="VCB430" s="74"/>
      <c r="VCC430" s="74"/>
      <c r="VCD430" s="74"/>
      <c r="VCE430" s="74"/>
      <c r="VCF430" s="74"/>
      <c r="VCG430" s="74"/>
      <c r="VCH430" s="74"/>
      <c r="VCI430" s="74"/>
      <c r="VCJ430" s="74"/>
      <c r="VCK430" s="74"/>
      <c r="VCL430" s="74"/>
      <c r="VCM430" s="74"/>
      <c r="VCN430" s="74"/>
      <c r="VCO430" s="74"/>
      <c r="VCP430" s="74"/>
      <c r="VCQ430" s="74"/>
      <c r="VCR430" s="74"/>
      <c r="VCS430" s="74"/>
      <c r="VCT430" s="74"/>
      <c r="VCU430" s="74"/>
      <c r="VCV430" s="74"/>
      <c r="VCW430" s="74"/>
      <c r="VCX430" s="74"/>
      <c r="VCY430" s="74"/>
      <c r="VCZ430" s="74"/>
      <c r="VDA430" s="74"/>
      <c r="VDB430" s="74"/>
      <c r="VDC430" s="74"/>
      <c r="VDD430" s="74"/>
      <c r="VDE430" s="74"/>
      <c r="VDF430" s="74"/>
      <c r="VDG430" s="74"/>
      <c r="VDH430" s="74"/>
      <c r="VDI430" s="74"/>
      <c r="VDJ430" s="74"/>
      <c r="VDK430" s="74"/>
      <c r="VDL430" s="74"/>
      <c r="VDM430" s="74"/>
      <c r="VDN430" s="74"/>
      <c r="VDO430" s="74"/>
      <c r="VDP430" s="74"/>
      <c r="VDQ430" s="74"/>
      <c r="VDR430" s="74"/>
      <c r="VDS430" s="74"/>
      <c r="VDT430" s="74"/>
      <c r="VDU430" s="74"/>
      <c r="VDV430" s="74"/>
      <c r="VDW430" s="74"/>
      <c r="VDX430" s="74"/>
      <c r="VDY430" s="74"/>
      <c r="VDZ430" s="74"/>
      <c r="VEA430" s="74"/>
      <c r="VEB430" s="74"/>
      <c r="VEC430" s="74"/>
      <c r="VED430" s="74"/>
      <c r="VEE430" s="74"/>
      <c r="VEF430" s="74"/>
      <c r="VEG430" s="74"/>
      <c r="VEH430" s="74"/>
      <c r="VEI430" s="74"/>
      <c r="VEJ430" s="74"/>
      <c r="VEK430" s="74"/>
      <c r="VEL430" s="74"/>
      <c r="VEM430" s="74"/>
      <c r="VEN430" s="74"/>
      <c r="VEO430" s="74"/>
      <c r="VEP430" s="74"/>
      <c r="VEQ430" s="74"/>
      <c r="VER430" s="74"/>
      <c r="VES430" s="74"/>
      <c r="VET430" s="74"/>
      <c r="VEU430" s="74"/>
      <c r="VEV430" s="74"/>
      <c r="VEW430" s="74"/>
      <c r="VEX430" s="74"/>
      <c r="VEY430" s="74"/>
      <c r="VEZ430" s="74"/>
      <c r="VFA430" s="74"/>
      <c r="VFB430" s="74"/>
      <c r="VFC430" s="74"/>
      <c r="VFD430" s="74"/>
      <c r="VFE430" s="74"/>
      <c r="VFF430" s="74"/>
      <c r="VFG430" s="74"/>
      <c r="VFH430" s="74"/>
      <c r="VFI430" s="74"/>
      <c r="VFJ430" s="74"/>
      <c r="VFK430" s="74"/>
      <c r="VFL430" s="74"/>
      <c r="VFM430" s="74"/>
      <c r="VFN430" s="74"/>
      <c r="VFO430" s="74"/>
      <c r="VFP430" s="74"/>
      <c r="VFQ430" s="74"/>
      <c r="VFR430" s="74"/>
      <c r="VFS430" s="74"/>
      <c r="VFT430" s="74"/>
      <c r="VFU430" s="74"/>
      <c r="VFV430" s="74"/>
      <c r="VFW430" s="74"/>
      <c r="VFX430" s="74"/>
      <c r="VFY430" s="74"/>
      <c r="VFZ430" s="74"/>
      <c r="VGA430" s="74"/>
      <c r="VGB430" s="74"/>
      <c r="VGC430" s="74"/>
      <c r="VGD430" s="74"/>
      <c r="VGE430" s="74"/>
      <c r="VGF430" s="74"/>
      <c r="VGG430" s="74"/>
      <c r="VGH430" s="74"/>
      <c r="VGI430" s="74"/>
      <c r="VGJ430" s="74"/>
      <c r="VGK430" s="74"/>
      <c r="VGL430" s="74"/>
      <c r="VGM430" s="74"/>
      <c r="VGN430" s="74"/>
      <c r="VGO430" s="74"/>
      <c r="VGP430" s="74"/>
      <c r="VGQ430" s="74"/>
      <c r="VGR430" s="74"/>
      <c r="VGS430" s="74"/>
      <c r="VGT430" s="74"/>
      <c r="VGU430" s="74"/>
      <c r="VGV430" s="74"/>
      <c r="VGW430" s="74"/>
      <c r="VGX430" s="74"/>
      <c r="VGY430" s="74"/>
      <c r="VGZ430" s="74"/>
      <c r="VHA430" s="74"/>
      <c r="VHB430" s="74"/>
      <c r="VHC430" s="74"/>
      <c r="VHD430" s="74"/>
      <c r="VHE430" s="74"/>
      <c r="VHF430" s="74"/>
      <c r="VHG430" s="74"/>
      <c r="VHH430" s="74"/>
      <c r="VHI430" s="74"/>
      <c r="VHJ430" s="74"/>
      <c r="VHK430" s="74"/>
      <c r="VHL430" s="74"/>
      <c r="VHM430" s="74"/>
      <c r="VHN430" s="74"/>
      <c r="VHO430" s="74"/>
      <c r="VHP430" s="74"/>
      <c r="VHQ430" s="74"/>
      <c r="VHR430" s="74"/>
      <c r="VHS430" s="74"/>
      <c r="VHT430" s="74"/>
      <c r="VHU430" s="74"/>
      <c r="VHV430" s="74"/>
      <c r="VHW430" s="74"/>
      <c r="VHX430" s="74"/>
      <c r="VHY430" s="74"/>
      <c r="VHZ430" s="74"/>
      <c r="VIA430" s="74"/>
      <c r="VIB430" s="74"/>
      <c r="VIC430" s="74"/>
      <c r="VID430" s="74"/>
      <c r="VIE430" s="74"/>
      <c r="VIF430" s="74"/>
      <c r="VIG430" s="74"/>
      <c r="VIH430" s="74"/>
      <c r="VII430" s="74"/>
      <c r="VIJ430" s="74"/>
      <c r="VIK430" s="74"/>
      <c r="VIL430" s="74"/>
      <c r="VIM430" s="74"/>
      <c r="VIN430" s="74"/>
      <c r="VIO430" s="74"/>
      <c r="VIP430" s="74"/>
      <c r="VIQ430" s="74"/>
      <c r="VIR430" s="74"/>
      <c r="VIS430" s="74"/>
      <c r="VIT430" s="74"/>
      <c r="VIU430" s="74"/>
      <c r="VIV430" s="74"/>
      <c r="VIW430" s="74"/>
      <c r="VIX430" s="74"/>
      <c r="VIY430" s="74"/>
      <c r="VIZ430" s="74"/>
      <c r="VJA430" s="74"/>
      <c r="VJB430" s="74"/>
      <c r="VJC430" s="74"/>
      <c r="VJD430" s="74"/>
      <c r="VJE430" s="74"/>
      <c r="VJF430" s="74"/>
      <c r="VJG430" s="74"/>
      <c r="VJH430" s="74"/>
      <c r="VJI430" s="74"/>
      <c r="VJJ430" s="74"/>
      <c r="VJK430" s="74"/>
      <c r="VJL430" s="74"/>
      <c r="VJM430" s="74"/>
      <c r="VJN430" s="74"/>
      <c r="VJO430" s="74"/>
      <c r="VJP430" s="74"/>
      <c r="VJQ430" s="74"/>
      <c r="VJR430" s="74"/>
      <c r="VJS430" s="74"/>
      <c r="VJT430" s="74"/>
      <c r="VJU430" s="74"/>
      <c r="VJV430" s="74"/>
      <c r="VJW430" s="74"/>
      <c r="VJX430" s="74"/>
      <c r="VJY430" s="74"/>
      <c r="VJZ430" s="74"/>
      <c r="VKA430" s="74"/>
      <c r="VKB430" s="74"/>
      <c r="VKC430" s="74"/>
      <c r="VKD430" s="74"/>
      <c r="VKE430" s="74"/>
      <c r="VKF430" s="74"/>
      <c r="VKG430" s="74"/>
      <c r="VKH430" s="74"/>
      <c r="VKI430" s="74"/>
      <c r="VKJ430" s="74"/>
      <c r="VKK430" s="74"/>
      <c r="VKL430" s="74"/>
      <c r="VKM430" s="74"/>
      <c r="VKN430" s="74"/>
      <c r="VKO430" s="74"/>
      <c r="VKP430" s="74"/>
      <c r="VKQ430" s="74"/>
      <c r="VKR430" s="74"/>
      <c r="VKS430" s="74"/>
      <c r="VKT430" s="74"/>
      <c r="VKU430" s="74"/>
      <c r="VKV430" s="74"/>
      <c r="VKW430" s="74"/>
      <c r="VKX430" s="74"/>
      <c r="VKY430" s="74"/>
      <c r="VKZ430" s="74"/>
      <c r="VLA430" s="74"/>
      <c r="VLB430" s="74"/>
      <c r="VLC430" s="74"/>
      <c r="VLD430" s="74"/>
      <c r="VLE430" s="74"/>
      <c r="VLF430" s="74"/>
      <c r="VLG430" s="74"/>
      <c r="VLH430" s="74"/>
      <c r="VLI430" s="74"/>
      <c r="VLJ430" s="74"/>
      <c r="VLK430" s="74"/>
      <c r="VLL430" s="74"/>
      <c r="VLM430" s="74"/>
      <c r="VLN430" s="74"/>
      <c r="VLO430" s="74"/>
      <c r="VLP430" s="74"/>
      <c r="VLQ430" s="74"/>
      <c r="VLR430" s="74"/>
      <c r="VLS430" s="74"/>
      <c r="VLT430" s="74"/>
      <c r="VLU430" s="74"/>
      <c r="VLV430" s="74"/>
      <c r="VLW430" s="74"/>
      <c r="VLX430" s="74"/>
      <c r="VLY430" s="74"/>
      <c r="VLZ430" s="74"/>
      <c r="VMA430" s="74"/>
      <c r="VMB430" s="74"/>
      <c r="VMC430" s="74"/>
      <c r="VMD430" s="74"/>
      <c r="VME430" s="74"/>
      <c r="VMF430" s="74"/>
      <c r="VMG430" s="74"/>
      <c r="VMH430" s="74"/>
      <c r="VMI430" s="74"/>
      <c r="VMJ430" s="74"/>
      <c r="VMK430" s="74"/>
      <c r="VML430" s="74"/>
      <c r="VMM430" s="74"/>
      <c r="VMN430" s="74"/>
      <c r="VMO430" s="74"/>
      <c r="VMP430" s="74"/>
      <c r="VMQ430" s="74"/>
      <c r="VMR430" s="74"/>
      <c r="VMS430" s="74"/>
      <c r="VMT430" s="74"/>
      <c r="VMU430" s="74"/>
      <c r="VMV430" s="74"/>
      <c r="VMW430" s="74"/>
      <c r="VMX430" s="74"/>
      <c r="VMY430" s="74"/>
      <c r="VMZ430" s="74"/>
      <c r="VNA430" s="74"/>
      <c r="VNB430" s="74"/>
      <c r="VNC430" s="74"/>
      <c r="VND430" s="74"/>
      <c r="VNE430" s="74"/>
      <c r="VNF430" s="74"/>
      <c r="VNG430" s="74"/>
      <c r="VNH430" s="74"/>
      <c r="VNI430" s="74"/>
      <c r="VNJ430" s="74"/>
      <c r="VNK430" s="74"/>
      <c r="VNL430" s="74"/>
      <c r="VNM430" s="74"/>
      <c r="VNN430" s="74"/>
      <c r="VNO430" s="74"/>
      <c r="VNP430" s="74"/>
      <c r="VNQ430" s="74"/>
      <c r="VNR430" s="74"/>
      <c r="VNS430" s="74"/>
      <c r="VNT430" s="74"/>
      <c r="VNU430" s="74"/>
      <c r="VNV430" s="74"/>
      <c r="VNW430" s="74"/>
      <c r="VNX430" s="74"/>
      <c r="VNY430" s="74"/>
      <c r="VNZ430" s="74"/>
      <c r="VOA430" s="74"/>
      <c r="VOB430" s="74"/>
      <c r="VOC430" s="74"/>
      <c r="VOD430" s="74"/>
      <c r="VOE430" s="74"/>
      <c r="VOF430" s="74"/>
      <c r="VOG430" s="74"/>
      <c r="VOH430" s="74"/>
      <c r="VOI430" s="74"/>
      <c r="VOJ430" s="74"/>
      <c r="VOK430" s="74"/>
      <c r="VOL430" s="74"/>
      <c r="VOM430" s="74"/>
      <c r="VON430" s="74"/>
      <c r="VOO430" s="74"/>
      <c r="VOP430" s="74"/>
      <c r="VOQ430" s="74"/>
      <c r="VOR430" s="74"/>
      <c r="VOS430" s="74"/>
      <c r="VOT430" s="74"/>
      <c r="VOU430" s="74"/>
      <c r="VOV430" s="74"/>
      <c r="VOW430" s="74"/>
      <c r="VOX430" s="74"/>
      <c r="VOY430" s="74"/>
      <c r="VOZ430" s="74"/>
      <c r="VPA430" s="74"/>
      <c r="VPB430" s="74"/>
      <c r="VPC430" s="74"/>
      <c r="VPD430" s="74"/>
      <c r="VPE430" s="74"/>
      <c r="VPF430" s="74"/>
      <c r="VPG430" s="74"/>
      <c r="VPH430" s="74"/>
      <c r="VPI430" s="74"/>
      <c r="VPJ430" s="74"/>
      <c r="VPK430" s="74"/>
      <c r="VPL430" s="74"/>
      <c r="VPM430" s="74"/>
      <c r="VPN430" s="74"/>
      <c r="VPO430" s="74"/>
      <c r="VPP430" s="74"/>
      <c r="VPQ430" s="74"/>
      <c r="VPR430" s="74"/>
      <c r="VPS430" s="74"/>
      <c r="VPT430" s="74"/>
      <c r="VPU430" s="74"/>
      <c r="VPV430" s="74"/>
      <c r="VPW430" s="74"/>
      <c r="VPX430" s="74"/>
      <c r="VPY430" s="74"/>
      <c r="VPZ430" s="74"/>
      <c r="VQA430" s="74"/>
      <c r="VQB430" s="74"/>
      <c r="VQC430" s="74"/>
      <c r="VQD430" s="74"/>
      <c r="VQE430" s="74"/>
      <c r="VQF430" s="74"/>
      <c r="VQG430" s="74"/>
      <c r="VQH430" s="74"/>
      <c r="VQI430" s="74"/>
      <c r="VQJ430" s="74"/>
      <c r="VQK430" s="74"/>
      <c r="VQL430" s="74"/>
      <c r="VQM430" s="74"/>
      <c r="VQN430" s="74"/>
      <c r="VQO430" s="74"/>
      <c r="VQP430" s="74"/>
      <c r="VQQ430" s="74"/>
      <c r="VQR430" s="74"/>
      <c r="VQS430" s="74"/>
      <c r="VQT430" s="74"/>
      <c r="VQU430" s="74"/>
      <c r="VQV430" s="74"/>
      <c r="VQW430" s="74"/>
      <c r="VQX430" s="74"/>
      <c r="VQY430" s="74"/>
      <c r="VQZ430" s="74"/>
      <c r="VRA430" s="74"/>
      <c r="VRB430" s="74"/>
      <c r="VRC430" s="74"/>
      <c r="VRD430" s="74"/>
      <c r="VRE430" s="74"/>
      <c r="VRF430" s="74"/>
      <c r="VRG430" s="74"/>
      <c r="VRH430" s="74"/>
      <c r="VRI430" s="74"/>
      <c r="VRJ430" s="74"/>
      <c r="VRK430" s="74"/>
      <c r="VRL430" s="74"/>
      <c r="VRM430" s="74"/>
      <c r="VRN430" s="74"/>
      <c r="VRO430" s="74"/>
      <c r="VRP430" s="74"/>
      <c r="VRQ430" s="74"/>
      <c r="VRR430" s="74"/>
      <c r="VRS430" s="74"/>
      <c r="VRT430" s="74"/>
      <c r="VRU430" s="74"/>
      <c r="VRV430" s="74"/>
      <c r="VRW430" s="74"/>
      <c r="VRX430" s="74"/>
      <c r="VRY430" s="74"/>
      <c r="VRZ430" s="74"/>
      <c r="VSA430" s="74"/>
      <c r="VSB430" s="74"/>
      <c r="VSC430" s="74"/>
      <c r="VSD430" s="74"/>
      <c r="VSE430" s="74"/>
      <c r="VSF430" s="74"/>
      <c r="VSG430" s="74"/>
      <c r="VSH430" s="74"/>
      <c r="VSI430" s="74"/>
      <c r="VSJ430" s="74"/>
      <c r="VSK430" s="74"/>
      <c r="VSL430" s="74"/>
      <c r="VSM430" s="74"/>
      <c r="VSN430" s="74"/>
      <c r="VSO430" s="74"/>
      <c r="VSP430" s="74"/>
      <c r="VSQ430" s="74"/>
      <c r="VSR430" s="74"/>
      <c r="VSS430" s="74"/>
      <c r="VST430" s="74"/>
      <c r="VSU430" s="74"/>
      <c r="VSV430" s="74"/>
      <c r="VSW430" s="74"/>
      <c r="VSX430" s="74"/>
      <c r="VSY430" s="74"/>
      <c r="VSZ430" s="74"/>
      <c r="VTA430" s="74"/>
      <c r="VTB430" s="74"/>
      <c r="VTC430" s="74"/>
      <c r="VTD430" s="74"/>
      <c r="VTE430" s="74"/>
      <c r="VTF430" s="74"/>
      <c r="VTG430" s="74"/>
      <c r="VTH430" s="74"/>
      <c r="VTI430" s="74"/>
      <c r="VTJ430" s="74"/>
      <c r="VTK430" s="74"/>
      <c r="VTL430" s="74"/>
      <c r="VTM430" s="74"/>
      <c r="VTN430" s="74"/>
      <c r="VTO430" s="74"/>
      <c r="VTP430" s="74"/>
      <c r="VTQ430" s="74"/>
      <c r="VTR430" s="74"/>
      <c r="VTS430" s="74"/>
      <c r="VTT430" s="74"/>
      <c r="VTU430" s="74"/>
      <c r="VTV430" s="74"/>
      <c r="VTW430" s="74"/>
      <c r="VTX430" s="74"/>
      <c r="VTY430" s="74"/>
      <c r="VTZ430" s="74"/>
      <c r="VUA430" s="74"/>
      <c r="VUB430" s="74"/>
      <c r="VUC430" s="74"/>
      <c r="VUD430" s="74"/>
      <c r="VUE430" s="74"/>
      <c r="VUF430" s="74"/>
      <c r="VUG430" s="74"/>
      <c r="VUH430" s="74"/>
      <c r="VUI430" s="74"/>
      <c r="VUJ430" s="74"/>
      <c r="VUK430" s="74"/>
      <c r="VUL430" s="74"/>
      <c r="VUM430" s="74"/>
      <c r="VUN430" s="74"/>
      <c r="VUO430" s="74"/>
      <c r="VUP430" s="74"/>
      <c r="VUQ430" s="74"/>
      <c r="VUR430" s="74"/>
      <c r="VUS430" s="74"/>
      <c r="VUT430" s="74"/>
      <c r="VUU430" s="74"/>
      <c r="VUV430" s="74"/>
      <c r="VUW430" s="74"/>
      <c r="VUX430" s="74"/>
      <c r="VUY430" s="74"/>
      <c r="VUZ430" s="74"/>
      <c r="VVA430" s="74"/>
      <c r="VVB430" s="74"/>
      <c r="VVC430" s="74"/>
      <c r="VVD430" s="74"/>
      <c r="VVE430" s="74"/>
      <c r="VVF430" s="74"/>
      <c r="VVG430" s="74"/>
      <c r="VVH430" s="74"/>
      <c r="VVI430" s="74"/>
      <c r="VVJ430" s="74"/>
      <c r="VVK430" s="74"/>
      <c r="VVL430" s="74"/>
      <c r="VVM430" s="74"/>
      <c r="VVN430" s="74"/>
      <c r="VVO430" s="74"/>
      <c r="VVP430" s="74"/>
      <c r="VVQ430" s="74"/>
      <c r="VVR430" s="74"/>
      <c r="VVS430" s="74"/>
      <c r="VVT430" s="74"/>
      <c r="VVU430" s="74"/>
      <c r="VVV430" s="74"/>
      <c r="VVW430" s="74"/>
      <c r="VVX430" s="74"/>
      <c r="VVY430" s="74"/>
      <c r="VVZ430" s="74"/>
      <c r="VWA430" s="74"/>
      <c r="VWB430" s="74"/>
      <c r="VWC430" s="74"/>
      <c r="VWD430" s="74"/>
      <c r="VWE430" s="74"/>
      <c r="VWF430" s="74"/>
      <c r="VWG430" s="74"/>
      <c r="VWH430" s="74"/>
      <c r="VWI430" s="74"/>
      <c r="VWJ430" s="74"/>
      <c r="VWK430" s="74"/>
      <c r="VWL430" s="74"/>
      <c r="VWM430" s="74"/>
      <c r="VWN430" s="74"/>
      <c r="VWO430" s="74"/>
      <c r="VWP430" s="74"/>
      <c r="VWQ430" s="74"/>
      <c r="VWR430" s="74"/>
      <c r="VWS430" s="74"/>
      <c r="VWT430" s="74"/>
      <c r="VWU430" s="74"/>
      <c r="VWV430" s="74"/>
      <c r="VWW430" s="74"/>
      <c r="VWX430" s="74"/>
      <c r="VWY430" s="74"/>
      <c r="VWZ430" s="74"/>
      <c r="VXA430" s="74"/>
      <c r="VXB430" s="74"/>
      <c r="VXC430" s="74"/>
      <c r="VXD430" s="74"/>
      <c r="VXE430" s="74"/>
      <c r="VXF430" s="74"/>
      <c r="VXG430" s="74"/>
      <c r="VXH430" s="74"/>
      <c r="VXI430" s="74"/>
      <c r="VXJ430" s="74"/>
      <c r="VXK430" s="74"/>
      <c r="VXL430" s="74"/>
      <c r="VXM430" s="74"/>
      <c r="VXN430" s="74"/>
      <c r="VXO430" s="74"/>
      <c r="VXP430" s="74"/>
      <c r="VXQ430" s="74"/>
      <c r="VXR430" s="74"/>
      <c r="VXS430" s="74"/>
      <c r="VXT430" s="74"/>
      <c r="VXU430" s="74"/>
      <c r="VXV430" s="74"/>
      <c r="VXW430" s="74"/>
      <c r="VXX430" s="74"/>
      <c r="VXY430" s="74"/>
      <c r="VXZ430" s="74"/>
      <c r="VYA430" s="74"/>
      <c r="VYB430" s="74"/>
      <c r="VYC430" s="74"/>
      <c r="VYD430" s="74"/>
      <c r="VYE430" s="74"/>
      <c r="VYF430" s="74"/>
      <c r="VYG430" s="74"/>
      <c r="VYH430" s="74"/>
      <c r="VYI430" s="74"/>
      <c r="VYJ430" s="74"/>
      <c r="VYK430" s="74"/>
      <c r="VYL430" s="74"/>
      <c r="VYM430" s="74"/>
      <c r="VYN430" s="74"/>
      <c r="VYO430" s="74"/>
      <c r="VYP430" s="74"/>
      <c r="VYQ430" s="74"/>
      <c r="VYR430" s="74"/>
      <c r="VYS430" s="74"/>
      <c r="VYT430" s="74"/>
      <c r="VYU430" s="74"/>
      <c r="VYV430" s="74"/>
      <c r="VYW430" s="74"/>
      <c r="VYX430" s="74"/>
      <c r="VYY430" s="74"/>
      <c r="VYZ430" s="74"/>
      <c r="VZA430" s="74"/>
      <c r="VZB430" s="74"/>
      <c r="VZC430" s="74"/>
      <c r="VZD430" s="74"/>
      <c r="VZE430" s="74"/>
      <c r="VZF430" s="74"/>
      <c r="VZG430" s="74"/>
      <c r="VZH430" s="74"/>
      <c r="VZI430" s="74"/>
      <c r="VZJ430" s="74"/>
      <c r="VZK430" s="74"/>
      <c r="VZL430" s="74"/>
      <c r="VZM430" s="74"/>
      <c r="VZN430" s="74"/>
      <c r="VZO430" s="74"/>
      <c r="VZP430" s="74"/>
      <c r="VZQ430" s="74"/>
      <c r="VZR430" s="74"/>
      <c r="VZS430" s="74"/>
      <c r="VZT430" s="74"/>
      <c r="VZU430" s="74"/>
      <c r="VZV430" s="74"/>
      <c r="VZW430" s="74"/>
      <c r="VZX430" s="74"/>
      <c r="VZY430" s="74"/>
      <c r="VZZ430" s="74"/>
      <c r="WAA430" s="74"/>
      <c r="WAB430" s="74"/>
      <c r="WAC430" s="74"/>
      <c r="WAD430" s="74"/>
      <c r="WAE430" s="74"/>
      <c r="WAF430" s="74"/>
      <c r="WAG430" s="74"/>
      <c r="WAH430" s="74"/>
      <c r="WAI430" s="74"/>
      <c r="WAJ430" s="74"/>
      <c r="WAK430" s="74"/>
      <c r="WAL430" s="74"/>
      <c r="WAM430" s="74"/>
      <c r="WAN430" s="74"/>
      <c r="WAO430" s="74"/>
      <c r="WAP430" s="74"/>
      <c r="WAQ430" s="74"/>
      <c r="WAR430" s="74"/>
      <c r="WAS430" s="74"/>
      <c r="WAT430" s="74"/>
      <c r="WAU430" s="74"/>
      <c r="WAV430" s="74"/>
      <c r="WAW430" s="74"/>
      <c r="WAX430" s="74"/>
      <c r="WAY430" s="74"/>
      <c r="WAZ430" s="74"/>
      <c r="WBA430" s="74"/>
      <c r="WBB430" s="74"/>
      <c r="WBC430" s="74"/>
      <c r="WBD430" s="74"/>
      <c r="WBE430" s="74"/>
      <c r="WBF430" s="74"/>
      <c r="WBG430" s="74"/>
      <c r="WBH430" s="74"/>
      <c r="WBI430" s="74"/>
      <c r="WBJ430" s="74"/>
      <c r="WBK430" s="74"/>
      <c r="WBL430" s="74"/>
      <c r="WBM430" s="74"/>
      <c r="WBN430" s="74"/>
      <c r="WBO430" s="74"/>
      <c r="WBP430" s="74"/>
      <c r="WBQ430" s="74"/>
      <c r="WBR430" s="74"/>
      <c r="WBS430" s="74"/>
      <c r="WBT430" s="74"/>
      <c r="WBU430" s="74"/>
      <c r="WBV430" s="74"/>
      <c r="WBW430" s="74"/>
      <c r="WBX430" s="74"/>
      <c r="WBY430" s="74"/>
      <c r="WBZ430" s="74"/>
      <c r="WCA430" s="74"/>
      <c r="WCB430" s="74"/>
      <c r="WCC430" s="74"/>
      <c r="WCD430" s="74"/>
      <c r="WCE430" s="74"/>
      <c r="WCF430" s="74"/>
      <c r="WCG430" s="74"/>
      <c r="WCH430" s="74"/>
      <c r="WCI430" s="74"/>
      <c r="WCJ430" s="74"/>
      <c r="WCK430" s="74"/>
      <c r="WCL430" s="74"/>
      <c r="WCM430" s="74"/>
      <c r="WCN430" s="74"/>
      <c r="WCO430" s="74"/>
      <c r="WCP430" s="74"/>
      <c r="WCQ430" s="74"/>
      <c r="WCR430" s="74"/>
      <c r="WCS430" s="74"/>
      <c r="WCT430" s="74"/>
      <c r="WCU430" s="74"/>
      <c r="WCV430" s="74"/>
      <c r="WCW430" s="74"/>
      <c r="WCX430" s="74"/>
      <c r="WCY430" s="74"/>
      <c r="WCZ430" s="74"/>
      <c r="WDA430" s="74"/>
      <c r="WDB430" s="74"/>
      <c r="WDC430" s="74"/>
      <c r="WDD430" s="74"/>
      <c r="WDE430" s="74"/>
      <c r="WDF430" s="74"/>
      <c r="WDG430" s="74"/>
      <c r="WDH430" s="74"/>
      <c r="WDI430" s="74"/>
      <c r="WDJ430" s="74"/>
      <c r="WDK430" s="74"/>
      <c r="WDL430" s="74"/>
      <c r="WDM430" s="74"/>
      <c r="WDN430" s="74"/>
      <c r="WDO430" s="74"/>
      <c r="WDP430" s="74"/>
      <c r="WDQ430" s="74"/>
      <c r="WDR430" s="74"/>
      <c r="WDS430" s="74"/>
      <c r="WDT430" s="74"/>
      <c r="WDU430" s="74"/>
      <c r="WDV430" s="74"/>
      <c r="WDW430" s="74"/>
      <c r="WDX430" s="74"/>
      <c r="WDY430" s="74"/>
      <c r="WDZ430" s="74"/>
      <c r="WEA430" s="74"/>
      <c r="WEB430" s="74"/>
      <c r="WEC430" s="74"/>
      <c r="WED430" s="74"/>
      <c r="WEE430" s="74"/>
      <c r="WEF430" s="74"/>
      <c r="WEG430" s="74"/>
      <c r="WEH430" s="74"/>
      <c r="WEI430" s="74"/>
      <c r="WEJ430" s="74"/>
      <c r="WEK430" s="74"/>
      <c r="WEL430" s="74"/>
      <c r="WEM430" s="74"/>
      <c r="WEN430" s="74"/>
      <c r="WEO430" s="74"/>
      <c r="WEP430" s="74"/>
      <c r="WEQ430" s="74"/>
      <c r="WER430" s="74"/>
      <c r="WES430" s="74"/>
      <c r="WET430" s="74"/>
      <c r="WEU430" s="74"/>
      <c r="WEV430" s="74"/>
      <c r="WEW430" s="74"/>
      <c r="WEX430" s="74"/>
      <c r="WEY430" s="74"/>
      <c r="WEZ430" s="74"/>
      <c r="WFA430" s="74"/>
      <c r="WFB430" s="74"/>
      <c r="WFC430" s="74"/>
      <c r="WFD430" s="74"/>
      <c r="WFE430" s="74"/>
      <c r="WFF430" s="74"/>
      <c r="WFG430" s="74"/>
      <c r="WFH430" s="74"/>
      <c r="WFI430" s="74"/>
      <c r="WFJ430" s="74"/>
      <c r="WFK430" s="74"/>
      <c r="WFL430" s="74"/>
      <c r="WFM430" s="74"/>
      <c r="WFN430" s="74"/>
      <c r="WFO430" s="74"/>
      <c r="WFP430" s="74"/>
      <c r="WFQ430" s="74"/>
      <c r="WFR430" s="74"/>
      <c r="WFS430" s="74"/>
      <c r="WFT430" s="74"/>
      <c r="WFU430" s="74"/>
      <c r="WFV430" s="74"/>
      <c r="WFW430" s="74"/>
      <c r="WFX430" s="74"/>
      <c r="WFY430" s="74"/>
      <c r="WFZ430" s="74"/>
      <c r="WGA430" s="74"/>
      <c r="WGB430" s="74"/>
      <c r="WGC430" s="74"/>
      <c r="WGD430" s="74"/>
      <c r="WGE430" s="74"/>
      <c r="WGF430" s="74"/>
      <c r="WGG430" s="74"/>
      <c r="WGH430" s="74"/>
      <c r="WGI430" s="74"/>
      <c r="WGJ430" s="74"/>
      <c r="WGK430" s="74"/>
      <c r="WGL430" s="74"/>
      <c r="WGM430" s="74"/>
      <c r="WGN430" s="74"/>
      <c r="WGO430" s="74"/>
      <c r="WGP430" s="74"/>
      <c r="WGQ430" s="74"/>
      <c r="WGR430" s="74"/>
      <c r="WGS430" s="74"/>
      <c r="WGT430" s="74"/>
      <c r="WGU430" s="74"/>
      <c r="WGV430" s="74"/>
      <c r="WGW430" s="74"/>
      <c r="WGX430" s="74"/>
      <c r="WGY430" s="74"/>
      <c r="WGZ430" s="74"/>
      <c r="WHA430" s="74"/>
      <c r="WHB430" s="74"/>
      <c r="WHC430" s="74"/>
      <c r="WHD430" s="74"/>
      <c r="WHE430" s="74"/>
      <c r="WHF430" s="74"/>
      <c r="WHG430" s="74"/>
      <c r="WHH430" s="74"/>
      <c r="WHI430" s="74"/>
      <c r="WHJ430" s="74"/>
      <c r="WHK430" s="74"/>
      <c r="WHL430" s="74"/>
      <c r="WHM430" s="74"/>
      <c r="WHN430" s="74"/>
      <c r="WHO430" s="74"/>
      <c r="WHP430" s="74"/>
      <c r="WHQ430" s="74"/>
      <c r="WHR430" s="74"/>
      <c r="WHS430" s="74"/>
      <c r="WHT430" s="74"/>
      <c r="WHU430" s="74"/>
      <c r="WHV430" s="74"/>
      <c r="WHW430" s="74"/>
      <c r="WHX430" s="74"/>
      <c r="WHY430" s="74"/>
      <c r="WHZ430" s="74"/>
      <c r="WIA430" s="74"/>
      <c r="WIB430" s="74"/>
      <c r="WIC430" s="74"/>
      <c r="WID430" s="74"/>
      <c r="WIE430" s="74"/>
      <c r="WIF430" s="74"/>
      <c r="WIG430" s="74"/>
      <c r="WIH430" s="74"/>
      <c r="WII430" s="74"/>
      <c r="WIJ430" s="74"/>
      <c r="WIK430" s="74"/>
      <c r="WIL430" s="74"/>
      <c r="WIM430" s="74"/>
      <c r="WIN430" s="74"/>
      <c r="WIO430" s="74"/>
      <c r="WIP430" s="74"/>
      <c r="WIQ430" s="74"/>
      <c r="WIR430" s="74"/>
      <c r="WIS430" s="74"/>
      <c r="WIT430" s="74"/>
      <c r="WIU430" s="74"/>
      <c r="WIV430" s="74"/>
      <c r="WIW430" s="74"/>
      <c r="WIX430" s="74"/>
      <c r="WIY430" s="74"/>
      <c r="WIZ430" s="74"/>
      <c r="WJA430" s="74"/>
      <c r="WJB430" s="74"/>
      <c r="WJC430" s="74"/>
      <c r="WJD430" s="74"/>
      <c r="WJE430" s="74"/>
      <c r="WJF430" s="74"/>
      <c r="WJG430" s="74"/>
      <c r="WJH430" s="74"/>
      <c r="WJI430" s="74"/>
      <c r="WJJ430" s="74"/>
      <c r="WJK430" s="74"/>
      <c r="WJL430" s="74"/>
      <c r="WJM430" s="74"/>
      <c r="WJN430" s="74"/>
      <c r="WJO430" s="74"/>
      <c r="WJP430" s="74"/>
      <c r="WJQ430" s="74"/>
      <c r="WJR430" s="74"/>
      <c r="WJS430" s="74"/>
      <c r="WJT430" s="74"/>
      <c r="WJU430" s="74"/>
      <c r="WJV430" s="74"/>
      <c r="WJW430" s="74"/>
      <c r="WJX430" s="74"/>
      <c r="WJY430" s="74"/>
      <c r="WJZ430" s="74"/>
      <c r="WKA430" s="74"/>
      <c r="WKB430" s="74"/>
      <c r="WKC430" s="74"/>
      <c r="WKD430" s="74"/>
      <c r="WKE430" s="74"/>
      <c r="WKF430" s="74"/>
      <c r="WKG430" s="74"/>
      <c r="WKH430" s="74"/>
      <c r="WKI430" s="74"/>
      <c r="WKJ430" s="74"/>
      <c r="WKK430" s="74"/>
      <c r="WKL430" s="74"/>
      <c r="WKM430" s="74"/>
      <c r="WKN430" s="74"/>
      <c r="WKO430" s="74"/>
      <c r="WKP430" s="74"/>
      <c r="WKQ430" s="74"/>
      <c r="WKR430" s="74"/>
      <c r="WKS430" s="74"/>
      <c r="WKT430" s="74"/>
      <c r="WKU430" s="74"/>
      <c r="WKV430" s="74"/>
      <c r="WKW430" s="74"/>
      <c r="WKX430" s="74"/>
      <c r="WKY430" s="74"/>
      <c r="WKZ430" s="74"/>
      <c r="WLA430" s="74"/>
      <c r="WLB430" s="74"/>
      <c r="WLC430" s="74"/>
      <c r="WLD430" s="74"/>
      <c r="WLE430" s="74"/>
      <c r="WLF430" s="74"/>
      <c r="WLG430" s="74"/>
      <c r="WLH430" s="74"/>
      <c r="WLI430" s="74"/>
      <c r="WLJ430" s="74"/>
      <c r="WLK430" s="74"/>
      <c r="WLL430" s="74"/>
      <c r="WLM430" s="74"/>
      <c r="WLN430" s="74"/>
      <c r="WLO430" s="74"/>
      <c r="WLP430" s="74"/>
      <c r="WLQ430" s="74"/>
      <c r="WLR430" s="74"/>
      <c r="WLS430" s="74"/>
      <c r="WLT430" s="74"/>
      <c r="WLU430" s="74"/>
      <c r="WLV430" s="74"/>
      <c r="WLW430" s="74"/>
      <c r="WLX430" s="74"/>
      <c r="WLY430" s="74"/>
      <c r="WLZ430" s="74"/>
      <c r="WMA430" s="74"/>
      <c r="WMB430" s="74"/>
      <c r="WMC430" s="74"/>
      <c r="WMD430" s="74"/>
      <c r="WME430" s="74"/>
      <c r="WMF430" s="74"/>
      <c r="WMG430" s="74"/>
      <c r="WMH430" s="74"/>
      <c r="WMI430" s="74"/>
      <c r="WMJ430" s="74"/>
      <c r="WMK430" s="74"/>
      <c r="WML430" s="74"/>
      <c r="WMM430" s="74"/>
      <c r="WMN430" s="74"/>
      <c r="WMO430" s="74"/>
      <c r="WMP430" s="74"/>
      <c r="WMQ430" s="74"/>
      <c r="WMR430" s="74"/>
      <c r="WMS430" s="74"/>
      <c r="WMT430" s="74"/>
      <c r="WMU430" s="74"/>
      <c r="WMV430" s="74"/>
      <c r="WMW430" s="74"/>
      <c r="WMX430" s="74"/>
      <c r="WMY430" s="74"/>
      <c r="WMZ430" s="74"/>
      <c r="WNA430" s="74"/>
      <c r="WNB430" s="74"/>
      <c r="WNC430" s="74"/>
      <c r="WND430" s="74"/>
      <c r="WNE430" s="74"/>
      <c r="WNF430" s="74"/>
      <c r="WNG430" s="74"/>
      <c r="WNH430" s="74"/>
      <c r="WNI430" s="74"/>
      <c r="WNJ430" s="74"/>
      <c r="WNK430" s="74"/>
      <c r="WNL430" s="74"/>
      <c r="WNM430" s="74"/>
      <c r="WNN430" s="74"/>
      <c r="WNO430" s="74"/>
      <c r="WNP430" s="74"/>
      <c r="WNQ430" s="74"/>
      <c r="WNR430" s="74"/>
      <c r="WNS430" s="74"/>
      <c r="WNT430" s="74"/>
      <c r="WNU430" s="74"/>
      <c r="WNV430" s="74"/>
      <c r="WNW430" s="74"/>
      <c r="WNX430" s="74"/>
      <c r="WNY430" s="74"/>
      <c r="WNZ430" s="74"/>
      <c r="WOA430" s="74"/>
      <c r="WOB430" s="74"/>
      <c r="WOC430" s="74"/>
      <c r="WOD430" s="74"/>
      <c r="WOE430" s="74"/>
      <c r="WOF430" s="74"/>
      <c r="WOG430" s="74"/>
      <c r="WOH430" s="74"/>
      <c r="WOI430" s="74"/>
      <c r="WOJ430" s="74"/>
      <c r="WOK430" s="74"/>
      <c r="WOL430" s="74"/>
      <c r="WOM430" s="74"/>
      <c r="WON430" s="74"/>
      <c r="WOO430" s="74"/>
      <c r="WOP430" s="74"/>
      <c r="WOQ430" s="74"/>
      <c r="WOR430" s="74"/>
      <c r="WOS430" s="74"/>
      <c r="WOT430" s="74"/>
      <c r="WOU430" s="74"/>
      <c r="WOV430" s="74"/>
      <c r="WOW430" s="74"/>
      <c r="WOX430" s="74"/>
      <c r="WOY430" s="74"/>
      <c r="WOZ430" s="74"/>
      <c r="WPA430" s="74"/>
      <c r="WPB430" s="74"/>
      <c r="WPC430" s="74"/>
      <c r="WPD430" s="74"/>
      <c r="WPE430" s="74"/>
      <c r="WPF430" s="74"/>
      <c r="WPG430" s="74"/>
      <c r="WPH430" s="74"/>
      <c r="WPI430" s="74"/>
      <c r="WPJ430" s="74"/>
      <c r="WPK430" s="74"/>
      <c r="WPL430" s="74"/>
      <c r="WPM430" s="74"/>
      <c r="WPN430" s="74"/>
      <c r="WPO430" s="74"/>
      <c r="WPP430" s="74"/>
      <c r="WPQ430" s="74"/>
      <c r="WPR430" s="74"/>
      <c r="WPS430" s="74"/>
      <c r="WPT430" s="74"/>
      <c r="WPU430" s="74"/>
      <c r="WPV430" s="74"/>
      <c r="WPW430" s="74"/>
      <c r="WPX430" s="74"/>
      <c r="WPY430" s="74"/>
      <c r="WPZ430" s="74"/>
      <c r="WQA430" s="74"/>
      <c r="WQB430" s="74"/>
      <c r="WQC430" s="74"/>
      <c r="WQD430" s="74"/>
      <c r="WQE430" s="74"/>
      <c r="WQF430" s="74"/>
      <c r="WQG430" s="74"/>
      <c r="WQH430" s="74"/>
      <c r="WQI430" s="74"/>
      <c r="WQJ430" s="74"/>
      <c r="WQK430" s="74"/>
      <c r="WQL430" s="74"/>
      <c r="WQM430" s="74"/>
      <c r="WQN430" s="74"/>
      <c r="WQO430" s="74"/>
      <c r="WQP430" s="74"/>
      <c r="WQQ430" s="74"/>
      <c r="WQR430" s="74"/>
      <c r="WQS430" s="74"/>
      <c r="WQT430" s="74"/>
      <c r="WQU430" s="74"/>
      <c r="WQV430" s="74"/>
      <c r="WQW430" s="74"/>
      <c r="WQX430" s="74"/>
      <c r="WQY430" s="74"/>
      <c r="WQZ430" s="74"/>
      <c r="WRA430" s="74"/>
      <c r="WRB430" s="74"/>
      <c r="WRC430" s="74"/>
      <c r="WRD430" s="74"/>
      <c r="WRE430" s="74"/>
      <c r="WRF430" s="74"/>
      <c r="WRG430" s="74"/>
      <c r="WRH430" s="74"/>
      <c r="WRI430" s="74"/>
      <c r="WRJ430" s="74"/>
      <c r="WRK430" s="74"/>
      <c r="WRL430" s="74"/>
      <c r="WRM430" s="74"/>
      <c r="WRN430" s="74"/>
      <c r="WRO430" s="74"/>
      <c r="WRP430" s="74"/>
      <c r="WRQ430" s="74"/>
      <c r="WRR430" s="74"/>
      <c r="WRS430" s="74"/>
      <c r="WRT430" s="74"/>
      <c r="WRU430" s="74"/>
      <c r="WRV430" s="74"/>
      <c r="WRW430" s="74"/>
      <c r="WRX430" s="74"/>
      <c r="WRY430" s="74"/>
      <c r="WRZ430" s="74"/>
      <c r="WSA430" s="74"/>
      <c r="WSB430" s="74"/>
      <c r="WSC430" s="74"/>
      <c r="WSD430" s="74"/>
      <c r="WSE430" s="74"/>
      <c r="WSF430" s="74"/>
      <c r="WSG430" s="74"/>
      <c r="WSH430" s="74"/>
      <c r="WSI430" s="74"/>
      <c r="WSJ430" s="74"/>
      <c r="WSK430" s="74"/>
      <c r="WSL430" s="74"/>
      <c r="WSM430" s="74"/>
      <c r="WSN430" s="74"/>
      <c r="WSO430" s="74"/>
      <c r="WSP430" s="74"/>
      <c r="WSQ430" s="74"/>
      <c r="WSR430" s="74"/>
      <c r="WSS430" s="74"/>
      <c r="WST430" s="74"/>
      <c r="WSU430" s="74"/>
      <c r="WSV430" s="74"/>
      <c r="WSW430" s="74"/>
      <c r="WSX430" s="74"/>
      <c r="WSY430" s="74"/>
      <c r="WSZ430" s="74"/>
      <c r="WTA430" s="74"/>
      <c r="WTB430" s="74"/>
      <c r="WTC430" s="74"/>
      <c r="WTD430" s="74"/>
      <c r="WTE430" s="74"/>
      <c r="WTF430" s="74"/>
      <c r="WTG430" s="74"/>
      <c r="WTH430" s="74"/>
      <c r="WTI430" s="74"/>
      <c r="WTJ430" s="74"/>
      <c r="WTK430" s="74"/>
      <c r="WTL430" s="74"/>
      <c r="WTM430" s="74"/>
      <c r="WTN430" s="74"/>
      <c r="WTO430" s="74"/>
      <c r="WTP430" s="74"/>
      <c r="WTQ430" s="74"/>
      <c r="WTR430" s="74"/>
      <c r="WTS430" s="74"/>
      <c r="WTT430" s="74"/>
      <c r="WTU430" s="74"/>
      <c r="WTV430" s="74"/>
      <c r="WTW430" s="74"/>
      <c r="WTX430" s="74"/>
      <c r="WTY430" s="74"/>
      <c r="WTZ430" s="74"/>
      <c r="WUA430" s="74"/>
      <c r="WUB430" s="74"/>
      <c r="WUC430" s="74"/>
      <c r="WUD430" s="74"/>
      <c r="WUE430" s="74"/>
      <c r="WUF430" s="74"/>
      <c r="WUG430" s="74"/>
      <c r="WUH430" s="74"/>
      <c r="WUI430" s="74"/>
      <c r="WUJ430" s="74"/>
      <c r="WUK430" s="74"/>
      <c r="WUL430" s="74"/>
      <c r="WUM430" s="74"/>
      <c r="WUN430" s="74"/>
      <c r="WUO430" s="74"/>
      <c r="WUP430" s="74"/>
      <c r="WUQ430" s="74"/>
      <c r="WUR430" s="74"/>
      <c r="WUS430" s="74"/>
      <c r="WUT430" s="74"/>
      <c r="WUU430" s="74"/>
      <c r="WUV430" s="74"/>
      <c r="WUW430" s="74"/>
      <c r="WUX430" s="74"/>
      <c r="WUY430" s="74"/>
      <c r="WUZ430" s="74"/>
      <c r="WVA430" s="74"/>
      <c r="WVB430" s="74"/>
      <c r="WVC430" s="74"/>
      <c r="WVD430" s="74"/>
      <c r="WVE430" s="74"/>
      <c r="WVF430" s="74"/>
      <c r="WVG430" s="74"/>
      <c r="WVH430" s="74"/>
      <c r="WVI430" s="74"/>
      <c r="WVJ430" s="74"/>
      <c r="WVK430" s="74"/>
      <c r="WVL430" s="74"/>
      <c r="WVM430" s="74"/>
      <c r="WVN430" s="74"/>
      <c r="WVO430" s="74"/>
      <c r="WVP430" s="74"/>
      <c r="WVQ430" s="74"/>
      <c r="WVR430" s="74"/>
      <c r="WVS430" s="74"/>
      <c r="WVT430" s="74"/>
      <c r="WVU430" s="74"/>
      <c r="WVV430" s="74"/>
      <c r="WVW430" s="74"/>
      <c r="WVX430" s="74"/>
      <c r="WVY430" s="74"/>
      <c r="WVZ430" s="74"/>
      <c r="WWA430" s="74"/>
      <c r="WWB430" s="74"/>
      <c r="WWC430" s="74"/>
      <c r="WWD430" s="74"/>
      <c r="WWE430" s="74"/>
      <c r="WWF430" s="74"/>
      <c r="WWG430" s="74"/>
      <c r="WWH430" s="74"/>
      <c r="WWI430" s="74"/>
      <c r="WWJ430" s="74"/>
      <c r="WWK430" s="74"/>
      <c r="WWL430" s="74"/>
      <c r="WWM430" s="74"/>
      <c r="WWN430" s="74"/>
      <c r="WWO430" s="74"/>
      <c r="WWP430" s="74"/>
      <c r="WWQ430" s="74"/>
      <c r="WWR430" s="74"/>
      <c r="WWS430" s="74"/>
      <c r="WWT430" s="74"/>
      <c r="WWU430" s="74"/>
      <c r="WWV430" s="74"/>
      <c r="WWW430" s="74"/>
      <c r="WWX430" s="74"/>
      <c r="WWY430" s="74"/>
      <c r="WWZ430" s="74"/>
      <c r="WXA430" s="74"/>
      <c r="WXB430" s="74"/>
      <c r="WXC430" s="74"/>
      <c r="WXD430" s="74"/>
      <c r="WXE430" s="74"/>
      <c r="WXF430" s="74"/>
      <c r="WXG430" s="74"/>
      <c r="WXH430" s="74"/>
      <c r="WXI430" s="74"/>
      <c r="WXJ430" s="74"/>
      <c r="WXK430" s="74"/>
      <c r="WXL430" s="74"/>
      <c r="WXM430" s="74"/>
      <c r="WXN430" s="74"/>
      <c r="WXO430" s="74"/>
      <c r="WXP430" s="74"/>
      <c r="WXQ430" s="74"/>
      <c r="WXR430" s="74"/>
      <c r="WXS430" s="74"/>
      <c r="WXT430" s="74"/>
      <c r="WXU430" s="74"/>
      <c r="WXV430" s="74"/>
      <c r="WXW430" s="74"/>
      <c r="WXX430" s="74"/>
      <c r="WXY430" s="74"/>
      <c r="WXZ430" s="74"/>
      <c r="WYA430" s="74"/>
      <c r="WYB430" s="74"/>
      <c r="WYC430" s="74"/>
      <c r="WYD430" s="74"/>
      <c r="WYE430" s="74"/>
      <c r="WYF430" s="74"/>
      <c r="WYG430" s="74"/>
      <c r="WYH430" s="74"/>
      <c r="WYI430" s="74"/>
      <c r="WYJ430" s="74"/>
      <c r="WYK430" s="74"/>
      <c r="WYL430" s="74"/>
      <c r="WYM430" s="74"/>
      <c r="WYN430" s="74"/>
      <c r="WYO430" s="74"/>
      <c r="WYP430" s="74"/>
      <c r="WYQ430" s="74"/>
      <c r="WYR430" s="74"/>
      <c r="WYS430" s="74"/>
      <c r="WYT430" s="74"/>
      <c r="WYU430" s="74"/>
      <c r="WYV430" s="74"/>
      <c r="WYW430" s="74"/>
      <c r="WYX430" s="74"/>
      <c r="WYY430" s="74"/>
      <c r="WYZ430" s="74"/>
      <c r="WZA430" s="74"/>
      <c r="WZB430" s="74"/>
      <c r="WZC430" s="74"/>
      <c r="WZD430" s="74"/>
      <c r="WZE430" s="74"/>
      <c r="WZF430" s="74"/>
      <c r="WZG430" s="74"/>
      <c r="WZH430" s="74"/>
      <c r="WZI430" s="74"/>
      <c r="WZJ430" s="74"/>
      <c r="WZK430" s="74"/>
      <c r="WZL430" s="74"/>
      <c r="WZM430" s="74"/>
      <c r="WZN430" s="74"/>
      <c r="WZO430" s="74"/>
      <c r="WZP430" s="74"/>
      <c r="WZQ430" s="74"/>
      <c r="WZR430" s="74"/>
      <c r="WZS430" s="74"/>
      <c r="WZT430" s="74"/>
      <c r="WZU430" s="74"/>
      <c r="WZV430" s="74"/>
      <c r="WZW430" s="74"/>
      <c r="WZX430" s="74"/>
      <c r="WZY430" s="74"/>
      <c r="WZZ430" s="74"/>
      <c r="XAA430" s="74"/>
      <c r="XAB430" s="74"/>
      <c r="XAC430" s="74"/>
      <c r="XAD430" s="74"/>
      <c r="XAE430" s="74"/>
      <c r="XAF430" s="74"/>
      <c r="XAG430" s="74"/>
      <c r="XAH430" s="74"/>
      <c r="XAI430" s="74"/>
      <c r="XAJ430" s="74"/>
      <c r="XAK430" s="74"/>
      <c r="XAL430" s="74"/>
      <c r="XAM430" s="74"/>
      <c r="XAN430" s="74"/>
      <c r="XAO430" s="74"/>
      <c r="XAP430" s="74"/>
      <c r="XAQ430" s="74"/>
      <c r="XAR430" s="74"/>
      <c r="XAS430" s="74"/>
      <c r="XAT430" s="74"/>
      <c r="XAU430" s="74"/>
      <c r="XAV430" s="74"/>
      <c r="XAW430" s="74"/>
      <c r="XAX430" s="74"/>
      <c r="XAY430" s="74"/>
      <c r="XAZ430" s="74"/>
      <c r="XBA430" s="74"/>
      <c r="XBB430" s="74"/>
      <c r="XBC430" s="74"/>
      <c r="XBD430" s="74"/>
      <c r="XBE430" s="74"/>
      <c r="XBF430" s="74"/>
      <c r="XBG430" s="74"/>
      <c r="XBH430" s="74"/>
      <c r="XBI430" s="74"/>
      <c r="XBJ430" s="74"/>
      <c r="XBK430" s="74"/>
      <c r="XBL430" s="74"/>
      <c r="XBM430" s="74"/>
      <c r="XBN430" s="74"/>
      <c r="XBO430" s="74"/>
      <c r="XBP430" s="74"/>
      <c r="XBQ430" s="74"/>
      <c r="XBR430" s="74"/>
      <c r="XBS430" s="74"/>
      <c r="XBT430" s="74"/>
      <c r="XBU430" s="74"/>
      <c r="XBV430" s="74"/>
      <c r="XBW430" s="74"/>
      <c r="XBX430" s="74"/>
      <c r="XBY430" s="74"/>
      <c r="XBZ430" s="74"/>
      <c r="XCA430" s="74"/>
      <c r="XCB430" s="74"/>
      <c r="XCC430" s="74"/>
      <c r="XCD430" s="74"/>
      <c r="XCE430" s="74"/>
      <c r="XCF430" s="74"/>
      <c r="XCG430" s="74"/>
      <c r="XCH430" s="74"/>
      <c r="XCI430" s="74"/>
      <c r="XCJ430" s="74"/>
      <c r="XCK430" s="74"/>
      <c r="XCL430" s="74"/>
      <c r="XCM430" s="74"/>
      <c r="XCN430" s="74"/>
      <c r="XCO430" s="74"/>
      <c r="XCP430" s="74"/>
      <c r="XCQ430" s="74"/>
      <c r="XCR430" s="74"/>
      <c r="XCS430" s="74"/>
      <c r="XCT430" s="74"/>
      <c r="XCU430" s="74"/>
      <c r="XCV430" s="74"/>
      <c r="XCW430" s="74"/>
      <c r="XCX430" s="74"/>
      <c r="XCY430" s="74"/>
      <c r="XCZ430" s="74"/>
      <c r="XDA430" s="74"/>
      <c r="XDB430" s="74"/>
      <c r="XDC430" s="74"/>
      <c r="XDD430" s="74"/>
      <c r="XDE430" s="74"/>
      <c r="XDF430" s="74"/>
      <c r="XDG430" s="74"/>
      <c r="XDH430" s="74"/>
      <c r="XDI430" s="74"/>
      <c r="XDJ430" s="74"/>
      <c r="XDK430" s="74"/>
      <c r="XDL430" s="74"/>
      <c r="XDM430" s="74"/>
      <c r="XDN430" s="74"/>
      <c r="XDO430" s="74"/>
      <c r="XDP430" s="74"/>
      <c r="XDQ430" s="74"/>
      <c r="XDR430" s="74"/>
      <c r="XDS430" s="74"/>
      <c r="XDT430" s="74"/>
      <c r="XDU430" s="74"/>
      <c r="XDV430" s="74"/>
      <c r="XDW430" s="74"/>
      <c r="XDX430" s="74"/>
      <c r="XDY430" s="74"/>
      <c r="XDZ430" s="74"/>
      <c r="XEA430" s="74"/>
      <c r="XEB430" s="74"/>
      <c r="XEC430" s="74"/>
      <c r="XED430" s="74"/>
      <c r="XEE430" s="74"/>
      <c r="XEF430" s="74"/>
      <c r="XEG430" s="74"/>
      <c r="XEH430" s="74"/>
      <c r="XEI430" s="74"/>
      <c r="XEJ430" s="74"/>
      <c r="XEK430" s="74"/>
      <c r="XEL430" s="74"/>
      <c r="XEM430" s="74"/>
      <c r="XEN430" s="74"/>
      <c r="XEO430" s="74"/>
      <c r="XEP430" s="74"/>
      <c r="XEQ430" s="74"/>
      <c r="XER430" s="74"/>
      <c r="XES430" s="74"/>
      <c r="XET430" s="74"/>
      <c r="XEU430" s="74"/>
      <c r="XEV430" s="74"/>
      <c r="XEW430" s="74"/>
      <c r="XEX430" s="74"/>
      <c r="XEY430" s="74"/>
      <c r="XEZ430" s="74"/>
      <c r="XFA430" s="74"/>
      <c r="XFB430" s="74"/>
    </row>
    <row r="431" spans="1:16382" ht="15" x14ac:dyDescent="0.25">
      <c r="B431" s="24"/>
      <c r="C431" s="25"/>
      <c r="D431" s="25"/>
      <c r="E431" s="26"/>
      <c r="F431" s="27"/>
      <c r="G431" s="27"/>
      <c r="H431" s="25"/>
      <c r="I431" s="25"/>
      <c r="J431" s="25"/>
      <c r="K431" s="25"/>
      <c r="L431" s="25"/>
      <c r="M431" s="25"/>
      <c r="N431" s="25"/>
      <c r="O431" s="25"/>
      <c r="P431" s="25"/>
      <c r="Q431" s="25"/>
    </row>
    <row r="432" spans="1:16382" ht="15" x14ac:dyDescent="0.25">
      <c r="B432" s="24"/>
      <c r="C432" s="25"/>
      <c r="D432" s="25"/>
      <c r="E432" s="26"/>
      <c r="F432" s="27"/>
      <c r="G432" s="27"/>
      <c r="H432" s="25"/>
      <c r="I432" s="25"/>
      <c r="J432" s="25"/>
      <c r="K432" s="25"/>
      <c r="L432" s="25"/>
      <c r="M432" s="25"/>
      <c r="N432" s="25"/>
      <c r="O432" s="25"/>
      <c r="P432" s="25"/>
      <c r="Q432" s="25"/>
    </row>
    <row r="433" spans="1:17" ht="15" x14ac:dyDescent="0.25">
      <c r="B433" s="24"/>
      <c r="C433" s="25"/>
      <c r="D433" s="25"/>
      <c r="E433" s="26"/>
      <c r="F433" s="27"/>
      <c r="G433" s="27"/>
      <c r="H433" s="25"/>
      <c r="I433" s="25"/>
      <c r="J433" s="25"/>
      <c r="K433" s="25"/>
      <c r="L433" s="25"/>
      <c r="M433" s="25"/>
      <c r="N433" s="25"/>
      <c r="O433" s="25"/>
      <c r="P433" s="25"/>
      <c r="Q433" s="25"/>
    </row>
    <row r="434" spans="1:17" s="10" customFormat="1" ht="15" x14ac:dyDescent="0.25">
      <c r="A434" s="7"/>
      <c r="B434" s="8"/>
      <c r="C434" s="9"/>
      <c r="D434" s="9"/>
      <c r="E434" s="9"/>
      <c r="F434" s="9"/>
      <c r="G434" s="9"/>
      <c r="H434" s="9"/>
      <c r="I434" s="9"/>
      <c r="J434" s="9"/>
      <c r="K434" s="9"/>
      <c r="L434" s="9"/>
      <c r="M434" s="9"/>
    </row>
    <row r="435" spans="1:17" s="10" customFormat="1" ht="45.6" customHeight="1" x14ac:dyDescent="0.25">
      <c r="A435" s="7"/>
      <c r="B435" s="76"/>
      <c r="C435" s="76"/>
      <c r="D435" s="76"/>
      <c r="E435" s="76"/>
      <c r="F435" s="9"/>
      <c r="G435" s="9"/>
      <c r="H435" s="77"/>
      <c r="I435" s="77"/>
      <c r="J435" s="77"/>
      <c r="K435" s="77"/>
      <c r="L435" s="77"/>
      <c r="M435" s="9"/>
    </row>
    <row r="436" spans="1:17" s="10" customFormat="1" ht="15" x14ac:dyDescent="0.25">
      <c r="A436" s="7"/>
      <c r="B436" s="76"/>
      <c r="C436" s="76"/>
      <c r="D436" s="76"/>
      <c r="E436" s="76"/>
      <c r="F436" s="9"/>
      <c r="G436" s="9"/>
      <c r="H436" s="77"/>
      <c r="I436" s="77"/>
      <c r="J436" s="77"/>
      <c r="K436" s="77"/>
      <c r="L436" s="77"/>
      <c r="M436" s="9"/>
    </row>
    <row r="437" spans="1:17" s="10" customFormat="1" ht="15" x14ac:dyDescent="0.25">
      <c r="A437" s="7"/>
      <c r="B437" s="76"/>
      <c r="C437" s="76"/>
      <c r="D437" s="76"/>
      <c r="E437" s="76"/>
      <c r="F437" s="9"/>
      <c r="G437" s="9"/>
      <c r="H437" s="77"/>
      <c r="I437" s="77"/>
      <c r="J437" s="77"/>
      <c r="K437" s="77"/>
      <c r="L437" s="77"/>
      <c r="M437" s="9"/>
    </row>
    <row r="438" spans="1:17" s="10" customFormat="1" ht="13.5" customHeight="1" x14ac:dyDescent="0.25">
      <c r="A438" s="7"/>
      <c r="B438" s="78" t="s">
        <v>16</v>
      </c>
      <c r="C438" s="78"/>
      <c r="D438" s="78"/>
      <c r="E438" s="78"/>
      <c r="F438" s="11"/>
      <c r="G438" s="11"/>
      <c r="H438" s="78" t="s">
        <v>17</v>
      </c>
      <c r="I438" s="78"/>
      <c r="J438" s="78"/>
      <c r="K438" s="78"/>
      <c r="L438" s="78"/>
      <c r="M438" s="11"/>
    </row>
    <row r="439" spans="1:17" s="10" customFormat="1" ht="13.5" customHeight="1" x14ac:dyDescent="0.25">
      <c r="A439" s="7"/>
      <c r="B439" s="34"/>
      <c r="C439" s="34"/>
      <c r="D439" s="34"/>
      <c r="E439" s="34"/>
      <c r="F439" s="11"/>
      <c r="G439" s="11"/>
      <c r="H439" s="11"/>
      <c r="I439" s="11"/>
      <c r="J439" s="11"/>
      <c r="K439" s="11"/>
      <c r="L439" s="11"/>
      <c r="M439" s="11"/>
    </row>
    <row r="440" spans="1:17" s="10" customFormat="1" ht="15" x14ac:dyDescent="0.25">
      <c r="A440" s="7"/>
      <c r="B440" s="12" t="s">
        <v>18</v>
      </c>
    </row>
    <row r="441" spans="1:17" s="10" customFormat="1" ht="15" x14ac:dyDescent="0.25">
      <c r="A441" s="7"/>
    </row>
    <row r="442" spans="1:17" s="10" customFormat="1" ht="15" x14ac:dyDescent="0.25">
      <c r="A442" s="7"/>
    </row>
    <row r="443" spans="1:17" ht="15" customHeight="1" x14ac:dyDescent="0.25">
      <c r="E443" s="10"/>
      <c r="F443" s="10"/>
      <c r="G443" s="10"/>
      <c r="P443" s="7"/>
      <c r="Q443" s="7"/>
    </row>
    <row r="444" spans="1:17" ht="15" customHeight="1" x14ac:dyDescent="0.25">
      <c r="E444" s="10"/>
      <c r="F444" s="10"/>
      <c r="G444" s="10"/>
      <c r="P444" s="7"/>
      <c r="Q444" s="7"/>
    </row>
    <row r="445" spans="1:17" ht="15" customHeight="1" x14ac:dyDescent="0.25">
      <c r="E445" s="10"/>
      <c r="F445" s="10"/>
      <c r="G445" s="10"/>
      <c r="P445" s="7"/>
      <c r="Q445" s="7"/>
    </row>
    <row r="446" spans="1:17" ht="0" hidden="1" customHeight="1" x14ac:dyDescent="0.25"/>
    <row r="447" spans="1:17" ht="0" hidden="1" customHeight="1" x14ac:dyDescent="0.25"/>
    <row r="448" spans="1:17" ht="0" hidden="1" customHeight="1" x14ac:dyDescent="0.25"/>
    <row r="449" ht="0" hidden="1" customHeight="1" x14ac:dyDescent="0.25"/>
    <row r="450" ht="0" hidden="1" customHeight="1" x14ac:dyDescent="0.25"/>
    <row r="451" ht="0" hidden="1" customHeight="1" x14ac:dyDescent="0.25"/>
    <row r="452" ht="0" hidden="1" customHeight="1" x14ac:dyDescent="0.25"/>
    <row r="453" ht="0" hidden="1" customHeight="1" x14ac:dyDescent="0.25"/>
    <row r="454" ht="0" hidden="1" customHeight="1" x14ac:dyDescent="0.25"/>
    <row r="455" ht="0" hidden="1" customHeight="1" x14ac:dyDescent="0.25"/>
    <row r="456" ht="0" hidden="1" customHeight="1" x14ac:dyDescent="0.25"/>
    <row r="457" ht="0" hidden="1" customHeight="1" x14ac:dyDescent="0.25"/>
    <row r="458" ht="0" hidden="1" customHeight="1" x14ac:dyDescent="0.25"/>
    <row r="459" ht="0" hidden="1" customHeight="1" x14ac:dyDescent="0.25"/>
    <row r="460" ht="0" hidden="1" customHeight="1" x14ac:dyDescent="0.25"/>
    <row r="461" ht="0" hidden="1" customHeight="1" x14ac:dyDescent="0.25"/>
    <row r="462" ht="0" hidden="1" customHeight="1" x14ac:dyDescent="0.25"/>
    <row r="463" ht="0" hidden="1" customHeight="1" x14ac:dyDescent="0.25"/>
    <row r="464" ht="0" hidden="1" customHeight="1" x14ac:dyDescent="0.25"/>
    <row r="465" ht="0" hidden="1" customHeight="1" x14ac:dyDescent="0.25"/>
    <row r="466" ht="0" hidden="1" customHeight="1" x14ac:dyDescent="0.25"/>
    <row r="467" ht="0" hidden="1" customHeight="1" x14ac:dyDescent="0.25"/>
    <row r="468" ht="0" hidden="1" customHeight="1" x14ac:dyDescent="0.25"/>
    <row r="469" ht="0" hidden="1" customHeight="1" x14ac:dyDescent="0.25"/>
    <row r="470" ht="0" hidden="1" customHeight="1" x14ac:dyDescent="0.25"/>
    <row r="471" ht="0" hidden="1" customHeight="1" x14ac:dyDescent="0.25"/>
    <row r="472" ht="0" hidden="1" customHeight="1" x14ac:dyDescent="0.25"/>
    <row r="473" ht="0" hidden="1" customHeight="1" x14ac:dyDescent="0.25"/>
  </sheetData>
  <mergeCells count="35">
    <mergeCell ref="B435:E437"/>
    <mergeCell ref="H435:L437"/>
    <mergeCell ref="B438:E438"/>
    <mergeCell ref="H438:L438"/>
    <mergeCell ref="M22:N22"/>
    <mergeCell ref="O22:P22"/>
    <mergeCell ref="B427:Q427"/>
    <mergeCell ref="B428:XFD428"/>
    <mergeCell ref="B429:H429"/>
    <mergeCell ref="B430:XFD430"/>
    <mergeCell ref="Q21:Q23"/>
    <mergeCell ref="B22:B23"/>
    <mergeCell ref="C22:C23"/>
    <mergeCell ref="D22:D23"/>
    <mergeCell ref="E22:E23"/>
    <mergeCell ref="F22:F23"/>
    <mergeCell ref="G22:G23"/>
    <mergeCell ref="H22:H23"/>
    <mergeCell ref="I22:J22"/>
    <mergeCell ref="K22:L22"/>
    <mergeCell ref="B9:C9"/>
    <mergeCell ref="H9:I9"/>
    <mergeCell ref="B10:C11"/>
    <mergeCell ref="H10:I10"/>
    <mergeCell ref="B14:M16"/>
    <mergeCell ref="B21:H21"/>
    <mergeCell ref="I21:P21"/>
    <mergeCell ref="B2:B5"/>
    <mergeCell ref="C2:O2"/>
    <mergeCell ref="P2:Q2"/>
    <mergeCell ref="C3:O3"/>
    <mergeCell ref="P3:Q3"/>
    <mergeCell ref="C4:O5"/>
    <mergeCell ref="P4:Q4"/>
    <mergeCell ref="P5:Q5"/>
  </mergeCells>
  <conditionalFormatting sqref="H24">
    <cfRule type="containsText" dxfId="4504" priority="2155" operator="containsText" text="VALOR MINIMO NO ACEPTABLE">
      <formula>NOT(ISERROR(SEARCH("VALOR MINIMO NO ACEPTABLE",H24)))</formula>
    </cfRule>
  </conditionalFormatting>
  <conditionalFormatting sqref="H24">
    <cfRule type="containsText" dxfId="4503" priority="2154" operator="containsText" text="OFERTA CON PRECIO APARENTEMENTE BAJO">
      <formula>NOT(ISERROR(SEARCH("OFERTA CON PRECIO APARENTEMENTE BAJO",H24)))</formula>
    </cfRule>
  </conditionalFormatting>
  <conditionalFormatting sqref="Q24">
    <cfRule type="cellIs" dxfId="4502" priority="2151" operator="greaterThan">
      <formula>0</formula>
    </cfRule>
  </conditionalFormatting>
  <conditionalFormatting sqref="Q24">
    <cfRule type="cellIs" dxfId="4501" priority="2152" operator="greaterThan">
      <formula>#REF!-(#REF!-#REF!-#REF!-#REF!)</formula>
    </cfRule>
    <cfRule type="cellIs" dxfId="4500" priority="2153" operator="greaterThan">
      <formula>#REF!-#REF!-#REF!-#REF!-#REF!</formula>
    </cfRule>
  </conditionalFormatting>
  <conditionalFormatting sqref="H25">
    <cfRule type="containsText" dxfId="4499" priority="2150" operator="containsText" text="VALOR MINIMO NO ACEPTABLE">
      <formula>NOT(ISERROR(SEARCH("VALOR MINIMO NO ACEPTABLE",H25)))</formula>
    </cfRule>
  </conditionalFormatting>
  <conditionalFormatting sqref="H25">
    <cfRule type="containsText" dxfId="4498" priority="2149" operator="containsText" text="OFERTA CON PRECIO APARENTEMENTE BAJO">
      <formula>NOT(ISERROR(SEARCH("OFERTA CON PRECIO APARENTEMENTE BAJO",H25)))</formula>
    </cfRule>
  </conditionalFormatting>
  <conditionalFormatting sqref="Q25">
    <cfRule type="cellIs" dxfId="4497" priority="2146" operator="greaterThan">
      <formula>0</formula>
    </cfRule>
  </conditionalFormatting>
  <conditionalFormatting sqref="Q25">
    <cfRule type="cellIs" dxfId="4496" priority="2147" operator="greaterThan">
      <formula>#REF!-(#REF!-#REF!-#REF!-#REF!)</formula>
    </cfRule>
    <cfRule type="cellIs" dxfId="4495" priority="2148" operator="greaterThan">
      <formula>#REF!-#REF!-#REF!-#REF!-#REF!</formula>
    </cfRule>
  </conditionalFormatting>
  <conditionalFormatting sqref="H26">
    <cfRule type="containsText" dxfId="4494" priority="2145" operator="containsText" text="VALOR MINIMO NO ACEPTABLE">
      <formula>NOT(ISERROR(SEARCH("VALOR MINIMO NO ACEPTABLE",H26)))</formula>
    </cfRule>
  </conditionalFormatting>
  <conditionalFormatting sqref="H26">
    <cfRule type="containsText" dxfId="4493" priority="2144" operator="containsText" text="OFERTA CON PRECIO APARENTEMENTE BAJO">
      <formula>NOT(ISERROR(SEARCH("OFERTA CON PRECIO APARENTEMENTE BAJO",H26)))</formula>
    </cfRule>
  </conditionalFormatting>
  <conditionalFormatting sqref="Q26">
    <cfRule type="cellIs" dxfId="4492" priority="2141" operator="greaterThan">
      <formula>0</formula>
    </cfRule>
  </conditionalFormatting>
  <conditionalFormatting sqref="Q26">
    <cfRule type="cellIs" dxfId="4491" priority="2142" operator="greaterThan">
      <formula>#REF!-(#REF!-#REF!-#REF!-#REF!)</formula>
    </cfRule>
    <cfRule type="cellIs" dxfId="4490" priority="2143" operator="greaterThan">
      <formula>#REF!-#REF!-#REF!-#REF!-#REF!</formula>
    </cfRule>
  </conditionalFormatting>
  <conditionalFormatting sqref="H27">
    <cfRule type="containsText" dxfId="4489" priority="2140" operator="containsText" text="VALOR MINIMO NO ACEPTABLE">
      <formula>NOT(ISERROR(SEARCH("VALOR MINIMO NO ACEPTABLE",H27)))</formula>
    </cfRule>
  </conditionalFormatting>
  <conditionalFormatting sqref="H27">
    <cfRule type="containsText" dxfId="4488" priority="2139" operator="containsText" text="OFERTA CON PRECIO APARENTEMENTE BAJO">
      <formula>NOT(ISERROR(SEARCH("OFERTA CON PRECIO APARENTEMENTE BAJO",H27)))</formula>
    </cfRule>
  </conditionalFormatting>
  <conditionalFormatting sqref="Q27">
    <cfRule type="cellIs" dxfId="4487" priority="2136" operator="greaterThan">
      <formula>0</formula>
    </cfRule>
  </conditionalFormatting>
  <conditionalFormatting sqref="Q27">
    <cfRule type="cellIs" dxfId="4486" priority="2137" operator="greaterThan">
      <formula>#REF!-(#REF!-#REF!-#REF!-#REF!)</formula>
    </cfRule>
    <cfRule type="cellIs" dxfId="4485" priority="2138" operator="greaterThan">
      <formula>#REF!-#REF!-#REF!-#REF!-#REF!</formula>
    </cfRule>
  </conditionalFormatting>
  <conditionalFormatting sqref="H28">
    <cfRule type="containsText" dxfId="4484" priority="2135" operator="containsText" text="VALOR MINIMO NO ACEPTABLE">
      <formula>NOT(ISERROR(SEARCH("VALOR MINIMO NO ACEPTABLE",H28)))</formula>
    </cfRule>
  </conditionalFormatting>
  <conditionalFormatting sqref="H28">
    <cfRule type="containsText" dxfId="4483" priority="2134" operator="containsText" text="OFERTA CON PRECIO APARENTEMENTE BAJO">
      <formula>NOT(ISERROR(SEARCH("OFERTA CON PRECIO APARENTEMENTE BAJO",H28)))</formula>
    </cfRule>
  </conditionalFormatting>
  <conditionalFormatting sqref="Q28">
    <cfRule type="cellIs" dxfId="4482" priority="2131" operator="greaterThan">
      <formula>0</formula>
    </cfRule>
  </conditionalFormatting>
  <conditionalFormatting sqref="Q28">
    <cfRule type="cellIs" dxfId="4481" priority="2132" operator="greaterThan">
      <formula>#REF!-(#REF!-#REF!-#REF!-#REF!)</formula>
    </cfRule>
    <cfRule type="cellIs" dxfId="4480" priority="2133" operator="greaterThan">
      <formula>#REF!-#REF!-#REF!-#REF!-#REF!</formula>
    </cfRule>
  </conditionalFormatting>
  <conditionalFormatting sqref="H29">
    <cfRule type="containsText" dxfId="4479" priority="2130" operator="containsText" text="VALOR MINIMO NO ACEPTABLE">
      <formula>NOT(ISERROR(SEARCH("VALOR MINIMO NO ACEPTABLE",H29)))</formula>
    </cfRule>
  </conditionalFormatting>
  <conditionalFormatting sqref="H29">
    <cfRule type="containsText" dxfId="4478" priority="2129" operator="containsText" text="OFERTA CON PRECIO APARENTEMENTE BAJO">
      <formula>NOT(ISERROR(SEARCH("OFERTA CON PRECIO APARENTEMENTE BAJO",H29)))</formula>
    </cfRule>
  </conditionalFormatting>
  <conditionalFormatting sqref="Q29">
    <cfRule type="cellIs" dxfId="4477" priority="2126" operator="greaterThan">
      <formula>0</formula>
    </cfRule>
  </conditionalFormatting>
  <conditionalFormatting sqref="Q29">
    <cfRule type="cellIs" dxfId="4476" priority="2127" operator="greaterThan">
      <formula>#REF!-(#REF!-#REF!-#REF!-#REF!)</formula>
    </cfRule>
    <cfRule type="cellIs" dxfId="4475" priority="2128" operator="greaterThan">
      <formula>#REF!-#REF!-#REF!-#REF!-#REF!</formula>
    </cfRule>
  </conditionalFormatting>
  <conditionalFormatting sqref="H30">
    <cfRule type="containsText" dxfId="4474" priority="2125" operator="containsText" text="VALOR MINIMO NO ACEPTABLE">
      <formula>NOT(ISERROR(SEARCH("VALOR MINIMO NO ACEPTABLE",H30)))</formula>
    </cfRule>
  </conditionalFormatting>
  <conditionalFormatting sqref="H30">
    <cfRule type="containsText" dxfId="4473" priority="2124" operator="containsText" text="OFERTA CON PRECIO APARENTEMENTE BAJO">
      <formula>NOT(ISERROR(SEARCH("OFERTA CON PRECIO APARENTEMENTE BAJO",H30)))</formula>
    </cfRule>
  </conditionalFormatting>
  <conditionalFormatting sqref="Q30">
    <cfRule type="cellIs" dxfId="4472" priority="2121" operator="greaterThan">
      <formula>0</formula>
    </cfRule>
  </conditionalFormatting>
  <conditionalFormatting sqref="Q30">
    <cfRule type="cellIs" dxfId="4471" priority="2122" operator="greaterThan">
      <formula>#REF!-(#REF!-#REF!-#REF!-#REF!)</formula>
    </cfRule>
    <cfRule type="cellIs" dxfId="4470" priority="2123" operator="greaterThan">
      <formula>#REF!-#REF!-#REF!-#REF!-#REF!</formula>
    </cfRule>
  </conditionalFormatting>
  <conditionalFormatting sqref="H31">
    <cfRule type="containsText" dxfId="4469" priority="2120" operator="containsText" text="VALOR MINIMO NO ACEPTABLE">
      <formula>NOT(ISERROR(SEARCH("VALOR MINIMO NO ACEPTABLE",H31)))</formula>
    </cfRule>
  </conditionalFormatting>
  <conditionalFormatting sqref="H31">
    <cfRule type="containsText" dxfId="4468" priority="2119" operator="containsText" text="OFERTA CON PRECIO APARENTEMENTE BAJO">
      <formula>NOT(ISERROR(SEARCH("OFERTA CON PRECIO APARENTEMENTE BAJO",H31)))</formula>
    </cfRule>
  </conditionalFormatting>
  <conditionalFormatting sqref="Q31">
    <cfRule type="cellIs" dxfId="4467" priority="2116" operator="greaterThan">
      <formula>0</formula>
    </cfRule>
  </conditionalFormatting>
  <conditionalFormatting sqref="Q31">
    <cfRule type="cellIs" dxfId="4466" priority="2117" operator="greaterThan">
      <formula>#REF!-(#REF!-#REF!-#REF!-#REF!)</formula>
    </cfRule>
    <cfRule type="cellIs" dxfId="4465" priority="2118" operator="greaterThan">
      <formula>#REF!-#REF!-#REF!-#REF!-#REF!</formula>
    </cfRule>
  </conditionalFormatting>
  <conditionalFormatting sqref="H32">
    <cfRule type="containsText" dxfId="4464" priority="2115" operator="containsText" text="VALOR MINIMO NO ACEPTABLE">
      <formula>NOT(ISERROR(SEARCH("VALOR MINIMO NO ACEPTABLE",H32)))</formula>
    </cfRule>
  </conditionalFormatting>
  <conditionalFormatting sqref="H32">
    <cfRule type="containsText" dxfId="4463" priority="2114" operator="containsText" text="OFERTA CON PRECIO APARENTEMENTE BAJO">
      <formula>NOT(ISERROR(SEARCH("OFERTA CON PRECIO APARENTEMENTE BAJO",H32)))</formula>
    </cfRule>
  </conditionalFormatting>
  <conditionalFormatting sqref="Q32">
    <cfRule type="cellIs" dxfId="4462" priority="2111" operator="greaterThan">
      <formula>0</formula>
    </cfRule>
  </conditionalFormatting>
  <conditionalFormatting sqref="Q32">
    <cfRule type="cellIs" dxfId="4461" priority="2112" operator="greaterThan">
      <formula>#REF!-(#REF!-#REF!-#REF!-#REF!)</formula>
    </cfRule>
    <cfRule type="cellIs" dxfId="4460" priority="2113" operator="greaterThan">
      <formula>#REF!-#REF!-#REF!-#REF!-#REF!</formula>
    </cfRule>
  </conditionalFormatting>
  <conditionalFormatting sqref="H33">
    <cfRule type="containsText" dxfId="4459" priority="2110" operator="containsText" text="VALOR MINIMO NO ACEPTABLE">
      <formula>NOT(ISERROR(SEARCH("VALOR MINIMO NO ACEPTABLE",H33)))</formula>
    </cfRule>
  </conditionalFormatting>
  <conditionalFormatting sqref="H33">
    <cfRule type="containsText" dxfId="4458" priority="2109" operator="containsText" text="OFERTA CON PRECIO APARENTEMENTE BAJO">
      <formula>NOT(ISERROR(SEARCH("OFERTA CON PRECIO APARENTEMENTE BAJO",H33)))</formula>
    </cfRule>
  </conditionalFormatting>
  <conditionalFormatting sqref="Q33">
    <cfRule type="cellIs" dxfId="4457" priority="2106" operator="greaterThan">
      <formula>0</formula>
    </cfRule>
  </conditionalFormatting>
  <conditionalFormatting sqref="Q33">
    <cfRule type="cellIs" dxfId="4456" priority="2107" operator="greaterThan">
      <formula>#REF!-(#REF!-#REF!-#REF!-#REF!)</formula>
    </cfRule>
    <cfRule type="cellIs" dxfId="4455" priority="2108" operator="greaterThan">
      <formula>#REF!-#REF!-#REF!-#REF!-#REF!</formula>
    </cfRule>
  </conditionalFormatting>
  <conditionalFormatting sqref="H34">
    <cfRule type="containsText" dxfId="4454" priority="2105" operator="containsText" text="VALOR MINIMO NO ACEPTABLE">
      <formula>NOT(ISERROR(SEARCH("VALOR MINIMO NO ACEPTABLE",H34)))</formula>
    </cfRule>
  </conditionalFormatting>
  <conditionalFormatting sqref="H34">
    <cfRule type="containsText" dxfId="4453" priority="2104" operator="containsText" text="OFERTA CON PRECIO APARENTEMENTE BAJO">
      <formula>NOT(ISERROR(SEARCH("OFERTA CON PRECIO APARENTEMENTE BAJO",H34)))</formula>
    </cfRule>
  </conditionalFormatting>
  <conditionalFormatting sqref="Q34">
    <cfRule type="cellIs" dxfId="4452" priority="2101" operator="greaterThan">
      <formula>0</formula>
    </cfRule>
  </conditionalFormatting>
  <conditionalFormatting sqref="Q34">
    <cfRule type="cellIs" dxfId="4451" priority="2102" operator="greaterThan">
      <formula>#REF!-(#REF!-#REF!-#REF!-#REF!)</formula>
    </cfRule>
    <cfRule type="cellIs" dxfId="4450" priority="2103" operator="greaterThan">
      <formula>#REF!-#REF!-#REF!-#REF!-#REF!</formula>
    </cfRule>
  </conditionalFormatting>
  <conditionalFormatting sqref="H35">
    <cfRule type="containsText" dxfId="4449" priority="2100" operator="containsText" text="VALOR MINIMO NO ACEPTABLE">
      <formula>NOT(ISERROR(SEARCH("VALOR MINIMO NO ACEPTABLE",H35)))</formula>
    </cfRule>
  </conditionalFormatting>
  <conditionalFormatting sqref="H35">
    <cfRule type="containsText" dxfId="4448" priority="2099" operator="containsText" text="OFERTA CON PRECIO APARENTEMENTE BAJO">
      <formula>NOT(ISERROR(SEARCH("OFERTA CON PRECIO APARENTEMENTE BAJO",H35)))</formula>
    </cfRule>
  </conditionalFormatting>
  <conditionalFormatting sqref="Q35">
    <cfRule type="cellIs" dxfId="4447" priority="2096" operator="greaterThan">
      <formula>0</formula>
    </cfRule>
  </conditionalFormatting>
  <conditionalFormatting sqref="Q35">
    <cfRule type="cellIs" dxfId="4446" priority="2097" operator="greaterThan">
      <formula>#REF!-(#REF!-#REF!-#REF!-#REF!)</formula>
    </cfRule>
    <cfRule type="cellIs" dxfId="4445" priority="2098" operator="greaterThan">
      <formula>#REF!-#REF!-#REF!-#REF!-#REF!</formula>
    </cfRule>
  </conditionalFormatting>
  <conditionalFormatting sqref="H36">
    <cfRule type="containsText" dxfId="4444" priority="2095" operator="containsText" text="VALOR MINIMO NO ACEPTABLE">
      <formula>NOT(ISERROR(SEARCH("VALOR MINIMO NO ACEPTABLE",H36)))</formula>
    </cfRule>
  </conditionalFormatting>
  <conditionalFormatting sqref="H36">
    <cfRule type="containsText" dxfId="4443" priority="2094" operator="containsText" text="OFERTA CON PRECIO APARENTEMENTE BAJO">
      <formula>NOT(ISERROR(SEARCH("OFERTA CON PRECIO APARENTEMENTE BAJO",H36)))</formula>
    </cfRule>
  </conditionalFormatting>
  <conditionalFormatting sqref="Q36">
    <cfRule type="cellIs" dxfId="4442" priority="2091" operator="greaterThan">
      <formula>0</formula>
    </cfRule>
  </conditionalFormatting>
  <conditionalFormatting sqref="Q36">
    <cfRule type="cellIs" dxfId="4441" priority="2092" operator="greaterThan">
      <formula>#REF!-(#REF!-#REF!-#REF!-#REF!)</formula>
    </cfRule>
    <cfRule type="cellIs" dxfId="4440" priority="2093" operator="greaterThan">
      <formula>#REF!-#REF!-#REF!-#REF!-#REF!</formula>
    </cfRule>
  </conditionalFormatting>
  <conditionalFormatting sqref="H37">
    <cfRule type="containsText" dxfId="4439" priority="2090" operator="containsText" text="VALOR MINIMO NO ACEPTABLE">
      <formula>NOT(ISERROR(SEARCH("VALOR MINIMO NO ACEPTABLE",H37)))</formula>
    </cfRule>
  </conditionalFormatting>
  <conditionalFormatting sqref="H37">
    <cfRule type="containsText" dxfId="4438" priority="2089" operator="containsText" text="OFERTA CON PRECIO APARENTEMENTE BAJO">
      <formula>NOT(ISERROR(SEARCH("OFERTA CON PRECIO APARENTEMENTE BAJO",H37)))</formula>
    </cfRule>
  </conditionalFormatting>
  <conditionalFormatting sqref="Q37">
    <cfRule type="cellIs" dxfId="4437" priority="2086" operator="greaterThan">
      <formula>0</formula>
    </cfRule>
  </conditionalFormatting>
  <conditionalFormatting sqref="Q37">
    <cfRule type="cellIs" dxfId="4436" priority="2087" operator="greaterThan">
      <formula>#REF!-(#REF!-#REF!-#REF!-#REF!)</formula>
    </cfRule>
    <cfRule type="cellIs" dxfId="4435" priority="2088" operator="greaterThan">
      <formula>#REF!-#REF!-#REF!-#REF!-#REF!</formula>
    </cfRule>
  </conditionalFormatting>
  <conditionalFormatting sqref="H38">
    <cfRule type="containsText" dxfId="4434" priority="2085" operator="containsText" text="VALOR MINIMO NO ACEPTABLE">
      <formula>NOT(ISERROR(SEARCH("VALOR MINIMO NO ACEPTABLE",H38)))</formula>
    </cfRule>
  </conditionalFormatting>
  <conditionalFormatting sqref="H38">
    <cfRule type="containsText" dxfId="4433" priority="2084" operator="containsText" text="OFERTA CON PRECIO APARENTEMENTE BAJO">
      <formula>NOT(ISERROR(SEARCH("OFERTA CON PRECIO APARENTEMENTE BAJO",H38)))</formula>
    </cfRule>
  </conditionalFormatting>
  <conditionalFormatting sqref="Q38">
    <cfRule type="cellIs" dxfId="4432" priority="2081" operator="greaterThan">
      <formula>0</formula>
    </cfRule>
  </conditionalFormatting>
  <conditionalFormatting sqref="Q38">
    <cfRule type="cellIs" dxfId="4431" priority="2082" operator="greaterThan">
      <formula>#REF!-(#REF!-#REF!-#REF!-#REF!)</formula>
    </cfRule>
    <cfRule type="cellIs" dxfId="4430" priority="2083" operator="greaterThan">
      <formula>#REF!-#REF!-#REF!-#REF!-#REF!</formula>
    </cfRule>
  </conditionalFormatting>
  <conditionalFormatting sqref="H39">
    <cfRule type="containsText" dxfId="4429" priority="2080" operator="containsText" text="VALOR MINIMO NO ACEPTABLE">
      <formula>NOT(ISERROR(SEARCH("VALOR MINIMO NO ACEPTABLE",H39)))</formula>
    </cfRule>
  </conditionalFormatting>
  <conditionalFormatting sqref="H39">
    <cfRule type="containsText" dxfId="4428" priority="2079" operator="containsText" text="OFERTA CON PRECIO APARENTEMENTE BAJO">
      <formula>NOT(ISERROR(SEARCH("OFERTA CON PRECIO APARENTEMENTE BAJO",H39)))</formula>
    </cfRule>
  </conditionalFormatting>
  <conditionalFormatting sqref="Q39">
    <cfRule type="cellIs" dxfId="4427" priority="2076" operator="greaterThan">
      <formula>0</formula>
    </cfRule>
  </conditionalFormatting>
  <conditionalFormatting sqref="Q39">
    <cfRule type="cellIs" dxfId="4426" priority="2077" operator="greaterThan">
      <formula>#REF!-(#REF!-#REF!-#REF!-#REF!)</formula>
    </cfRule>
    <cfRule type="cellIs" dxfId="4425" priority="2078" operator="greaterThan">
      <formula>#REF!-#REF!-#REF!-#REF!-#REF!</formula>
    </cfRule>
  </conditionalFormatting>
  <conditionalFormatting sqref="H40">
    <cfRule type="containsText" dxfId="4424" priority="2075" operator="containsText" text="VALOR MINIMO NO ACEPTABLE">
      <formula>NOT(ISERROR(SEARCH("VALOR MINIMO NO ACEPTABLE",H40)))</formula>
    </cfRule>
  </conditionalFormatting>
  <conditionalFormatting sqref="H40">
    <cfRule type="containsText" dxfId="4423" priority="2074" operator="containsText" text="OFERTA CON PRECIO APARENTEMENTE BAJO">
      <formula>NOT(ISERROR(SEARCH("OFERTA CON PRECIO APARENTEMENTE BAJO",H40)))</formula>
    </cfRule>
  </conditionalFormatting>
  <conditionalFormatting sqref="Q40">
    <cfRule type="cellIs" dxfId="4422" priority="2071" operator="greaterThan">
      <formula>0</formula>
    </cfRule>
  </conditionalFormatting>
  <conditionalFormatting sqref="Q40">
    <cfRule type="cellIs" dxfId="4421" priority="2072" operator="greaterThan">
      <formula>#REF!-(#REF!-#REF!-#REF!-#REF!)</formula>
    </cfRule>
    <cfRule type="cellIs" dxfId="4420" priority="2073" operator="greaterThan">
      <formula>#REF!-#REF!-#REF!-#REF!-#REF!</formula>
    </cfRule>
  </conditionalFormatting>
  <conditionalFormatting sqref="H41">
    <cfRule type="containsText" dxfId="4419" priority="2070" operator="containsText" text="VALOR MINIMO NO ACEPTABLE">
      <formula>NOT(ISERROR(SEARCH("VALOR MINIMO NO ACEPTABLE",H41)))</formula>
    </cfRule>
  </conditionalFormatting>
  <conditionalFormatting sqref="H41">
    <cfRule type="containsText" dxfId="4418" priority="2069" operator="containsText" text="OFERTA CON PRECIO APARENTEMENTE BAJO">
      <formula>NOT(ISERROR(SEARCH("OFERTA CON PRECIO APARENTEMENTE BAJO",H41)))</formula>
    </cfRule>
  </conditionalFormatting>
  <conditionalFormatting sqref="Q41">
    <cfRule type="cellIs" dxfId="4417" priority="2066" operator="greaterThan">
      <formula>0</formula>
    </cfRule>
  </conditionalFormatting>
  <conditionalFormatting sqref="Q41">
    <cfRule type="cellIs" dxfId="4416" priority="2067" operator="greaterThan">
      <formula>#REF!-(#REF!-#REF!-#REF!-#REF!)</formula>
    </cfRule>
    <cfRule type="cellIs" dxfId="4415" priority="2068" operator="greaterThan">
      <formula>#REF!-#REF!-#REF!-#REF!-#REF!</formula>
    </cfRule>
  </conditionalFormatting>
  <conditionalFormatting sqref="H42">
    <cfRule type="containsText" dxfId="4414" priority="2065" operator="containsText" text="VALOR MINIMO NO ACEPTABLE">
      <formula>NOT(ISERROR(SEARCH("VALOR MINIMO NO ACEPTABLE",H42)))</formula>
    </cfRule>
  </conditionalFormatting>
  <conditionalFormatting sqref="H42">
    <cfRule type="containsText" dxfId="4413" priority="2064" operator="containsText" text="OFERTA CON PRECIO APARENTEMENTE BAJO">
      <formula>NOT(ISERROR(SEARCH("OFERTA CON PRECIO APARENTEMENTE BAJO",H42)))</formula>
    </cfRule>
  </conditionalFormatting>
  <conditionalFormatting sqref="Q42">
    <cfRule type="cellIs" dxfId="4412" priority="2061" operator="greaterThan">
      <formula>0</formula>
    </cfRule>
  </conditionalFormatting>
  <conditionalFormatting sqref="Q42">
    <cfRule type="cellIs" dxfId="4411" priority="2062" operator="greaterThan">
      <formula>#REF!-(#REF!-#REF!-#REF!-#REF!)</formula>
    </cfRule>
    <cfRule type="cellIs" dxfId="4410" priority="2063" operator="greaterThan">
      <formula>#REF!-#REF!-#REF!-#REF!-#REF!</formula>
    </cfRule>
  </conditionalFormatting>
  <conditionalFormatting sqref="H43">
    <cfRule type="containsText" dxfId="4409" priority="2060" operator="containsText" text="VALOR MINIMO NO ACEPTABLE">
      <formula>NOT(ISERROR(SEARCH("VALOR MINIMO NO ACEPTABLE",H43)))</formula>
    </cfRule>
  </conditionalFormatting>
  <conditionalFormatting sqref="H43">
    <cfRule type="containsText" dxfId="4408" priority="2059" operator="containsText" text="OFERTA CON PRECIO APARENTEMENTE BAJO">
      <formula>NOT(ISERROR(SEARCH("OFERTA CON PRECIO APARENTEMENTE BAJO",H43)))</formula>
    </cfRule>
  </conditionalFormatting>
  <conditionalFormatting sqref="Q43">
    <cfRule type="cellIs" dxfId="4407" priority="2056" operator="greaterThan">
      <formula>0</formula>
    </cfRule>
  </conditionalFormatting>
  <conditionalFormatting sqref="Q43">
    <cfRule type="cellIs" dxfId="4406" priority="2057" operator="greaterThan">
      <formula>#REF!-(#REF!-#REF!-#REF!-#REF!)</formula>
    </cfRule>
    <cfRule type="cellIs" dxfId="4405" priority="2058" operator="greaterThan">
      <formula>#REF!-#REF!-#REF!-#REF!-#REF!</formula>
    </cfRule>
  </conditionalFormatting>
  <conditionalFormatting sqref="H44">
    <cfRule type="containsText" dxfId="4404" priority="2055" operator="containsText" text="VALOR MINIMO NO ACEPTABLE">
      <formula>NOT(ISERROR(SEARCH("VALOR MINIMO NO ACEPTABLE",H44)))</formula>
    </cfRule>
  </conditionalFormatting>
  <conditionalFormatting sqref="H44">
    <cfRule type="containsText" dxfId="4403" priority="2054" operator="containsText" text="OFERTA CON PRECIO APARENTEMENTE BAJO">
      <formula>NOT(ISERROR(SEARCH("OFERTA CON PRECIO APARENTEMENTE BAJO",H44)))</formula>
    </cfRule>
  </conditionalFormatting>
  <conditionalFormatting sqref="Q44">
    <cfRule type="cellIs" dxfId="4402" priority="2051" operator="greaterThan">
      <formula>0</formula>
    </cfRule>
  </conditionalFormatting>
  <conditionalFormatting sqref="Q44">
    <cfRule type="cellIs" dxfId="4401" priority="2052" operator="greaterThan">
      <formula>#REF!-(#REF!-#REF!-#REF!-#REF!)</formula>
    </cfRule>
    <cfRule type="cellIs" dxfId="4400" priority="2053" operator="greaterThan">
      <formula>#REF!-#REF!-#REF!-#REF!-#REF!</formula>
    </cfRule>
  </conditionalFormatting>
  <conditionalFormatting sqref="H45">
    <cfRule type="containsText" dxfId="4399" priority="2050" operator="containsText" text="VALOR MINIMO NO ACEPTABLE">
      <formula>NOT(ISERROR(SEARCH("VALOR MINIMO NO ACEPTABLE",H45)))</formula>
    </cfRule>
  </conditionalFormatting>
  <conditionalFormatting sqref="H45">
    <cfRule type="containsText" dxfId="4398" priority="2049" operator="containsText" text="OFERTA CON PRECIO APARENTEMENTE BAJO">
      <formula>NOT(ISERROR(SEARCH("OFERTA CON PRECIO APARENTEMENTE BAJO",H45)))</formula>
    </cfRule>
  </conditionalFormatting>
  <conditionalFormatting sqref="Q45">
    <cfRule type="cellIs" dxfId="4397" priority="2046" operator="greaterThan">
      <formula>0</formula>
    </cfRule>
  </conditionalFormatting>
  <conditionalFormatting sqref="Q45">
    <cfRule type="cellIs" dxfId="4396" priority="2047" operator="greaterThan">
      <formula>#REF!-(#REF!-#REF!-#REF!-#REF!)</formula>
    </cfRule>
    <cfRule type="cellIs" dxfId="4395" priority="2048" operator="greaterThan">
      <formula>#REF!-#REF!-#REF!-#REF!-#REF!</formula>
    </cfRule>
  </conditionalFormatting>
  <conditionalFormatting sqref="H46">
    <cfRule type="containsText" dxfId="4394" priority="2045" operator="containsText" text="VALOR MINIMO NO ACEPTABLE">
      <formula>NOT(ISERROR(SEARCH("VALOR MINIMO NO ACEPTABLE",H46)))</formula>
    </cfRule>
  </conditionalFormatting>
  <conditionalFormatting sqref="H46">
    <cfRule type="containsText" dxfId="4393" priority="2044" operator="containsText" text="OFERTA CON PRECIO APARENTEMENTE BAJO">
      <formula>NOT(ISERROR(SEARCH("OFERTA CON PRECIO APARENTEMENTE BAJO",H46)))</formula>
    </cfRule>
  </conditionalFormatting>
  <conditionalFormatting sqref="Q46">
    <cfRule type="cellIs" dxfId="4392" priority="2041" operator="greaterThan">
      <formula>0</formula>
    </cfRule>
  </conditionalFormatting>
  <conditionalFormatting sqref="Q46">
    <cfRule type="cellIs" dxfId="4391" priority="2042" operator="greaterThan">
      <formula>#REF!-(#REF!-#REF!-#REF!-#REF!)</formula>
    </cfRule>
    <cfRule type="cellIs" dxfId="4390" priority="2043" operator="greaterThan">
      <formula>#REF!-#REF!-#REF!-#REF!-#REF!</formula>
    </cfRule>
  </conditionalFormatting>
  <conditionalFormatting sqref="H47">
    <cfRule type="containsText" dxfId="4389" priority="2040" operator="containsText" text="VALOR MINIMO NO ACEPTABLE">
      <formula>NOT(ISERROR(SEARCH("VALOR MINIMO NO ACEPTABLE",H47)))</formula>
    </cfRule>
  </conditionalFormatting>
  <conditionalFormatting sqref="H47">
    <cfRule type="containsText" dxfId="4388" priority="2039" operator="containsText" text="OFERTA CON PRECIO APARENTEMENTE BAJO">
      <formula>NOT(ISERROR(SEARCH("OFERTA CON PRECIO APARENTEMENTE BAJO",H47)))</formula>
    </cfRule>
  </conditionalFormatting>
  <conditionalFormatting sqref="Q47">
    <cfRule type="cellIs" dxfId="4387" priority="2036" operator="greaterThan">
      <formula>0</formula>
    </cfRule>
  </conditionalFormatting>
  <conditionalFormatting sqref="Q47">
    <cfRule type="cellIs" dxfId="4386" priority="2037" operator="greaterThan">
      <formula>#REF!-(#REF!-#REF!-#REF!-#REF!)</formula>
    </cfRule>
    <cfRule type="cellIs" dxfId="4385" priority="2038" operator="greaterThan">
      <formula>#REF!-#REF!-#REF!-#REF!-#REF!</formula>
    </cfRule>
  </conditionalFormatting>
  <conditionalFormatting sqref="H48">
    <cfRule type="containsText" dxfId="4384" priority="2035" operator="containsText" text="VALOR MINIMO NO ACEPTABLE">
      <formula>NOT(ISERROR(SEARCH("VALOR MINIMO NO ACEPTABLE",H48)))</formula>
    </cfRule>
  </conditionalFormatting>
  <conditionalFormatting sqref="H48">
    <cfRule type="containsText" dxfId="4383" priority="2034" operator="containsText" text="OFERTA CON PRECIO APARENTEMENTE BAJO">
      <formula>NOT(ISERROR(SEARCH("OFERTA CON PRECIO APARENTEMENTE BAJO",H48)))</formula>
    </cfRule>
  </conditionalFormatting>
  <conditionalFormatting sqref="Q48">
    <cfRule type="cellIs" dxfId="4382" priority="2031" operator="greaterThan">
      <formula>0</formula>
    </cfRule>
  </conditionalFormatting>
  <conditionalFormatting sqref="Q48">
    <cfRule type="cellIs" dxfId="4381" priority="2032" operator="greaterThan">
      <formula>#REF!-(#REF!-#REF!-#REF!-#REF!)</formula>
    </cfRule>
    <cfRule type="cellIs" dxfId="4380" priority="2033" operator="greaterThan">
      <formula>#REF!-#REF!-#REF!-#REF!-#REF!</formula>
    </cfRule>
  </conditionalFormatting>
  <conditionalFormatting sqref="H49">
    <cfRule type="containsText" dxfId="4379" priority="2030" operator="containsText" text="VALOR MINIMO NO ACEPTABLE">
      <formula>NOT(ISERROR(SEARCH("VALOR MINIMO NO ACEPTABLE",H49)))</formula>
    </cfRule>
  </conditionalFormatting>
  <conditionalFormatting sqref="H49">
    <cfRule type="containsText" dxfId="4378" priority="2029" operator="containsText" text="OFERTA CON PRECIO APARENTEMENTE BAJO">
      <formula>NOT(ISERROR(SEARCH("OFERTA CON PRECIO APARENTEMENTE BAJO",H49)))</formula>
    </cfRule>
  </conditionalFormatting>
  <conditionalFormatting sqref="Q49">
    <cfRule type="cellIs" dxfId="4377" priority="2026" operator="greaterThan">
      <formula>0</formula>
    </cfRule>
  </conditionalFormatting>
  <conditionalFormatting sqref="Q49">
    <cfRule type="cellIs" dxfId="4376" priority="2027" operator="greaterThan">
      <formula>#REF!-(#REF!-#REF!-#REF!-#REF!)</formula>
    </cfRule>
    <cfRule type="cellIs" dxfId="4375" priority="2028" operator="greaterThan">
      <formula>#REF!-#REF!-#REF!-#REF!-#REF!</formula>
    </cfRule>
  </conditionalFormatting>
  <conditionalFormatting sqref="H50">
    <cfRule type="containsText" dxfId="4374" priority="2025" operator="containsText" text="VALOR MINIMO NO ACEPTABLE">
      <formula>NOT(ISERROR(SEARCH("VALOR MINIMO NO ACEPTABLE",H50)))</formula>
    </cfRule>
  </conditionalFormatting>
  <conditionalFormatting sqref="H50">
    <cfRule type="containsText" dxfId="4373" priority="2024" operator="containsText" text="OFERTA CON PRECIO APARENTEMENTE BAJO">
      <formula>NOT(ISERROR(SEARCH("OFERTA CON PRECIO APARENTEMENTE BAJO",H50)))</formula>
    </cfRule>
  </conditionalFormatting>
  <conditionalFormatting sqref="Q50">
    <cfRule type="cellIs" dxfId="4372" priority="2021" operator="greaterThan">
      <formula>0</formula>
    </cfRule>
  </conditionalFormatting>
  <conditionalFormatting sqref="Q50">
    <cfRule type="cellIs" dxfId="4371" priority="2022" operator="greaterThan">
      <formula>#REF!-(#REF!-#REF!-#REF!-#REF!)</formula>
    </cfRule>
    <cfRule type="cellIs" dxfId="4370" priority="2023" operator="greaterThan">
      <formula>#REF!-#REF!-#REF!-#REF!-#REF!</formula>
    </cfRule>
  </conditionalFormatting>
  <conditionalFormatting sqref="H51">
    <cfRule type="containsText" dxfId="4369" priority="2020" operator="containsText" text="VALOR MINIMO NO ACEPTABLE">
      <formula>NOT(ISERROR(SEARCH("VALOR MINIMO NO ACEPTABLE",H51)))</formula>
    </cfRule>
  </conditionalFormatting>
  <conditionalFormatting sqref="H51">
    <cfRule type="containsText" dxfId="4368" priority="2019" operator="containsText" text="OFERTA CON PRECIO APARENTEMENTE BAJO">
      <formula>NOT(ISERROR(SEARCH("OFERTA CON PRECIO APARENTEMENTE BAJO",H51)))</formula>
    </cfRule>
  </conditionalFormatting>
  <conditionalFormatting sqref="Q51">
    <cfRule type="cellIs" dxfId="4367" priority="2016" operator="greaterThan">
      <formula>0</formula>
    </cfRule>
  </conditionalFormatting>
  <conditionalFormatting sqref="Q51">
    <cfRule type="cellIs" dxfId="4366" priority="2017" operator="greaterThan">
      <formula>#REF!-(#REF!-#REF!-#REF!-#REF!)</formula>
    </cfRule>
    <cfRule type="cellIs" dxfId="4365" priority="2018" operator="greaterThan">
      <formula>#REF!-#REF!-#REF!-#REF!-#REF!</formula>
    </cfRule>
  </conditionalFormatting>
  <conditionalFormatting sqref="H52">
    <cfRule type="containsText" dxfId="4364" priority="2015" operator="containsText" text="VALOR MINIMO NO ACEPTABLE">
      <formula>NOT(ISERROR(SEARCH("VALOR MINIMO NO ACEPTABLE",H52)))</formula>
    </cfRule>
  </conditionalFormatting>
  <conditionalFormatting sqref="H52">
    <cfRule type="containsText" dxfId="4363" priority="2014" operator="containsText" text="OFERTA CON PRECIO APARENTEMENTE BAJO">
      <formula>NOT(ISERROR(SEARCH("OFERTA CON PRECIO APARENTEMENTE BAJO",H52)))</formula>
    </cfRule>
  </conditionalFormatting>
  <conditionalFormatting sqref="Q52">
    <cfRule type="cellIs" dxfId="4362" priority="2011" operator="greaterThan">
      <formula>0</formula>
    </cfRule>
  </conditionalFormatting>
  <conditionalFormatting sqref="Q52">
    <cfRule type="cellIs" dxfId="4361" priority="2012" operator="greaterThan">
      <formula>#REF!-(#REF!-#REF!-#REF!-#REF!)</formula>
    </cfRule>
    <cfRule type="cellIs" dxfId="4360" priority="2013" operator="greaterThan">
      <formula>#REF!-#REF!-#REF!-#REF!-#REF!</formula>
    </cfRule>
  </conditionalFormatting>
  <conditionalFormatting sqref="H53">
    <cfRule type="containsText" dxfId="4359" priority="2010" operator="containsText" text="VALOR MINIMO NO ACEPTABLE">
      <formula>NOT(ISERROR(SEARCH("VALOR MINIMO NO ACEPTABLE",H53)))</formula>
    </cfRule>
  </conditionalFormatting>
  <conditionalFormatting sqref="H53">
    <cfRule type="containsText" dxfId="4358" priority="2009" operator="containsText" text="OFERTA CON PRECIO APARENTEMENTE BAJO">
      <formula>NOT(ISERROR(SEARCH("OFERTA CON PRECIO APARENTEMENTE BAJO",H53)))</formula>
    </cfRule>
  </conditionalFormatting>
  <conditionalFormatting sqref="Q53">
    <cfRule type="cellIs" dxfId="4357" priority="2006" operator="greaterThan">
      <formula>0</formula>
    </cfRule>
  </conditionalFormatting>
  <conditionalFormatting sqref="Q53">
    <cfRule type="cellIs" dxfId="4356" priority="2007" operator="greaterThan">
      <formula>#REF!-(#REF!-#REF!-#REF!-#REF!)</formula>
    </cfRule>
    <cfRule type="cellIs" dxfId="4355" priority="2008" operator="greaterThan">
      <formula>#REF!-#REF!-#REF!-#REF!-#REF!</formula>
    </cfRule>
  </conditionalFormatting>
  <conditionalFormatting sqref="H54">
    <cfRule type="containsText" dxfId="4354" priority="2005" operator="containsText" text="VALOR MINIMO NO ACEPTABLE">
      <formula>NOT(ISERROR(SEARCH("VALOR MINIMO NO ACEPTABLE",H54)))</formula>
    </cfRule>
  </conditionalFormatting>
  <conditionalFormatting sqref="H54">
    <cfRule type="containsText" dxfId="4353" priority="2004" operator="containsText" text="OFERTA CON PRECIO APARENTEMENTE BAJO">
      <formula>NOT(ISERROR(SEARCH("OFERTA CON PRECIO APARENTEMENTE BAJO",H54)))</formula>
    </cfRule>
  </conditionalFormatting>
  <conditionalFormatting sqref="Q54">
    <cfRule type="cellIs" dxfId="4352" priority="2001" operator="greaterThan">
      <formula>0</formula>
    </cfRule>
  </conditionalFormatting>
  <conditionalFormatting sqref="Q54">
    <cfRule type="cellIs" dxfId="4351" priority="2002" operator="greaterThan">
      <formula>#REF!-(#REF!-#REF!-#REF!-#REF!)</formula>
    </cfRule>
    <cfRule type="cellIs" dxfId="4350" priority="2003" operator="greaterThan">
      <formula>#REF!-#REF!-#REF!-#REF!-#REF!</formula>
    </cfRule>
  </conditionalFormatting>
  <conditionalFormatting sqref="H55">
    <cfRule type="containsText" dxfId="4349" priority="2000" operator="containsText" text="VALOR MINIMO NO ACEPTABLE">
      <formula>NOT(ISERROR(SEARCH("VALOR MINIMO NO ACEPTABLE",H55)))</formula>
    </cfRule>
  </conditionalFormatting>
  <conditionalFormatting sqref="H55">
    <cfRule type="containsText" dxfId="4348" priority="1999" operator="containsText" text="OFERTA CON PRECIO APARENTEMENTE BAJO">
      <formula>NOT(ISERROR(SEARCH("OFERTA CON PRECIO APARENTEMENTE BAJO",H55)))</formula>
    </cfRule>
  </conditionalFormatting>
  <conditionalFormatting sqref="Q55">
    <cfRule type="cellIs" dxfId="4347" priority="1996" operator="greaterThan">
      <formula>0</formula>
    </cfRule>
  </conditionalFormatting>
  <conditionalFormatting sqref="Q55">
    <cfRule type="cellIs" dxfId="4346" priority="1997" operator="greaterThan">
      <formula>#REF!-(#REF!-#REF!-#REF!-#REF!)</formula>
    </cfRule>
    <cfRule type="cellIs" dxfId="4345" priority="1998" operator="greaterThan">
      <formula>#REF!-#REF!-#REF!-#REF!-#REF!</formula>
    </cfRule>
  </conditionalFormatting>
  <conditionalFormatting sqref="H56">
    <cfRule type="containsText" dxfId="4344" priority="1995" operator="containsText" text="VALOR MINIMO NO ACEPTABLE">
      <formula>NOT(ISERROR(SEARCH("VALOR MINIMO NO ACEPTABLE",H56)))</formula>
    </cfRule>
  </conditionalFormatting>
  <conditionalFormatting sqref="H56">
    <cfRule type="containsText" dxfId="4343" priority="1994" operator="containsText" text="OFERTA CON PRECIO APARENTEMENTE BAJO">
      <formula>NOT(ISERROR(SEARCH("OFERTA CON PRECIO APARENTEMENTE BAJO",H56)))</formula>
    </cfRule>
  </conditionalFormatting>
  <conditionalFormatting sqref="Q56">
    <cfRule type="cellIs" dxfId="4342" priority="1991" operator="greaterThan">
      <formula>0</formula>
    </cfRule>
  </conditionalFormatting>
  <conditionalFormatting sqref="Q56">
    <cfRule type="cellIs" dxfId="4341" priority="1992" operator="greaterThan">
      <formula>#REF!-(#REF!-#REF!-#REF!-#REF!)</formula>
    </cfRule>
    <cfRule type="cellIs" dxfId="4340" priority="1993" operator="greaterThan">
      <formula>#REF!-#REF!-#REF!-#REF!-#REF!</formula>
    </cfRule>
  </conditionalFormatting>
  <conditionalFormatting sqref="H57">
    <cfRule type="containsText" dxfId="4339" priority="1990" operator="containsText" text="VALOR MINIMO NO ACEPTABLE">
      <formula>NOT(ISERROR(SEARCH("VALOR MINIMO NO ACEPTABLE",H57)))</formula>
    </cfRule>
  </conditionalFormatting>
  <conditionalFormatting sqref="H57">
    <cfRule type="containsText" dxfId="4338" priority="1989" operator="containsText" text="OFERTA CON PRECIO APARENTEMENTE BAJO">
      <formula>NOT(ISERROR(SEARCH("OFERTA CON PRECIO APARENTEMENTE BAJO",H57)))</formula>
    </cfRule>
  </conditionalFormatting>
  <conditionalFormatting sqref="Q57">
    <cfRule type="cellIs" dxfId="4337" priority="1986" operator="greaterThan">
      <formula>0</formula>
    </cfRule>
  </conditionalFormatting>
  <conditionalFormatting sqref="Q57">
    <cfRule type="cellIs" dxfId="4336" priority="1987" operator="greaterThan">
      <formula>#REF!-(#REF!-#REF!-#REF!-#REF!)</formula>
    </cfRule>
    <cfRule type="cellIs" dxfId="4335" priority="1988" operator="greaterThan">
      <formula>#REF!-#REF!-#REF!-#REF!-#REF!</formula>
    </cfRule>
  </conditionalFormatting>
  <conditionalFormatting sqref="H58">
    <cfRule type="containsText" dxfId="4334" priority="1985" operator="containsText" text="VALOR MINIMO NO ACEPTABLE">
      <formula>NOT(ISERROR(SEARCH("VALOR MINIMO NO ACEPTABLE",H58)))</formula>
    </cfRule>
  </conditionalFormatting>
  <conditionalFormatting sqref="H58">
    <cfRule type="containsText" dxfId="4333" priority="1984" operator="containsText" text="OFERTA CON PRECIO APARENTEMENTE BAJO">
      <formula>NOT(ISERROR(SEARCH("OFERTA CON PRECIO APARENTEMENTE BAJO",H58)))</formula>
    </cfRule>
  </conditionalFormatting>
  <conditionalFormatting sqref="Q58">
    <cfRule type="cellIs" dxfId="4332" priority="1981" operator="greaterThan">
      <formula>0</formula>
    </cfRule>
  </conditionalFormatting>
  <conditionalFormatting sqref="Q58">
    <cfRule type="cellIs" dxfId="4331" priority="1982" operator="greaterThan">
      <formula>#REF!-(#REF!-#REF!-#REF!-#REF!)</formula>
    </cfRule>
    <cfRule type="cellIs" dxfId="4330" priority="1983" operator="greaterThan">
      <formula>#REF!-#REF!-#REF!-#REF!-#REF!</formula>
    </cfRule>
  </conditionalFormatting>
  <conditionalFormatting sqref="H59">
    <cfRule type="containsText" dxfId="4329" priority="1980" operator="containsText" text="VALOR MINIMO NO ACEPTABLE">
      <formula>NOT(ISERROR(SEARCH("VALOR MINIMO NO ACEPTABLE",H59)))</formula>
    </cfRule>
  </conditionalFormatting>
  <conditionalFormatting sqref="H59">
    <cfRule type="containsText" dxfId="4328" priority="1979" operator="containsText" text="OFERTA CON PRECIO APARENTEMENTE BAJO">
      <formula>NOT(ISERROR(SEARCH("OFERTA CON PRECIO APARENTEMENTE BAJO",H59)))</formula>
    </cfRule>
  </conditionalFormatting>
  <conditionalFormatting sqref="Q59">
    <cfRule type="cellIs" dxfId="4327" priority="1976" operator="greaterThan">
      <formula>0</formula>
    </cfRule>
  </conditionalFormatting>
  <conditionalFormatting sqref="Q59">
    <cfRule type="cellIs" dxfId="4326" priority="1977" operator="greaterThan">
      <formula>#REF!-(#REF!-#REF!-#REF!-#REF!)</formula>
    </cfRule>
    <cfRule type="cellIs" dxfId="4325" priority="1978" operator="greaterThan">
      <formula>#REF!-#REF!-#REF!-#REF!-#REF!</formula>
    </cfRule>
  </conditionalFormatting>
  <conditionalFormatting sqref="H60">
    <cfRule type="containsText" dxfId="4324" priority="1975" operator="containsText" text="VALOR MINIMO NO ACEPTABLE">
      <formula>NOT(ISERROR(SEARCH("VALOR MINIMO NO ACEPTABLE",H60)))</formula>
    </cfRule>
  </conditionalFormatting>
  <conditionalFormatting sqref="H60">
    <cfRule type="containsText" dxfId="4323" priority="1974" operator="containsText" text="OFERTA CON PRECIO APARENTEMENTE BAJO">
      <formula>NOT(ISERROR(SEARCH("OFERTA CON PRECIO APARENTEMENTE BAJO",H60)))</formula>
    </cfRule>
  </conditionalFormatting>
  <conditionalFormatting sqref="Q60">
    <cfRule type="cellIs" dxfId="4322" priority="1971" operator="greaterThan">
      <formula>0</formula>
    </cfRule>
  </conditionalFormatting>
  <conditionalFormatting sqref="Q60">
    <cfRule type="cellIs" dxfId="4321" priority="1972" operator="greaterThan">
      <formula>#REF!-(#REF!-#REF!-#REF!-#REF!)</formula>
    </cfRule>
    <cfRule type="cellIs" dxfId="4320" priority="1973" operator="greaterThan">
      <formula>#REF!-#REF!-#REF!-#REF!-#REF!</formula>
    </cfRule>
  </conditionalFormatting>
  <conditionalFormatting sqref="H61">
    <cfRule type="containsText" dxfId="4319" priority="1970" operator="containsText" text="VALOR MINIMO NO ACEPTABLE">
      <formula>NOT(ISERROR(SEARCH("VALOR MINIMO NO ACEPTABLE",H61)))</formula>
    </cfRule>
  </conditionalFormatting>
  <conditionalFormatting sqref="H61">
    <cfRule type="containsText" dxfId="4318" priority="1969" operator="containsText" text="OFERTA CON PRECIO APARENTEMENTE BAJO">
      <formula>NOT(ISERROR(SEARCH("OFERTA CON PRECIO APARENTEMENTE BAJO",H61)))</formula>
    </cfRule>
  </conditionalFormatting>
  <conditionalFormatting sqref="Q61">
    <cfRule type="cellIs" dxfId="4317" priority="1966" operator="greaterThan">
      <formula>0</formula>
    </cfRule>
  </conditionalFormatting>
  <conditionalFormatting sqref="Q61">
    <cfRule type="cellIs" dxfId="4316" priority="1967" operator="greaterThan">
      <formula>#REF!-(#REF!-#REF!-#REF!-#REF!)</formula>
    </cfRule>
    <cfRule type="cellIs" dxfId="4315" priority="1968" operator="greaterThan">
      <formula>#REF!-#REF!-#REF!-#REF!-#REF!</formula>
    </cfRule>
  </conditionalFormatting>
  <conditionalFormatting sqref="H62">
    <cfRule type="containsText" dxfId="4314" priority="1965" operator="containsText" text="VALOR MINIMO NO ACEPTABLE">
      <formula>NOT(ISERROR(SEARCH("VALOR MINIMO NO ACEPTABLE",H62)))</formula>
    </cfRule>
  </conditionalFormatting>
  <conditionalFormatting sqref="H62">
    <cfRule type="containsText" dxfId="4313" priority="1964" operator="containsText" text="OFERTA CON PRECIO APARENTEMENTE BAJO">
      <formula>NOT(ISERROR(SEARCH("OFERTA CON PRECIO APARENTEMENTE BAJO",H62)))</formula>
    </cfRule>
  </conditionalFormatting>
  <conditionalFormatting sqref="Q62">
    <cfRule type="cellIs" dxfId="4312" priority="1961" operator="greaterThan">
      <formula>0</formula>
    </cfRule>
  </conditionalFormatting>
  <conditionalFormatting sqref="Q62">
    <cfRule type="cellIs" dxfId="4311" priority="1962" operator="greaterThan">
      <formula>#REF!-(#REF!-#REF!-#REF!-#REF!)</formula>
    </cfRule>
    <cfRule type="cellIs" dxfId="4310" priority="1963" operator="greaterThan">
      <formula>#REF!-#REF!-#REF!-#REF!-#REF!</formula>
    </cfRule>
  </conditionalFormatting>
  <conditionalFormatting sqref="H63">
    <cfRule type="containsText" dxfId="4309" priority="1960" operator="containsText" text="VALOR MINIMO NO ACEPTABLE">
      <formula>NOT(ISERROR(SEARCH("VALOR MINIMO NO ACEPTABLE",H63)))</formula>
    </cfRule>
  </conditionalFormatting>
  <conditionalFormatting sqref="H63">
    <cfRule type="containsText" dxfId="4308" priority="1959" operator="containsText" text="OFERTA CON PRECIO APARENTEMENTE BAJO">
      <formula>NOT(ISERROR(SEARCH("OFERTA CON PRECIO APARENTEMENTE BAJO",H63)))</formula>
    </cfRule>
  </conditionalFormatting>
  <conditionalFormatting sqref="Q63">
    <cfRule type="cellIs" dxfId="4307" priority="1956" operator="greaterThan">
      <formula>0</formula>
    </cfRule>
  </conditionalFormatting>
  <conditionalFormatting sqref="Q63">
    <cfRule type="cellIs" dxfId="4306" priority="1957" operator="greaterThan">
      <formula>#REF!-(#REF!-#REF!-#REF!-#REF!)</formula>
    </cfRule>
    <cfRule type="cellIs" dxfId="4305" priority="1958" operator="greaterThan">
      <formula>#REF!-#REF!-#REF!-#REF!-#REF!</formula>
    </cfRule>
  </conditionalFormatting>
  <conditionalFormatting sqref="H64">
    <cfRule type="containsText" dxfId="4304" priority="1955" operator="containsText" text="VALOR MINIMO NO ACEPTABLE">
      <formula>NOT(ISERROR(SEARCH("VALOR MINIMO NO ACEPTABLE",H64)))</formula>
    </cfRule>
  </conditionalFormatting>
  <conditionalFormatting sqref="H64">
    <cfRule type="containsText" dxfId="4303" priority="1954" operator="containsText" text="OFERTA CON PRECIO APARENTEMENTE BAJO">
      <formula>NOT(ISERROR(SEARCH("OFERTA CON PRECIO APARENTEMENTE BAJO",H64)))</formula>
    </cfRule>
  </conditionalFormatting>
  <conditionalFormatting sqref="Q64">
    <cfRule type="cellIs" dxfId="4302" priority="1951" operator="greaterThan">
      <formula>0</formula>
    </cfRule>
  </conditionalFormatting>
  <conditionalFormatting sqref="Q64">
    <cfRule type="cellIs" dxfId="4301" priority="1952" operator="greaterThan">
      <formula>#REF!-(#REF!-#REF!-#REF!-#REF!)</formula>
    </cfRule>
    <cfRule type="cellIs" dxfId="4300" priority="1953" operator="greaterThan">
      <formula>#REF!-#REF!-#REF!-#REF!-#REF!</formula>
    </cfRule>
  </conditionalFormatting>
  <conditionalFormatting sqref="H65">
    <cfRule type="containsText" dxfId="4299" priority="1950" operator="containsText" text="VALOR MINIMO NO ACEPTABLE">
      <formula>NOT(ISERROR(SEARCH("VALOR MINIMO NO ACEPTABLE",H65)))</formula>
    </cfRule>
  </conditionalFormatting>
  <conditionalFormatting sqref="H65">
    <cfRule type="containsText" dxfId="4298" priority="1949" operator="containsText" text="OFERTA CON PRECIO APARENTEMENTE BAJO">
      <formula>NOT(ISERROR(SEARCH("OFERTA CON PRECIO APARENTEMENTE BAJO",H65)))</formula>
    </cfRule>
  </conditionalFormatting>
  <conditionalFormatting sqref="Q65">
    <cfRule type="cellIs" dxfId="4297" priority="1946" operator="greaterThan">
      <formula>0</formula>
    </cfRule>
  </conditionalFormatting>
  <conditionalFormatting sqref="Q65">
    <cfRule type="cellIs" dxfId="4296" priority="1947" operator="greaterThan">
      <formula>#REF!-(#REF!-#REF!-#REF!-#REF!)</formula>
    </cfRule>
    <cfRule type="cellIs" dxfId="4295" priority="1948" operator="greaterThan">
      <formula>#REF!-#REF!-#REF!-#REF!-#REF!</formula>
    </cfRule>
  </conditionalFormatting>
  <conditionalFormatting sqref="H66">
    <cfRule type="containsText" dxfId="4294" priority="1945" operator="containsText" text="VALOR MINIMO NO ACEPTABLE">
      <formula>NOT(ISERROR(SEARCH("VALOR MINIMO NO ACEPTABLE",H66)))</formula>
    </cfRule>
  </conditionalFormatting>
  <conditionalFormatting sqref="H66">
    <cfRule type="containsText" dxfId="4293" priority="1944" operator="containsText" text="OFERTA CON PRECIO APARENTEMENTE BAJO">
      <formula>NOT(ISERROR(SEARCH("OFERTA CON PRECIO APARENTEMENTE BAJO",H66)))</formula>
    </cfRule>
  </conditionalFormatting>
  <conditionalFormatting sqref="Q66">
    <cfRule type="cellIs" dxfId="4292" priority="1941" operator="greaterThan">
      <formula>0</formula>
    </cfRule>
  </conditionalFormatting>
  <conditionalFormatting sqref="Q66">
    <cfRule type="cellIs" dxfId="4291" priority="1942" operator="greaterThan">
      <formula>#REF!-(#REF!-#REF!-#REF!-#REF!)</formula>
    </cfRule>
    <cfRule type="cellIs" dxfId="4290" priority="1943" operator="greaterThan">
      <formula>#REF!-#REF!-#REF!-#REF!-#REF!</formula>
    </cfRule>
  </conditionalFormatting>
  <conditionalFormatting sqref="H67">
    <cfRule type="containsText" dxfId="4289" priority="1940" operator="containsText" text="VALOR MINIMO NO ACEPTABLE">
      <formula>NOT(ISERROR(SEARCH("VALOR MINIMO NO ACEPTABLE",H67)))</formula>
    </cfRule>
  </conditionalFormatting>
  <conditionalFormatting sqref="H67">
    <cfRule type="containsText" dxfId="4288" priority="1939" operator="containsText" text="OFERTA CON PRECIO APARENTEMENTE BAJO">
      <formula>NOT(ISERROR(SEARCH("OFERTA CON PRECIO APARENTEMENTE BAJO",H67)))</formula>
    </cfRule>
  </conditionalFormatting>
  <conditionalFormatting sqref="Q67">
    <cfRule type="cellIs" dxfId="4287" priority="1936" operator="greaterThan">
      <formula>0</formula>
    </cfRule>
  </conditionalFormatting>
  <conditionalFormatting sqref="Q67">
    <cfRule type="cellIs" dxfId="4286" priority="1937" operator="greaterThan">
      <formula>#REF!-(#REF!-#REF!-#REF!-#REF!)</formula>
    </cfRule>
    <cfRule type="cellIs" dxfId="4285" priority="1938" operator="greaterThan">
      <formula>#REF!-#REF!-#REF!-#REF!-#REF!</formula>
    </cfRule>
  </conditionalFormatting>
  <conditionalFormatting sqref="H68">
    <cfRule type="containsText" dxfId="4284" priority="1935" operator="containsText" text="VALOR MINIMO NO ACEPTABLE">
      <formula>NOT(ISERROR(SEARCH("VALOR MINIMO NO ACEPTABLE",H68)))</formula>
    </cfRule>
  </conditionalFormatting>
  <conditionalFormatting sqref="H68">
    <cfRule type="containsText" dxfId="4283" priority="1934" operator="containsText" text="OFERTA CON PRECIO APARENTEMENTE BAJO">
      <formula>NOT(ISERROR(SEARCH("OFERTA CON PRECIO APARENTEMENTE BAJO",H68)))</formula>
    </cfRule>
  </conditionalFormatting>
  <conditionalFormatting sqref="Q68">
    <cfRule type="cellIs" dxfId="4282" priority="1931" operator="greaterThan">
      <formula>0</formula>
    </cfRule>
  </conditionalFormatting>
  <conditionalFormatting sqref="Q68">
    <cfRule type="cellIs" dxfId="4281" priority="1932" operator="greaterThan">
      <formula>#REF!-(#REF!-#REF!-#REF!-#REF!)</formula>
    </cfRule>
    <cfRule type="cellIs" dxfId="4280" priority="1933" operator="greaterThan">
      <formula>#REF!-#REF!-#REF!-#REF!-#REF!</formula>
    </cfRule>
  </conditionalFormatting>
  <conditionalFormatting sqref="H69">
    <cfRule type="containsText" dxfId="4279" priority="1930" operator="containsText" text="VALOR MINIMO NO ACEPTABLE">
      <formula>NOT(ISERROR(SEARCH("VALOR MINIMO NO ACEPTABLE",H69)))</formula>
    </cfRule>
  </conditionalFormatting>
  <conditionalFormatting sqref="H69">
    <cfRule type="containsText" dxfId="4278" priority="1929" operator="containsText" text="OFERTA CON PRECIO APARENTEMENTE BAJO">
      <formula>NOT(ISERROR(SEARCH("OFERTA CON PRECIO APARENTEMENTE BAJO",H69)))</formula>
    </cfRule>
  </conditionalFormatting>
  <conditionalFormatting sqref="Q69">
    <cfRule type="cellIs" dxfId="4277" priority="1926" operator="greaterThan">
      <formula>0</formula>
    </cfRule>
  </conditionalFormatting>
  <conditionalFormatting sqref="Q69">
    <cfRule type="cellIs" dxfId="4276" priority="1927" operator="greaterThan">
      <formula>#REF!-(#REF!-#REF!-#REF!-#REF!)</formula>
    </cfRule>
    <cfRule type="cellIs" dxfId="4275" priority="1928" operator="greaterThan">
      <formula>#REF!-#REF!-#REF!-#REF!-#REF!</formula>
    </cfRule>
  </conditionalFormatting>
  <conditionalFormatting sqref="H70">
    <cfRule type="containsText" dxfId="4274" priority="1925" operator="containsText" text="VALOR MINIMO NO ACEPTABLE">
      <formula>NOT(ISERROR(SEARCH("VALOR MINIMO NO ACEPTABLE",H70)))</formula>
    </cfRule>
  </conditionalFormatting>
  <conditionalFormatting sqref="H70">
    <cfRule type="containsText" dxfId="4273" priority="1924" operator="containsText" text="OFERTA CON PRECIO APARENTEMENTE BAJO">
      <formula>NOT(ISERROR(SEARCH("OFERTA CON PRECIO APARENTEMENTE BAJO",H70)))</formula>
    </cfRule>
  </conditionalFormatting>
  <conditionalFormatting sqref="Q70">
    <cfRule type="cellIs" dxfId="4272" priority="1921" operator="greaterThan">
      <formula>0</formula>
    </cfRule>
  </conditionalFormatting>
  <conditionalFormatting sqref="Q70">
    <cfRule type="cellIs" dxfId="4271" priority="1922" operator="greaterThan">
      <formula>#REF!-(#REF!-#REF!-#REF!-#REF!)</formula>
    </cfRule>
    <cfRule type="cellIs" dxfId="4270" priority="1923" operator="greaterThan">
      <formula>#REF!-#REF!-#REF!-#REF!-#REF!</formula>
    </cfRule>
  </conditionalFormatting>
  <conditionalFormatting sqref="H71">
    <cfRule type="containsText" dxfId="4269" priority="1920" operator="containsText" text="VALOR MINIMO NO ACEPTABLE">
      <formula>NOT(ISERROR(SEARCH("VALOR MINIMO NO ACEPTABLE",H71)))</formula>
    </cfRule>
  </conditionalFormatting>
  <conditionalFormatting sqref="H71">
    <cfRule type="containsText" dxfId="4268" priority="1919" operator="containsText" text="OFERTA CON PRECIO APARENTEMENTE BAJO">
      <formula>NOT(ISERROR(SEARCH("OFERTA CON PRECIO APARENTEMENTE BAJO",H71)))</formula>
    </cfRule>
  </conditionalFormatting>
  <conditionalFormatting sqref="Q71">
    <cfRule type="cellIs" dxfId="4267" priority="1916" operator="greaterThan">
      <formula>0</formula>
    </cfRule>
  </conditionalFormatting>
  <conditionalFormatting sqref="Q71">
    <cfRule type="cellIs" dxfId="4266" priority="1917" operator="greaterThan">
      <formula>#REF!-(#REF!-#REF!-#REF!-#REF!)</formula>
    </cfRule>
    <cfRule type="cellIs" dxfId="4265" priority="1918" operator="greaterThan">
      <formula>#REF!-#REF!-#REF!-#REF!-#REF!</formula>
    </cfRule>
  </conditionalFormatting>
  <conditionalFormatting sqref="H72">
    <cfRule type="containsText" dxfId="4264" priority="1915" operator="containsText" text="VALOR MINIMO NO ACEPTABLE">
      <formula>NOT(ISERROR(SEARCH("VALOR MINIMO NO ACEPTABLE",H72)))</formula>
    </cfRule>
  </conditionalFormatting>
  <conditionalFormatting sqref="H72">
    <cfRule type="containsText" dxfId="4263" priority="1914" operator="containsText" text="OFERTA CON PRECIO APARENTEMENTE BAJO">
      <formula>NOT(ISERROR(SEARCH("OFERTA CON PRECIO APARENTEMENTE BAJO",H72)))</formula>
    </cfRule>
  </conditionalFormatting>
  <conditionalFormatting sqref="Q72">
    <cfRule type="cellIs" dxfId="4262" priority="1911" operator="greaterThan">
      <formula>0</formula>
    </cfRule>
  </conditionalFormatting>
  <conditionalFormatting sqref="Q72">
    <cfRule type="cellIs" dxfId="4261" priority="1912" operator="greaterThan">
      <formula>#REF!-(#REF!-#REF!-#REF!-#REF!)</formula>
    </cfRule>
    <cfRule type="cellIs" dxfId="4260" priority="1913" operator="greaterThan">
      <formula>#REF!-#REF!-#REF!-#REF!-#REF!</formula>
    </cfRule>
  </conditionalFormatting>
  <conditionalFormatting sqref="H73">
    <cfRule type="containsText" dxfId="4259" priority="1910" operator="containsText" text="VALOR MINIMO NO ACEPTABLE">
      <formula>NOT(ISERROR(SEARCH("VALOR MINIMO NO ACEPTABLE",H73)))</formula>
    </cfRule>
  </conditionalFormatting>
  <conditionalFormatting sqref="H73">
    <cfRule type="containsText" dxfId="4258" priority="1909" operator="containsText" text="OFERTA CON PRECIO APARENTEMENTE BAJO">
      <formula>NOT(ISERROR(SEARCH("OFERTA CON PRECIO APARENTEMENTE BAJO",H73)))</formula>
    </cfRule>
  </conditionalFormatting>
  <conditionalFormatting sqref="Q73">
    <cfRule type="cellIs" dxfId="4257" priority="1906" operator="greaterThan">
      <formula>0</formula>
    </cfRule>
  </conditionalFormatting>
  <conditionalFormatting sqref="Q73">
    <cfRule type="cellIs" dxfId="4256" priority="1907" operator="greaterThan">
      <formula>#REF!-(#REF!-#REF!-#REF!-#REF!)</formula>
    </cfRule>
    <cfRule type="cellIs" dxfId="4255" priority="1908" operator="greaterThan">
      <formula>#REF!-#REF!-#REF!-#REF!-#REF!</formula>
    </cfRule>
  </conditionalFormatting>
  <conditionalFormatting sqref="H74">
    <cfRule type="containsText" dxfId="4254" priority="1905" operator="containsText" text="VALOR MINIMO NO ACEPTABLE">
      <formula>NOT(ISERROR(SEARCH("VALOR MINIMO NO ACEPTABLE",H74)))</formula>
    </cfRule>
  </conditionalFormatting>
  <conditionalFormatting sqref="H74">
    <cfRule type="containsText" dxfId="4253" priority="1904" operator="containsText" text="OFERTA CON PRECIO APARENTEMENTE BAJO">
      <formula>NOT(ISERROR(SEARCH("OFERTA CON PRECIO APARENTEMENTE BAJO",H74)))</formula>
    </cfRule>
  </conditionalFormatting>
  <conditionalFormatting sqref="Q74">
    <cfRule type="cellIs" dxfId="4252" priority="1901" operator="greaterThan">
      <formula>0</formula>
    </cfRule>
  </conditionalFormatting>
  <conditionalFormatting sqref="Q74">
    <cfRule type="cellIs" dxfId="4251" priority="1902" operator="greaterThan">
      <formula>#REF!-(#REF!-#REF!-#REF!-#REF!)</formula>
    </cfRule>
    <cfRule type="cellIs" dxfId="4250" priority="1903" operator="greaterThan">
      <formula>#REF!-#REF!-#REF!-#REF!-#REF!</formula>
    </cfRule>
  </conditionalFormatting>
  <conditionalFormatting sqref="H75">
    <cfRule type="containsText" dxfId="4249" priority="1900" operator="containsText" text="VALOR MINIMO NO ACEPTABLE">
      <formula>NOT(ISERROR(SEARCH("VALOR MINIMO NO ACEPTABLE",H75)))</formula>
    </cfRule>
  </conditionalFormatting>
  <conditionalFormatting sqref="H75">
    <cfRule type="containsText" dxfId="4248" priority="1899" operator="containsText" text="OFERTA CON PRECIO APARENTEMENTE BAJO">
      <formula>NOT(ISERROR(SEARCH("OFERTA CON PRECIO APARENTEMENTE BAJO",H75)))</formula>
    </cfRule>
  </conditionalFormatting>
  <conditionalFormatting sqref="Q75">
    <cfRule type="cellIs" dxfId="4247" priority="1896" operator="greaterThan">
      <formula>0</formula>
    </cfRule>
  </conditionalFormatting>
  <conditionalFormatting sqref="Q75">
    <cfRule type="cellIs" dxfId="4246" priority="1897" operator="greaterThan">
      <formula>#REF!-(#REF!-#REF!-#REF!-#REF!)</formula>
    </cfRule>
    <cfRule type="cellIs" dxfId="4245" priority="1898" operator="greaterThan">
      <formula>#REF!-#REF!-#REF!-#REF!-#REF!</formula>
    </cfRule>
  </conditionalFormatting>
  <conditionalFormatting sqref="H76">
    <cfRule type="containsText" dxfId="4244" priority="1895" operator="containsText" text="VALOR MINIMO NO ACEPTABLE">
      <formula>NOT(ISERROR(SEARCH("VALOR MINIMO NO ACEPTABLE",H76)))</formula>
    </cfRule>
  </conditionalFormatting>
  <conditionalFormatting sqref="H76">
    <cfRule type="containsText" dxfId="4243" priority="1894" operator="containsText" text="OFERTA CON PRECIO APARENTEMENTE BAJO">
      <formula>NOT(ISERROR(SEARCH("OFERTA CON PRECIO APARENTEMENTE BAJO",H76)))</formula>
    </cfRule>
  </conditionalFormatting>
  <conditionalFormatting sqref="Q76">
    <cfRule type="cellIs" dxfId="4242" priority="1891" operator="greaterThan">
      <formula>0</formula>
    </cfRule>
  </conditionalFormatting>
  <conditionalFormatting sqref="Q76">
    <cfRule type="cellIs" dxfId="4241" priority="1892" operator="greaterThan">
      <formula>#REF!-(#REF!-#REF!-#REF!-#REF!)</formula>
    </cfRule>
    <cfRule type="cellIs" dxfId="4240" priority="1893" operator="greaterThan">
      <formula>#REF!-#REF!-#REF!-#REF!-#REF!</formula>
    </cfRule>
  </conditionalFormatting>
  <conditionalFormatting sqref="H77">
    <cfRule type="containsText" dxfId="4239" priority="1890" operator="containsText" text="VALOR MINIMO NO ACEPTABLE">
      <formula>NOT(ISERROR(SEARCH("VALOR MINIMO NO ACEPTABLE",H77)))</formula>
    </cfRule>
  </conditionalFormatting>
  <conditionalFormatting sqref="H77">
    <cfRule type="containsText" dxfId="4238" priority="1889" operator="containsText" text="OFERTA CON PRECIO APARENTEMENTE BAJO">
      <formula>NOT(ISERROR(SEARCH("OFERTA CON PRECIO APARENTEMENTE BAJO",H77)))</formula>
    </cfRule>
  </conditionalFormatting>
  <conditionalFormatting sqref="Q77">
    <cfRule type="cellIs" dxfId="4237" priority="1886" operator="greaterThan">
      <formula>0</formula>
    </cfRule>
  </conditionalFormatting>
  <conditionalFormatting sqref="Q77">
    <cfRule type="cellIs" dxfId="4236" priority="1887" operator="greaterThan">
      <formula>#REF!-(#REF!-#REF!-#REF!-#REF!)</formula>
    </cfRule>
    <cfRule type="cellIs" dxfId="4235" priority="1888" operator="greaterThan">
      <formula>#REF!-#REF!-#REF!-#REF!-#REF!</formula>
    </cfRule>
  </conditionalFormatting>
  <conditionalFormatting sqref="H78">
    <cfRule type="containsText" dxfId="4234" priority="1885" operator="containsText" text="VALOR MINIMO NO ACEPTABLE">
      <formula>NOT(ISERROR(SEARCH("VALOR MINIMO NO ACEPTABLE",H78)))</formula>
    </cfRule>
  </conditionalFormatting>
  <conditionalFormatting sqref="H78">
    <cfRule type="containsText" dxfId="4233" priority="1884" operator="containsText" text="OFERTA CON PRECIO APARENTEMENTE BAJO">
      <formula>NOT(ISERROR(SEARCH("OFERTA CON PRECIO APARENTEMENTE BAJO",H78)))</formula>
    </cfRule>
  </conditionalFormatting>
  <conditionalFormatting sqref="Q78">
    <cfRule type="cellIs" dxfId="4232" priority="1881" operator="greaterThan">
      <formula>0</formula>
    </cfRule>
  </conditionalFormatting>
  <conditionalFormatting sqref="Q78">
    <cfRule type="cellIs" dxfId="4231" priority="1882" operator="greaterThan">
      <formula>#REF!-(#REF!-#REF!-#REF!-#REF!)</formula>
    </cfRule>
    <cfRule type="cellIs" dxfId="4230" priority="1883" operator="greaterThan">
      <formula>#REF!-#REF!-#REF!-#REF!-#REF!</formula>
    </cfRule>
  </conditionalFormatting>
  <conditionalFormatting sqref="H79">
    <cfRule type="containsText" dxfId="4229" priority="1880" operator="containsText" text="VALOR MINIMO NO ACEPTABLE">
      <formula>NOT(ISERROR(SEARCH("VALOR MINIMO NO ACEPTABLE",H79)))</formula>
    </cfRule>
  </conditionalFormatting>
  <conditionalFormatting sqref="H79">
    <cfRule type="containsText" dxfId="4228" priority="1879" operator="containsText" text="OFERTA CON PRECIO APARENTEMENTE BAJO">
      <formula>NOT(ISERROR(SEARCH("OFERTA CON PRECIO APARENTEMENTE BAJO",H79)))</formula>
    </cfRule>
  </conditionalFormatting>
  <conditionalFormatting sqref="Q79">
    <cfRule type="cellIs" dxfId="4227" priority="1876" operator="greaterThan">
      <formula>0</formula>
    </cfRule>
  </conditionalFormatting>
  <conditionalFormatting sqref="Q79">
    <cfRule type="cellIs" dxfId="4226" priority="1877" operator="greaterThan">
      <formula>#REF!-(#REF!-#REF!-#REF!-#REF!)</formula>
    </cfRule>
    <cfRule type="cellIs" dxfId="4225" priority="1878" operator="greaterThan">
      <formula>#REF!-#REF!-#REF!-#REF!-#REF!</formula>
    </cfRule>
  </conditionalFormatting>
  <conditionalFormatting sqref="H80">
    <cfRule type="containsText" dxfId="4224" priority="1875" operator="containsText" text="VALOR MINIMO NO ACEPTABLE">
      <formula>NOT(ISERROR(SEARCH("VALOR MINIMO NO ACEPTABLE",H80)))</formula>
    </cfRule>
  </conditionalFormatting>
  <conditionalFormatting sqref="H80">
    <cfRule type="containsText" dxfId="4223" priority="1874" operator="containsText" text="OFERTA CON PRECIO APARENTEMENTE BAJO">
      <formula>NOT(ISERROR(SEARCH("OFERTA CON PRECIO APARENTEMENTE BAJO",H80)))</formula>
    </cfRule>
  </conditionalFormatting>
  <conditionalFormatting sqref="Q80">
    <cfRule type="cellIs" dxfId="4222" priority="1871" operator="greaterThan">
      <formula>0</formula>
    </cfRule>
  </conditionalFormatting>
  <conditionalFormatting sqref="Q80">
    <cfRule type="cellIs" dxfId="4221" priority="1872" operator="greaterThan">
      <formula>#REF!-(#REF!-#REF!-#REF!-#REF!)</formula>
    </cfRule>
    <cfRule type="cellIs" dxfId="4220" priority="1873" operator="greaterThan">
      <formula>#REF!-#REF!-#REF!-#REF!-#REF!</formula>
    </cfRule>
  </conditionalFormatting>
  <conditionalFormatting sqref="H81">
    <cfRule type="containsText" dxfId="4219" priority="1870" operator="containsText" text="VALOR MINIMO NO ACEPTABLE">
      <formula>NOT(ISERROR(SEARCH("VALOR MINIMO NO ACEPTABLE",H81)))</formula>
    </cfRule>
  </conditionalFormatting>
  <conditionalFormatting sqref="H81">
    <cfRule type="containsText" dxfId="4218" priority="1869" operator="containsText" text="OFERTA CON PRECIO APARENTEMENTE BAJO">
      <formula>NOT(ISERROR(SEARCH("OFERTA CON PRECIO APARENTEMENTE BAJO",H81)))</formula>
    </cfRule>
  </conditionalFormatting>
  <conditionalFormatting sqref="Q81">
    <cfRule type="cellIs" dxfId="4217" priority="1866" operator="greaterThan">
      <formula>0</formula>
    </cfRule>
  </conditionalFormatting>
  <conditionalFormatting sqref="Q81">
    <cfRule type="cellIs" dxfId="4216" priority="1867" operator="greaterThan">
      <formula>#REF!-(#REF!-#REF!-#REF!-#REF!)</formula>
    </cfRule>
    <cfRule type="cellIs" dxfId="4215" priority="1868" operator="greaterThan">
      <formula>#REF!-#REF!-#REF!-#REF!-#REF!</formula>
    </cfRule>
  </conditionalFormatting>
  <conditionalFormatting sqref="H82">
    <cfRule type="containsText" dxfId="4214" priority="1865" operator="containsText" text="VALOR MINIMO NO ACEPTABLE">
      <formula>NOT(ISERROR(SEARCH("VALOR MINIMO NO ACEPTABLE",H82)))</formula>
    </cfRule>
  </conditionalFormatting>
  <conditionalFormatting sqref="H82">
    <cfRule type="containsText" dxfId="4213" priority="1864" operator="containsText" text="OFERTA CON PRECIO APARENTEMENTE BAJO">
      <formula>NOT(ISERROR(SEARCH("OFERTA CON PRECIO APARENTEMENTE BAJO",H82)))</formula>
    </cfRule>
  </conditionalFormatting>
  <conditionalFormatting sqref="Q82">
    <cfRule type="cellIs" dxfId="4212" priority="1861" operator="greaterThan">
      <formula>0</formula>
    </cfRule>
  </conditionalFormatting>
  <conditionalFormatting sqref="Q82">
    <cfRule type="cellIs" dxfId="4211" priority="1862" operator="greaterThan">
      <formula>#REF!-(#REF!-#REF!-#REF!-#REF!)</formula>
    </cfRule>
    <cfRule type="cellIs" dxfId="4210" priority="1863" operator="greaterThan">
      <formula>#REF!-#REF!-#REF!-#REF!-#REF!</formula>
    </cfRule>
  </conditionalFormatting>
  <conditionalFormatting sqref="H83">
    <cfRule type="containsText" dxfId="4209" priority="1860" operator="containsText" text="VALOR MINIMO NO ACEPTABLE">
      <formula>NOT(ISERROR(SEARCH("VALOR MINIMO NO ACEPTABLE",H83)))</formula>
    </cfRule>
  </conditionalFormatting>
  <conditionalFormatting sqref="H83">
    <cfRule type="containsText" dxfId="4208" priority="1859" operator="containsText" text="OFERTA CON PRECIO APARENTEMENTE BAJO">
      <formula>NOT(ISERROR(SEARCH("OFERTA CON PRECIO APARENTEMENTE BAJO",H83)))</formula>
    </cfRule>
  </conditionalFormatting>
  <conditionalFormatting sqref="Q83">
    <cfRule type="cellIs" dxfId="4207" priority="1856" operator="greaterThan">
      <formula>0</formula>
    </cfRule>
  </conditionalFormatting>
  <conditionalFormatting sqref="Q83">
    <cfRule type="cellIs" dxfId="4206" priority="1857" operator="greaterThan">
      <formula>#REF!-(#REF!-#REF!-#REF!-#REF!)</formula>
    </cfRule>
    <cfRule type="cellIs" dxfId="4205" priority="1858" operator="greaterThan">
      <formula>#REF!-#REF!-#REF!-#REF!-#REF!</formula>
    </cfRule>
  </conditionalFormatting>
  <conditionalFormatting sqref="H84">
    <cfRule type="containsText" dxfId="4204" priority="1855" operator="containsText" text="VALOR MINIMO NO ACEPTABLE">
      <formula>NOT(ISERROR(SEARCH("VALOR MINIMO NO ACEPTABLE",H84)))</formula>
    </cfRule>
  </conditionalFormatting>
  <conditionalFormatting sqref="H84">
    <cfRule type="containsText" dxfId="4203" priority="1854" operator="containsText" text="OFERTA CON PRECIO APARENTEMENTE BAJO">
      <formula>NOT(ISERROR(SEARCH("OFERTA CON PRECIO APARENTEMENTE BAJO",H84)))</formula>
    </cfRule>
  </conditionalFormatting>
  <conditionalFormatting sqref="Q84">
    <cfRule type="cellIs" dxfId="4202" priority="1851" operator="greaterThan">
      <formula>0</formula>
    </cfRule>
  </conditionalFormatting>
  <conditionalFormatting sqref="Q84">
    <cfRule type="cellIs" dxfId="4201" priority="1852" operator="greaterThan">
      <formula>#REF!-(#REF!-#REF!-#REF!-#REF!)</formula>
    </cfRule>
    <cfRule type="cellIs" dxfId="4200" priority="1853" operator="greaterThan">
      <formula>#REF!-#REF!-#REF!-#REF!-#REF!</formula>
    </cfRule>
  </conditionalFormatting>
  <conditionalFormatting sqref="H85">
    <cfRule type="containsText" dxfId="4199" priority="1850" operator="containsText" text="VALOR MINIMO NO ACEPTABLE">
      <formula>NOT(ISERROR(SEARCH("VALOR MINIMO NO ACEPTABLE",H85)))</formula>
    </cfRule>
  </conditionalFormatting>
  <conditionalFormatting sqref="H85">
    <cfRule type="containsText" dxfId="4198" priority="1849" operator="containsText" text="OFERTA CON PRECIO APARENTEMENTE BAJO">
      <formula>NOT(ISERROR(SEARCH("OFERTA CON PRECIO APARENTEMENTE BAJO",H85)))</formula>
    </cfRule>
  </conditionalFormatting>
  <conditionalFormatting sqref="Q85">
    <cfRule type="cellIs" dxfId="4197" priority="1846" operator="greaterThan">
      <formula>0</formula>
    </cfRule>
  </conditionalFormatting>
  <conditionalFormatting sqref="Q85">
    <cfRule type="cellIs" dxfId="4196" priority="1847" operator="greaterThan">
      <formula>#REF!-(#REF!-#REF!-#REF!-#REF!)</formula>
    </cfRule>
    <cfRule type="cellIs" dxfId="4195" priority="1848" operator="greaterThan">
      <formula>#REF!-#REF!-#REF!-#REF!-#REF!</formula>
    </cfRule>
  </conditionalFormatting>
  <conditionalFormatting sqref="H86">
    <cfRule type="containsText" dxfId="4194" priority="1845" operator="containsText" text="VALOR MINIMO NO ACEPTABLE">
      <formula>NOT(ISERROR(SEARCH("VALOR MINIMO NO ACEPTABLE",H86)))</formula>
    </cfRule>
  </conditionalFormatting>
  <conditionalFormatting sqref="H86">
    <cfRule type="containsText" dxfId="4193" priority="1844" operator="containsText" text="OFERTA CON PRECIO APARENTEMENTE BAJO">
      <formula>NOT(ISERROR(SEARCH("OFERTA CON PRECIO APARENTEMENTE BAJO",H86)))</formula>
    </cfRule>
  </conditionalFormatting>
  <conditionalFormatting sqref="Q86">
    <cfRule type="cellIs" dxfId="4192" priority="1841" operator="greaterThan">
      <formula>0</formula>
    </cfRule>
  </conditionalFormatting>
  <conditionalFormatting sqref="Q86">
    <cfRule type="cellIs" dxfId="4191" priority="1842" operator="greaterThan">
      <formula>#REF!-(#REF!-#REF!-#REF!-#REF!)</formula>
    </cfRule>
    <cfRule type="cellIs" dxfId="4190" priority="1843" operator="greaterThan">
      <formula>#REF!-#REF!-#REF!-#REF!-#REF!</formula>
    </cfRule>
  </conditionalFormatting>
  <conditionalFormatting sqref="H87">
    <cfRule type="containsText" dxfId="4189" priority="1840" operator="containsText" text="VALOR MINIMO NO ACEPTABLE">
      <formula>NOT(ISERROR(SEARCH("VALOR MINIMO NO ACEPTABLE",H87)))</formula>
    </cfRule>
  </conditionalFormatting>
  <conditionalFormatting sqref="H87">
    <cfRule type="containsText" dxfId="4188" priority="1839" operator="containsText" text="OFERTA CON PRECIO APARENTEMENTE BAJO">
      <formula>NOT(ISERROR(SEARCH("OFERTA CON PRECIO APARENTEMENTE BAJO",H87)))</formula>
    </cfRule>
  </conditionalFormatting>
  <conditionalFormatting sqref="Q87">
    <cfRule type="cellIs" dxfId="4187" priority="1836" operator="greaterThan">
      <formula>0</formula>
    </cfRule>
  </conditionalFormatting>
  <conditionalFormatting sqref="Q87">
    <cfRule type="cellIs" dxfId="4186" priority="1837" operator="greaterThan">
      <formula>#REF!-(#REF!-#REF!-#REF!-#REF!)</formula>
    </cfRule>
    <cfRule type="cellIs" dxfId="4185" priority="1838" operator="greaterThan">
      <formula>#REF!-#REF!-#REF!-#REF!-#REF!</formula>
    </cfRule>
  </conditionalFormatting>
  <conditionalFormatting sqref="H88">
    <cfRule type="containsText" dxfId="4184" priority="1835" operator="containsText" text="VALOR MINIMO NO ACEPTABLE">
      <formula>NOT(ISERROR(SEARCH("VALOR MINIMO NO ACEPTABLE",H88)))</formula>
    </cfRule>
  </conditionalFormatting>
  <conditionalFormatting sqref="H88">
    <cfRule type="containsText" dxfId="4183" priority="1834" operator="containsText" text="OFERTA CON PRECIO APARENTEMENTE BAJO">
      <formula>NOT(ISERROR(SEARCH("OFERTA CON PRECIO APARENTEMENTE BAJO",H88)))</formula>
    </cfRule>
  </conditionalFormatting>
  <conditionalFormatting sqref="Q88">
    <cfRule type="cellIs" dxfId="4182" priority="1831" operator="greaterThan">
      <formula>0</formula>
    </cfRule>
  </conditionalFormatting>
  <conditionalFormatting sqref="Q88">
    <cfRule type="cellIs" dxfId="4181" priority="1832" operator="greaterThan">
      <formula>#REF!-(#REF!-#REF!-#REF!-#REF!)</formula>
    </cfRule>
    <cfRule type="cellIs" dxfId="4180" priority="1833" operator="greaterThan">
      <formula>#REF!-#REF!-#REF!-#REF!-#REF!</formula>
    </cfRule>
  </conditionalFormatting>
  <conditionalFormatting sqref="H89">
    <cfRule type="containsText" dxfId="4179" priority="1830" operator="containsText" text="VALOR MINIMO NO ACEPTABLE">
      <formula>NOT(ISERROR(SEARCH("VALOR MINIMO NO ACEPTABLE",H89)))</formula>
    </cfRule>
  </conditionalFormatting>
  <conditionalFormatting sqref="H89">
    <cfRule type="containsText" dxfId="4178" priority="1829" operator="containsText" text="OFERTA CON PRECIO APARENTEMENTE BAJO">
      <formula>NOT(ISERROR(SEARCH("OFERTA CON PRECIO APARENTEMENTE BAJO",H89)))</formula>
    </cfRule>
  </conditionalFormatting>
  <conditionalFormatting sqref="Q89">
    <cfRule type="cellIs" dxfId="4177" priority="1826" operator="greaterThan">
      <formula>0</formula>
    </cfRule>
  </conditionalFormatting>
  <conditionalFormatting sqref="Q89">
    <cfRule type="cellIs" dxfId="4176" priority="1827" operator="greaterThan">
      <formula>#REF!-(#REF!-#REF!-#REF!-#REF!)</formula>
    </cfRule>
    <cfRule type="cellIs" dxfId="4175" priority="1828" operator="greaterThan">
      <formula>#REF!-#REF!-#REF!-#REF!-#REF!</formula>
    </cfRule>
  </conditionalFormatting>
  <conditionalFormatting sqref="H90">
    <cfRule type="containsText" dxfId="4174" priority="1825" operator="containsText" text="VALOR MINIMO NO ACEPTABLE">
      <formula>NOT(ISERROR(SEARCH("VALOR MINIMO NO ACEPTABLE",H90)))</formula>
    </cfRule>
  </conditionalFormatting>
  <conditionalFormatting sqref="H90">
    <cfRule type="containsText" dxfId="4173" priority="1824" operator="containsText" text="OFERTA CON PRECIO APARENTEMENTE BAJO">
      <formula>NOT(ISERROR(SEARCH("OFERTA CON PRECIO APARENTEMENTE BAJO",H90)))</formula>
    </cfRule>
  </conditionalFormatting>
  <conditionalFormatting sqref="Q90">
    <cfRule type="cellIs" dxfId="4172" priority="1821" operator="greaterThan">
      <formula>0</formula>
    </cfRule>
  </conditionalFormatting>
  <conditionalFormatting sqref="Q90">
    <cfRule type="cellIs" dxfId="4171" priority="1822" operator="greaterThan">
      <formula>#REF!-(#REF!-#REF!-#REF!-#REF!)</formula>
    </cfRule>
    <cfRule type="cellIs" dxfId="4170" priority="1823" operator="greaterThan">
      <formula>#REF!-#REF!-#REF!-#REF!-#REF!</formula>
    </cfRule>
  </conditionalFormatting>
  <conditionalFormatting sqref="H91">
    <cfRule type="containsText" dxfId="4169" priority="1820" operator="containsText" text="VALOR MINIMO NO ACEPTABLE">
      <formula>NOT(ISERROR(SEARCH("VALOR MINIMO NO ACEPTABLE",H91)))</formula>
    </cfRule>
  </conditionalFormatting>
  <conditionalFormatting sqref="H91">
    <cfRule type="containsText" dxfId="4168" priority="1819" operator="containsText" text="OFERTA CON PRECIO APARENTEMENTE BAJO">
      <formula>NOT(ISERROR(SEARCH("OFERTA CON PRECIO APARENTEMENTE BAJO",H91)))</formula>
    </cfRule>
  </conditionalFormatting>
  <conditionalFormatting sqref="Q91">
    <cfRule type="cellIs" dxfId="4167" priority="1816" operator="greaterThan">
      <formula>0</formula>
    </cfRule>
  </conditionalFormatting>
  <conditionalFormatting sqref="Q91">
    <cfRule type="cellIs" dxfId="4166" priority="1817" operator="greaterThan">
      <formula>#REF!-(#REF!-#REF!-#REF!-#REF!)</formula>
    </cfRule>
    <cfRule type="cellIs" dxfId="4165" priority="1818" operator="greaterThan">
      <formula>#REF!-#REF!-#REF!-#REF!-#REF!</formula>
    </cfRule>
  </conditionalFormatting>
  <conditionalFormatting sqref="H92">
    <cfRule type="containsText" dxfId="4164" priority="1815" operator="containsText" text="VALOR MINIMO NO ACEPTABLE">
      <formula>NOT(ISERROR(SEARCH("VALOR MINIMO NO ACEPTABLE",H92)))</formula>
    </cfRule>
  </conditionalFormatting>
  <conditionalFormatting sqref="H92">
    <cfRule type="containsText" dxfId="4163" priority="1814" operator="containsText" text="OFERTA CON PRECIO APARENTEMENTE BAJO">
      <formula>NOT(ISERROR(SEARCH("OFERTA CON PRECIO APARENTEMENTE BAJO",H92)))</formula>
    </cfRule>
  </conditionalFormatting>
  <conditionalFormatting sqref="Q92">
    <cfRule type="cellIs" dxfId="4162" priority="1811" operator="greaterThan">
      <formula>0</formula>
    </cfRule>
  </conditionalFormatting>
  <conditionalFormatting sqref="Q92">
    <cfRule type="cellIs" dxfId="4161" priority="1812" operator="greaterThan">
      <formula>#REF!-(#REF!-#REF!-#REF!-#REF!)</formula>
    </cfRule>
    <cfRule type="cellIs" dxfId="4160" priority="1813" operator="greaterThan">
      <formula>#REF!-#REF!-#REF!-#REF!-#REF!</formula>
    </cfRule>
  </conditionalFormatting>
  <conditionalFormatting sqref="H93">
    <cfRule type="containsText" dxfId="4159" priority="1810" operator="containsText" text="VALOR MINIMO NO ACEPTABLE">
      <formula>NOT(ISERROR(SEARCH("VALOR MINIMO NO ACEPTABLE",H93)))</formula>
    </cfRule>
  </conditionalFormatting>
  <conditionalFormatting sqref="H93">
    <cfRule type="containsText" dxfId="4158" priority="1809" operator="containsText" text="OFERTA CON PRECIO APARENTEMENTE BAJO">
      <formula>NOT(ISERROR(SEARCH("OFERTA CON PRECIO APARENTEMENTE BAJO",H93)))</formula>
    </cfRule>
  </conditionalFormatting>
  <conditionalFormatting sqref="Q93">
    <cfRule type="cellIs" dxfId="4157" priority="1806" operator="greaterThan">
      <formula>0</formula>
    </cfRule>
  </conditionalFormatting>
  <conditionalFormatting sqref="Q93">
    <cfRule type="cellIs" dxfId="4156" priority="1807" operator="greaterThan">
      <formula>#REF!-(#REF!-#REF!-#REF!-#REF!)</formula>
    </cfRule>
    <cfRule type="cellIs" dxfId="4155" priority="1808" operator="greaterThan">
      <formula>#REF!-#REF!-#REF!-#REF!-#REF!</formula>
    </cfRule>
  </conditionalFormatting>
  <conditionalFormatting sqref="H94">
    <cfRule type="containsText" dxfId="4154" priority="1805" operator="containsText" text="VALOR MINIMO NO ACEPTABLE">
      <formula>NOT(ISERROR(SEARCH("VALOR MINIMO NO ACEPTABLE",H94)))</formula>
    </cfRule>
  </conditionalFormatting>
  <conditionalFormatting sqref="H94">
    <cfRule type="containsText" dxfId="4153" priority="1804" operator="containsText" text="OFERTA CON PRECIO APARENTEMENTE BAJO">
      <formula>NOT(ISERROR(SEARCH("OFERTA CON PRECIO APARENTEMENTE BAJO",H94)))</formula>
    </cfRule>
  </conditionalFormatting>
  <conditionalFormatting sqref="Q94">
    <cfRule type="cellIs" dxfId="4152" priority="1801" operator="greaterThan">
      <formula>0</formula>
    </cfRule>
  </conditionalFormatting>
  <conditionalFormatting sqref="Q94">
    <cfRule type="cellIs" dxfId="4151" priority="1802" operator="greaterThan">
      <formula>#REF!-(#REF!-#REF!-#REF!-#REF!)</formula>
    </cfRule>
    <cfRule type="cellIs" dxfId="4150" priority="1803" operator="greaterThan">
      <formula>#REF!-#REF!-#REF!-#REF!-#REF!</formula>
    </cfRule>
  </conditionalFormatting>
  <conditionalFormatting sqref="H95">
    <cfRule type="containsText" dxfId="4149" priority="1800" operator="containsText" text="VALOR MINIMO NO ACEPTABLE">
      <formula>NOT(ISERROR(SEARCH("VALOR MINIMO NO ACEPTABLE",H95)))</formula>
    </cfRule>
  </conditionalFormatting>
  <conditionalFormatting sqref="H95">
    <cfRule type="containsText" dxfId="4148" priority="1799" operator="containsText" text="OFERTA CON PRECIO APARENTEMENTE BAJO">
      <formula>NOT(ISERROR(SEARCH("OFERTA CON PRECIO APARENTEMENTE BAJO",H95)))</formula>
    </cfRule>
  </conditionalFormatting>
  <conditionalFormatting sqref="Q95">
    <cfRule type="cellIs" dxfId="4147" priority="1796" operator="greaterThan">
      <formula>0</formula>
    </cfRule>
  </conditionalFormatting>
  <conditionalFormatting sqref="Q95">
    <cfRule type="cellIs" dxfId="4146" priority="1797" operator="greaterThan">
      <formula>#REF!-(#REF!-#REF!-#REF!-#REF!)</formula>
    </cfRule>
    <cfRule type="cellIs" dxfId="4145" priority="1798" operator="greaterThan">
      <formula>#REF!-#REF!-#REF!-#REF!-#REF!</formula>
    </cfRule>
  </conditionalFormatting>
  <conditionalFormatting sqref="H96">
    <cfRule type="containsText" dxfId="4144" priority="1795" operator="containsText" text="VALOR MINIMO NO ACEPTABLE">
      <formula>NOT(ISERROR(SEARCH("VALOR MINIMO NO ACEPTABLE",H96)))</formula>
    </cfRule>
  </conditionalFormatting>
  <conditionalFormatting sqref="H96">
    <cfRule type="containsText" dxfId="4143" priority="1794" operator="containsText" text="OFERTA CON PRECIO APARENTEMENTE BAJO">
      <formula>NOT(ISERROR(SEARCH("OFERTA CON PRECIO APARENTEMENTE BAJO",H96)))</formula>
    </cfRule>
  </conditionalFormatting>
  <conditionalFormatting sqref="Q96">
    <cfRule type="cellIs" dxfId="4142" priority="1791" operator="greaterThan">
      <formula>0</formula>
    </cfRule>
  </conditionalFormatting>
  <conditionalFormatting sqref="Q96">
    <cfRule type="cellIs" dxfId="4141" priority="1792" operator="greaterThan">
      <formula>#REF!-(#REF!-#REF!-#REF!-#REF!)</formula>
    </cfRule>
    <cfRule type="cellIs" dxfId="4140" priority="1793" operator="greaterThan">
      <formula>#REF!-#REF!-#REF!-#REF!-#REF!</formula>
    </cfRule>
  </conditionalFormatting>
  <conditionalFormatting sqref="H97">
    <cfRule type="containsText" dxfId="4139" priority="1790" operator="containsText" text="VALOR MINIMO NO ACEPTABLE">
      <formula>NOT(ISERROR(SEARCH("VALOR MINIMO NO ACEPTABLE",H97)))</formula>
    </cfRule>
  </conditionalFormatting>
  <conditionalFormatting sqref="H97">
    <cfRule type="containsText" dxfId="4138" priority="1789" operator="containsText" text="OFERTA CON PRECIO APARENTEMENTE BAJO">
      <formula>NOT(ISERROR(SEARCH("OFERTA CON PRECIO APARENTEMENTE BAJO",H97)))</formula>
    </cfRule>
  </conditionalFormatting>
  <conditionalFormatting sqref="Q97">
    <cfRule type="cellIs" dxfId="4137" priority="1786" operator="greaterThan">
      <formula>0</formula>
    </cfRule>
  </conditionalFormatting>
  <conditionalFormatting sqref="Q97">
    <cfRule type="cellIs" dxfId="4136" priority="1787" operator="greaterThan">
      <formula>#REF!-(#REF!-#REF!-#REF!-#REF!)</formula>
    </cfRule>
    <cfRule type="cellIs" dxfId="4135" priority="1788" operator="greaterThan">
      <formula>#REF!-#REF!-#REF!-#REF!-#REF!</formula>
    </cfRule>
  </conditionalFormatting>
  <conditionalFormatting sqref="H98">
    <cfRule type="containsText" dxfId="4134" priority="1785" operator="containsText" text="VALOR MINIMO NO ACEPTABLE">
      <formula>NOT(ISERROR(SEARCH("VALOR MINIMO NO ACEPTABLE",H98)))</formula>
    </cfRule>
  </conditionalFormatting>
  <conditionalFormatting sqref="H98">
    <cfRule type="containsText" dxfId="4133" priority="1784" operator="containsText" text="OFERTA CON PRECIO APARENTEMENTE BAJO">
      <formula>NOT(ISERROR(SEARCH("OFERTA CON PRECIO APARENTEMENTE BAJO",H98)))</formula>
    </cfRule>
  </conditionalFormatting>
  <conditionalFormatting sqref="Q98">
    <cfRule type="cellIs" dxfId="4132" priority="1781" operator="greaterThan">
      <formula>0</formula>
    </cfRule>
  </conditionalFormatting>
  <conditionalFormatting sqref="Q98">
    <cfRule type="cellIs" dxfId="4131" priority="1782" operator="greaterThan">
      <formula>#REF!-(#REF!-#REF!-#REF!-#REF!)</formula>
    </cfRule>
    <cfRule type="cellIs" dxfId="4130" priority="1783" operator="greaterThan">
      <formula>#REF!-#REF!-#REF!-#REF!-#REF!</formula>
    </cfRule>
  </conditionalFormatting>
  <conditionalFormatting sqref="H99">
    <cfRule type="containsText" dxfId="4129" priority="1780" operator="containsText" text="VALOR MINIMO NO ACEPTABLE">
      <formula>NOT(ISERROR(SEARCH("VALOR MINIMO NO ACEPTABLE",H99)))</formula>
    </cfRule>
  </conditionalFormatting>
  <conditionalFormatting sqref="H99">
    <cfRule type="containsText" dxfId="4128" priority="1779" operator="containsText" text="OFERTA CON PRECIO APARENTEMENTE BAJO">
      <formula>NOT(ISERROR(SEARCH("OFERTA CON PRECIO APARENTEMENTE BAJO",H99)))</formula>
    </cfRule>
  </conditionalFormatting>
  <conditionalFormatting sqref="Q99">
    <cfRule type="cellIs" dxfId="4127" priority="1776" operator="greaterThan">
      <formula>0</formula>
    </cfRule>
  </conditionalFormatting>
  <conditionalFormatting sqref="Q99">
    <cfRule type="cellIs" dxfId="4126" priority="1777" operator="greaterThan">
      <formula>#REF!-(#REF!-#REF!-#REF!-#REF!)</formula>
    </cfRule>
    <cfRule type="cellIs" dxfId="4125" priority="1778" operator="greaterThan">
      <formula>#REF!-#REF!-#REF!-#REF!-#REF!</formula>
    </cfRule>
  </conditionalFormatting>
  <conditionalFormatting sqref="H100">
    <cfRule type="containsText" dxfId="4124" priority="1775" operator="containsText" text="VALOR MINIMO NO ACEPTABLE">
      <formula>NOT(ISERROR(SEARCH("VALOR MINIMO NO ACEPTABLE",H100)))</formula>
    </cfRule>
  </conditionalFormatting>
  <conditionalFormatting sqref="H100">
    <cfRule type="containsText" dxfId="4123" priority="1774" operator="containsText" text="OFERTA CON PRECIO APARENTEMENTE BAJO">
      <formula>NOT(ISERROR(SEARCH("OFERTA CON PRECIO APARENTEMENTE BAJO",H100)))</formula>
    </cfRule>
  </conditionalFormatting>
  <conditionalFormatting sqref="Q100">
    <cfRule type="cellIs" dxfId="4122" priority="1771" operator="greaterThan">
      <formula>0</formula>
    </cfRule>
  </conditionalFormatting>
  <conditionalFormatting sqref="Q100">
    <cfRule type="cellIs" dxfId="4121" priority="1772" operator="greaterThan">
      <formula>#REF!-(#REF!-#REF!-#REF!-#REF!)</formula>
    </cfRule>
    <cfRule type="cellIs" dxfId="4120" priority="1773" operator="greaterThan">
      <formula>#REF!-#REF!-#REF!-#REF!-#REF!</formula>
    </cfRule>
  </conditionalFormatting>
  <conditionalFormatting sqref="H101">
    <cfRule type="containsText" dxfId="4119" priority="1770" operator="containsText" text="VALOR MINIMO NO ACEPTABLE">
      <formula>NOT(ISERROR(SEARCH("VALOR MINIMO NO ACEPTABLE",H101)))</formula>
    </cfRule>
  </conditionalFormatting>
  <conditionalFormatting sqref="H101">
    <cfRule type="containsText" dxfId="4118" priority="1769" operator="containsText" text="OFERTA CON PRECIO APARENTEMENTE BAJO">
      <formula>NOT(ISERROR(SEARCH("OFERTA CON PRECIO APARENTEMENTE BAJO",H101)))</formula>
    </cfRule>
  </conditionalFormatting>
  <conditionalFormatting sqref="Q101">
    <cfRule type="cellIs" dxfId="4117" priority="1766" operator="greaterThan">
      <formula>0</formula>
    </cfRule>
  </conditionalFormatting>
  <conditionalFormatting sqref="Q101">
    <cfRule type="cellIs" dxfId="4116" priority="1767" operator="greaterThan">
      <formula>#REF!-(#REF!-#REF!-#REF!-#REF!)</formula>
    </cfRule>
    <cfRule type="cellIs" dxfId="4115" priority="1768" operator="greaterThan">
      <formula>#REF!-#REF!-#REF!-#REF!-#REF!</formula>
    </cfRule>
  </conditionalFormatting>
  <conditionalFormatting sqref="H102">
    <cfRule type="containsText" dxfId="4114" priority="1765" operator="containsText" text="VALOR MINIMO NO ACEPTABLE">
      <formula>NOT(ISERROR(SEARCH("VALOR MINIMO NO ACEPTABLE",H102)))</formula>
    </cfRule>
  </conditionalFormatting>
  <conditionalFormatting sqref="H102">
    <cfRule type="containsText" dxfId="4113" priority="1764" operator="containsText" text="OFERTA CON PRECIO APARENTEMENTE BAJO">
      <formula>NOT(ISERROR(SEARCH("OFERTA CON PRECIO APARENTEMENTE BAJO",H102)))</formula>
    </cfRule>
  </conditionalFormatting>
  <conditionalFormatting sqref="Q102">
    <cfRule type="cellIs" dxfId="4112" priority="1761" operator="greaterThan">
      <formula>0</formula>
    </cfRule>
  </conditionalFormatting>
  <conditionalFormatting sqref="Q102">
    <cfRule type="cellIs" dxfId="4111" priority="1762" operator="greaterThan">
      <formula>#REF!-(#REF!-#REF!-#REF!-#REF!)</formula>
    </cfRule>
    <cfRule type="cellIs" dxfId="4110" priority="1763" operator="greaterThan">
      <formula>#REF!-#REF!-#REF!-#REF!-#REF!</formula>
    </cfRule>
  </conditionalFormatting>
  <conditionalFormatting sqref="H103">
    <cfRule type="containsText" dxfId="4109" priority="1760" operator="containsText" text="VALOR MINIMO NO ACEPTABLE">
      <formula>NOT(ISERROR(SEARCH("VALOR MINIMO NO ACEPTABLE",H103)))</formula>
    </cfRule>
  </conditionalFormatting>
  <conditionalFormatting sqref="H103">
    <cfRule type="containsText" dxfId="4108" priority="1759" operator="containsText" text="OFERTA CON PRECIO APARENTEMENTE BAJO">
      <formula>NOT(ISERROR(SEARCH("OFERTA CON PRECIO APARENTEMENTE BAJO",H103)))</formula>
    </cfRule>
  </conditionalFormatting>
  <conditionalFormatting sqref="Q103">
    <cfRule type="cellIs" dxfId="4107" priority="1756" operator="greaterThan">
      <formula>0</formula>
    </cfRule>
  </conditionalFormatting>
  <conditionalFormatting sqref="Q103">
    <cfRule type="cellIs" dxfId="4106" priority="1757" operator="greaterThan">
      <formula>#REF!-(#REF!-#REF!-#REF!-#REF!)</formula>
    </cfRule>
    <cfRule type="cellIs" dxfId="4105" priority="1758" operator="greaterThan">
      <formula>#REF!-#REF!-#REF!-#REF!-#REF!</formula>
    </cfRule>
  </conditionalFormatting>
  <conditionalFormatting sqref="H104">
    <cfRule type="containsText" dxfId="4104" priority="1755" operator="containsText" text="VALOR MINIMO NO ACEPTABLE">
      <formula>NOT(ISERROR(SEARCH("VALOR MINIMO NO ACEPTABLE",H104)))</formula>
    </cfRule>
  </conditionalFormatting>
  <conditionalFormatting sqref="H104">
    <cfRule type="containsText" dxfId="4103" priority="1754" operator="containsText" text="OFERTA CON PRECIO APARENTEMENTE BAJO">
      <formula>NOT(ISERROR(SEARCH("OFERTA CON PRECIO APARENTEMENTE BAJO",H104)))</formula>
    </cfRule>
  </conditionalFormatting>
  <conditionalFormatting sqref="Q104">
    <cfRule type="cellIs" dxfId="4102" priority="1751" operator="greaterThan">
      <formula>0</formula>
    </cfRule>
  </conditionalFormatting>
  <conditionalFormatting sqref="Q104">
    <cfRule type="cellIs" dxfId="4101" priority="1752" operator="greaterThan">
      <formula>#REF!-(#REF!-#REF!-#REF!-#REF!)</formula>
    </cfRule>
    <cfRule type="cellIs" dxfId="4100" priority="1753" operator="greaterThan">
      <formula>#REF!-#REF!-#REF!-#REF!-#REF!</formula>
    </cfRule>
  </conditionalFormatting>
  <conditionalFormatting sqref="H105">
    <cfRule type="containsText" dxfId="4099" priority="1750" operator="containsText" text="VALOR MINIMO NO ACEPTABLE">
      <formula>NOT(ISERROR(SEARCH("VALOR MINIMO NO ACEPTABLE",H105)))</formula>
    </cfRule>
  </conditionalFormatting>
  <conditionalFormatting sqref="H105">
    <cfRule type="containsText" dxfId="4098" priority="1749" operator="containsText" text="OFERTA CON PRECIO APARENTEMENTE BAJO">
      <formula>NOT(ISERROR(SEARCH("OFERTA CON PRECIO APARENTEMENTE BAJO",H105)))</formula>
    </cfRule>
  </conditionalFormatting>
  <conditionalFormatting sqref="Q105">
    <cfRule type="cellIs" dxfId="4097" priority="1746" operator="greaterThan">
      <formula>0</formula>
    </cfRule>
  </conditionalFormatting>
  <conditionalFormatting sqref="Q105">
    <cfRule type="cellIs" dxfId="4096" priority="1747" operator="greaterThan">
      <formula>#REF!-(#REF!-#REF!-#REF!-#REF!)</formula>
    </cfRule>
    <cfRule type="cellIs" dxfId="4095" priority="1748" operator="greaterThan">
      <formula>#REF!-#REF!-#REF!-#REF!-#REF!</formula>
    </cfRule>
  </conditionalFormatting>
  <conditionalFormatting sqref="H106">
    <cfRule type="containsText" dxfId="4094" priority="1745" operator="containsText" text="VALOR MINIMO NO ACEPTABLE">
      <formula>NOT(ISERROR(SEARCH("VALOR MINIMO NO ACEPTABLE",H106)))</formula>
    </cfRule>
  </conditionalFormatting>
  <conditionalFormatting sqref="H106">
    <cfRule type="containsText" dxfId="4093" priority="1744" operator="containsText" text="OFERTA CON PRECIO APARENTEMENTE BAJO">
      <formula>NOT(ISERROR(SEARCH("OFERTA CON PRECIO APARENTEMENTE BAJO",H106)))</formula>
    </cfRule>
  </conditionalFormatting>
  <conditionalFormatting sqref="Q106">
    <cfRule type="cellIs" dxfId="4092" priority="1741" operator="greaterThan">
      <formula>0</formula>
    </cfRule>
  </conditionalFormatting>
  <conditionalFormatting sqref="Q106">
    <cfRule type="cellIs" dxfId="4091" priority="1742" operator="greaterThan">
      <formula>#REF!-(#REF!-#REF!-#REF!-#REF!)</formula>
    </cfRule>
    <cfRule type="cellIs" dxfId="4090" priority="1743" operator="greaterThan">
      <formula>#REF!-#REF!-#REF!-#REF!-#REF!</formula>
    </cfRule>
  </conditionalFormatting>
  <conditionalFormatting sqref="H107">
    <cfRule type="containsText" dxfId="4089" priority="1740" operator="containsText" text="VALOR MINIMO NO ACEPTABLE">
      <formula>NOT(ISERROR(SEARCH("VALOR MINIMO NO ACEPTABLE",H107)))</formula>
    </cfRule>
  </conditionalFormatting>
  <conditionalFormatting sqref="H107">
    <cfRule type="containsText" dxfId="4088" priority="1739" operator="containsText" text="OFERTA CON PRECIO APARENTEMENTE BAJO">
      <formula>NOT(ISERROR(SEARCH("OFERTA CON PRECIO APARENTEMENTE BAJO",H107)))</formula>
    </cfRule>
  </conditionalFormatting>
  <conditionalFormatting sqref="Q107">
    <cfRule type="cellIs" dxfId="4087" priority="1736" operator="greaterThan">
      <formula>0</formula>
    </cfRule>
  </conditionalFormatting>
  <conditionalFormatting sqref="Q107">
    <cfRule type="cellIs" dxfId="4086" priority="1737" operator="greaterThan">
      <formula>#REF!-(#REF!-#REF!-#REF!-#REF!)</formula>
    </cfRule>
    <cfRule type="cellIs" dxfId="4085" priority="1738" operator="greaterThan">
      <formula>#REF!-#REF!-#REF!-#REF!-#REF!</formula>
    </cfRule>
  </conditionalFormatting>
  <conditionalFormatting sqref="H108">
    <cfRule type="containsText" dxfId="4084" priority="1735" operator="containsText" text="VALOR MINIMO NO ACEPTABLE">
      <formula>NOT(ISERROR(SEARCH("VALOR MINIMO NO ACEPTABLE",H108)))</formula>
    </cfRule>
  </conditionalFormatting>
  <conditionalFormatting sqref="H108">
    <cfRule type="containsText" dxfId="4083" priority="1734" operator="containsText" text="OFERTA CON PRECIO APARENTEMENTE BAJO">
      <formula>NOT(ISERROR(SEARCH("OFERTA CON PRECIO APARENTEMENTE BAJO",H108)))</formula>
    </cfRule>
  </conditionalFormatting>
  <conditionalFormatting sqref="Q108">
    <cfRule type="cellIs" dxfId="4082" priority="1731" operator="greaterThan">
      <formula>0</formula>
    </cfRule>
  </conditionalFormatting>
  <conditionalFormatting sqref="Q108">
    <cfRule type="cellIs" dxfId="4081" priority="1732" operator="greaterThan">
      <formula>#REF!-(#REF!-#REF!-#REF!-#REF!)</formula>
    </cfRule>
    <cfRule type="cellIs" dxfId="4080" priority="1733" operator="greaterThan">
      <formula>#REF!-#REF!-#REF!-#REF!-#REF!</formula>
    </cfRule>
  </conditionalFormatting>
  <conditionalFormatting sqref="H109">
    <cfRule type="containsText" dxfId="4079" priority="1730" operator="containsText" text="VALOR MINIMO NO ACEPTABLE">
      <formula>NOT(ISERROR(SEARCH("VALOR MINIMO NO ACEPTABLE",H109)))</formula>
    </cfRule>
  </conditionalFormatting>
  <conditionalFormatting sqref="H109">
    <cfRule type="containsText" dxfId="4078" priority="1729" operator="containsText" text="OFERTA CON PRECIO APARENTEMENTE BAJO">
      <formula>NOT(ISERROR(SEARCH("OFERTA CON PRECIO APARENTEMENTE BAJO",H109)))</formula>
    </cfRule>
  </conditionalFormatting>
  <conditionalFormatting sqref="Q109">
    <cfRule type="cellIs" dxfId="4077" priority="1726" operator="greaterThan">
      <formula>0</formula>
    </cfRule>
  </conditionalFormatting>
  <conditionalFormatting sqref="Q109">
    <cfRule type="cellIs" dxfId="4076" priority="1727" operator="greaterThan">
      <formula>#REF!-(#REF!-#REF!-#REF!-#REF!)</formula>
    </cfRule>
    <cfRule type="cellIs" dxfId="4075" priority="1728" operator="greaterThan">
      <formula>#REF!-#REF!-#REF!-#REF!-#REF!</formula>
    </cfRule>
  </conditionalFormatting>
  <conditionalFormatting sqref="H110">
    <cfRule type="containsText" dxfId="4074" priority="1725" operator="containsText" text="VALOR MINIMO NO ACEPTABLE">
      <formula>NOT(ISERROR(SEARCH("VALOR MINIMO NO ACEPTABLE",H110)))</formula>
    </cfRule>
  </conditionalFormatting>
  <conditionalFormatting sqref="H110">
    <cfRule type="containsText" dxfId="4073" priority="1724" operator="containsText" text="OFERTA CON PRECIO APARENTEMENTE BAJO">
      <formula>NOT(ISERROR(SEARCH("OFERTA CON PRECIO APARENTEMENTE BAJO",H110)))</formula>
    </cfRule>
  </conditionalFormatting>
  <conditionalFormatting sqref="Q110">
    <cfRule type="cellIs" dxfId="4072" priority="1721" operator="greaterThan">
      <formula>0</formula>
    </cfRule>
  </conditionalFormatting>
  <conditionalFormatting sqref="Q110">
    <cfRule type="cellIs" dxfId="4071" priority="1722" operator="greaterThan">
      <formula>#REF!-(#REF!-#REF!-#REF!-#REF!)</formula>
    </cfRule>
    <cfRule type="cellIs" dxfId="4070" priority="1723" operator="greaterThan">
      <formula>#REF!-#REF!-#REF!-#REF!-#REF!</formula>
    </cfRule>
  </conditionalFormatting>
  <conditionalFormatting sqref="H111">
    <cfRule type="containsText" dxfId="4069" priority="1720" operator="containsText" text="VALOR MINIMO NO ACEPTABLE">
      <formula>NOT(ISERROR(SEARCH("VALOR MINIMO NO ACEPTABLE",H111)))</formula>
    </cfRule>
  </conditionalFormatting>
  <conditionalFormatting sqref="H111">
    <cfRule type="containsText" dxfId="4068" priority="1719" operator="containsText" text="OFERTA CON PRECIO APARENTEMENTE BAJO">
      <formula>NOT(ISERROR(SEARCH("OFERTA CON PRECIO APARENTEMENTE BAJO",H111)))</formula>
    </cfRule>
  </conditionalFormatting>
  <conditionalFormatting sqref="Q111">
    <cfRule type="cellIs" dxfId="4067" priority="1716" operator="greaterThan">
      <formula>0</formula>
    </cfRule>
  </conditionalFormatting>
  <conditionalFormatting sqref="Q111">
    <cfRule type="cellIs" dxfId="4066" priority="1717" operator="greaterThan">
      <formula>#REF!-(#REF!-#REF!-#REF!-#REF!)</formula>
    </cfRule>
    <cfRule type="cellIs" dxfId="4065" priority="1718" operator="greaterThan">
      <formula>#REF!-#REF!-#REF!-#REF!-#REF!</formula>
    </cfRule>
  </conditionalFormatting>
  <conditionalFormatting sqref="H112">
    <cfRule type="containsText" dxfId="4064" priority="1715" operator="containsText" text="VALOR MINIMO NO ACEPTABLE">
      <formula>NOT(ISERROR(SEARCH("VALOR MINIMO NO ACEPTABLE",H112)))</formula>
    </cfRule>
  </conditionalFormatting>
  <conditionalFormatting sqref="H112">
    <cfRule type="containsText" dxfId="4063" priority="1714" operator="containsText" text="OFERTA CON PRECIO APARENTEMENTE BAJO">
      <formula>NOT(ISERROR(SEARCH("OFERTA CON PRECIO APARENTEMENTE BAJO",H112)))</formula>
    </cfRule>
  </conditionalFormatting>
  <conditionalFormatting sqref="Q112">
    <cfRule type="cellIs" dxfId="4062" priority="1711" operator="greaterThan">
      <formula>0</formula>
    </cfRule>
  </conditionalFormatting>
  <conditionalFormatting sqref="Q112">
    <cfRule type="cellIs" dxfId="4061" priority="1712" operator="greaterThan">
      <formula>#REF!-(#REF!-#REF!-#REF!-#REF!)</formula>
    </cfRule>
    <cfRule type="cellIs" dxfId="4060" priority="1713" operator="greaterThan">
      <formula>#REF!-#REF!-#REF!-#REF!-#REF!</formula>
    </cfRule>
  </conditionalFormatting>
  <conditionalFormatting sqref="H113">
    <cfRule type="containsText" dxfId="4059" priority="1710" operator="containsText" text="VALOR MINIMO NO ACEPTABLE">
      <formula>NOT(ISERROR(SEARCH("VALOR MINIMO NO ACEPTABLE",H113)))</formula>
    </cfRule>
  </conditionalFormatting>
  <conditionalFormatting sqref="H113">
    <cfRule type="containsText" dxfId="4058" priority="1709" operator="containsText" text="OFERTA CON PRECIO APARENTEMENTE BAJO">
      <formula>NOT(ISERROR(SEARCH("OFERTA CON PRECIO APARENTEMENTE BAJO",H113)))</formula>
    </cfRule>
  </conditionalFormatting>
  <conditionalFormatting sqref="Q113">
    <cfRule type="cellIs" dxfId="4057" priority="1706" operator="greaterThan">
      <formula>0</formula>
    </cfRule>
  </conditionalFormatting>
  <conditionalFormatting sqref="Q113">
    <cfRule type="cellIs" dxfId="4056" priority="1707" operator="greaterThan">
      <formula>#REF!-(#REF!-#REF!-#REF!-#REF!)</formula>
    </cfRule>
    <cfRule type="cellIs" dxfId="4055" priority="1708" operator="greaterThan">
      <formula>#REF!-#REF!-#REF!-#REF!-#REF!</formula>
    </cfRule>
  </conditionalFormatting>
  <conditionalFormatting sqref="H114">
    <cfRule type="containsText" dxfId="4054" priority="1705" operator="containsText" text="VALOR MINIMO NO ACEPTABLE">
      <formula>NOT(ISERROR(SEARCH("VALOR MINIMO NO ACEPTABLE",H114)))</formula>
    </cfRule>
  </conditionalFormatting>
  <conditionalFormatting sqref="H114">
    <cfRule type="containsText" dxfId="4053" priority="1704" operator="containsText" text="OFERTA CON PRECIO APARENTEMENTE BAJO">
      <formula>NOT(ISERROR(SEARCH("OFERTA CON PRECIO APARENTEMENTE BAJO",H114)))</formula>
    </cfRule>
  </conditionalFormatting>
  <conditionalFormatting sqref="Q114">
    <cfRule type="cellIs" dxfId="4052" priority="1701" operator="greaterThan">
      <formula>0</formula>
    </cfRule>
  </conditionalFormatting>
  <conditionalFormatting sqref="Q114">
    <cfRule type="cellIs" dxfId="4051" priority="1702" operator="greaterThan">
      <formula>#REF!-(#REF!-#REF!-#REF!-#REF!)</formula>
    </cfRule>
    <cfRule type="cellIs" dxfId="4050" priority="1703" operator="greaterThan">
      <formula>#REF!-#REF!-#REF!-#REF!-#REF!</formula>
    </cfRule>
  </conditionalFormatting>
  <conditionalFormatting sqref="H115">
    <cfRule type="containsText" dxfId="4049" priority="1700" operator="containsText" text="VALOR MINIMO NO ACEPTABLE">
      <formula>NOT(ISERROR(SEARCH("VALOR MINIMO NO ACEPTABLE",H115)))</formula>
    </cfRule>
  </conditionalFormatting>
  <conditionalFormatting sqref="H115">
    <cfRule type="containsText" dxfId="4048" priority="1699" operator="containsText" text="OFERTA CON PRECIO APARENTEMENTE BAJO">
      <formula>NOT(ISERROR(SEARCH("OFERTA CON PRECIO APARENTEMENTE BAJO",H115)))</formula>
    </cfRule>
  </conditionalFormatting>
  <conditionalFormatting sqref="Q115">
    <cfRule type="cellIs" dxfId="4047" priority="1696" operator="greaterThan">
      <formula>0</formula>
    </cfRule>
  </conditionalFormatting>
  <conditionalFormatting sqref="Q115">
    <cfRule type="cellIs" dxfId="4046" priority="1697" operator="greaterThan">
      <formula>#REF!-(#REF!-#REF!-#REF!-#REF!)</formula>
    </cfRule>
    <cfRule type="cellIs" dxfId="4045" priority="1698" operator="greaterThan">
      <formula>#REF!-#REF!-#REF!-#REF!-#REF!</formula>
    </cfRule>
  </conditionalFormatting>
  <conditionalFormatting sqref="H116">
    <cfRule type="containsText" dxfId="4044" priority="1695" operator="containsText" text="VALOR MINIMO NO ACEPTABLE">
      <formula>NOT(ISERROR(SEARCH("VALOR MINIMO NO ACEPTABLE",H116)))</formula>
    </cfRule>
  </conditionalFormatting>
  <conditionalFormatting sqref="H116">
    <cfRule type="containsText" dxfId="4043" priority="1694" operator="containsText" text="OFERTA CON PRECIO APARENTEMENTE BAJO">
      <formula>NOT(ISERROR(SEARCH("OFERTA CON PRECIO APARENTEMENTE BAJO",H116)))</formula>
    </cfRule>
  </conditionalFormatting>
  <conditionalFormatting sqref="Q116">
    <cfRule type="cellIs" dxfId="4042" priority="1691" operator="greaterThan">
      <formula>0</formula>
    </cfRule>
  </conditionalFormatting>
  <conditionalFormatting sqref="Q116">
    <cfRule type="cellIs" dxfId="4041" priority="1692" operator="greaterThan">
      <formula>#REF!-(#REF!-#REF!-#REF!-#REF!)</formula>
    </cfRule>
    <cfRule type="cellIs" dxfId="4040" priority="1693" operator="greaterThan">
      <formula>#REF!-#REF!-#REF!-#REF!-#REF!</formula>
    </cfRule>
  </conditionalFormatting>
  <conditionalFormatting sqref="H117">
    <cfRule type="containsText" dxfId="4039" priority="1690" operator="containsText" text="VALOR MINIMO NO ACEPTABLE">
      <formula>NOT(ISERROR(SEARCH("VALOR MINIMO NO ACEPTABLE",H117)))</formula>
    </cfRule>
  </conditionalFormatting>
  <conditionalFormatting sqref="H117">
    <cfRule type="containsText" dxfId="4038" priority="1689" operator="containsText" text="OFERTA CON PRECIO APARENTEMENTE BAJO">
      <formula>NOT(ISERROR(SEARCH("OFERTA CON PRECIO APARENTEMENTE BAJO",H117)))</formula>
    </cfRule>
  </conditionalFormatting>
  <conditionalFormatting sqref="Q117">
    <cfRule type="cellIs" dxfId="4037" priority="1686" operator="greaterThan">
      <formula>0</formula>
    </cfRule>
  </conditionalFormatting>
  <conditionalFormatting sqref="Q117">
    <cfRule type="cellIs" dxfId="4036" priority="1687" operator="greaterThan">
      <formula>#REF!-(#REF!-#REF!-#REF!-#REF!)</formula>
    </cfRule>
    <cfRule type="cellIs" dxfId="4035" priority="1688" operator="greaterThan">
      <formula>#REF!-#REF!-#REF!-#REF!-#REF!</formula>
    </cfRule>
  </conditionalFormatting>
  <conditionalFormatting sqref="H118">
    <cfRule type="containsText" dxfId="4034" priority="1685" operator="containsText" text="VALOR MINIMO NO ACEPTABLE">
      <formula>NOT(ISERROR(SEARCH("VALOR MINIMO NO ACEPTABLE",H118)))</formula>
    </cfRule>
  </conditionalFormatting>
  <conditionalFormatting sqref="H118">
    <cfRule type="containsText" dxfId="4033" priority="1684" operator="containsText" text="OFERTA CON PRECIO APARENTEMENTE BAJO">
      <formula>NOT(ISERROR(SEARCH("OFERTA CON PRECIO APARENTEMENTE BAJO",H118)))</formula>
    </cfRule>
  </conditionalFormatting>
  <conditionalFormatting sqref="Q118">
    <cfRule type="cellIs" dxfId="4032" priority="1681" operator="greaterThan">
      <formula>0</formula>
    </cfRule>
  </conditionalFormatting>
  <conditionalFormatting sqref="Q118">
    <cfRule type="cellIs" dxfId="4031" priority="1682" operator="greaterThan">
      <formula>#REF!-(#REF!-#REF!-#REF!-#REF!)</formula>
    </cfRule>
    <cfRule type="cellIs" dxfId="4030" priority="1683" operator="greaterThan">
      <formula>#REF!-#REF!-#REF!-#REF!-#REF!</formula>
    </cfRule>
  </conditionalFormatting>
  <conditionalFormatting sqref="H119">
    <cfRule type="containsText" dxfId="4029" priority="1680" operator="containsText" text="VALOR MINIMO NO ACEPTABLE">
      <formula>NOT(ISERROR(SEARCH("VALOR MINIMO NO ACEPTABLE",H119)))</formula>
    </cfRule>
  </conditionalFormatting>
  <conditionalFormatting sqref="H119">
    <cfRule type="containsText" dxfId="4028" priority="1679" operator="containsText" text="OFERTA CON PRECIO APARENTEMENTE BAJO">
      <formula>NOT(ISERROR(SEARCH("OFERTA CON PRECIO APARENTEMENTE BAJO",H119)))</formula>
    </cfRule>
  </conditionalFormatting>
  <conditionalFormatting sqref="Q119">
    <cfRule type="cellIs" dxfId="4027" priority="1676" operator="greaterThan">
      <formula>0</formula>
    </cfRule>
  </conditionalFormatting>
  <conditionalFormatting sqref="Q119">
    <cfRule type="cellIs" dxfId="4026" priority="1677" operator="greaterThan">
      <formula>#REF!-(#REF!-#REF!-#REF!-#REF!)</formula>
    </cfRule>
    <cfRule type="cellIs" dxfId="4025" priority="1678" operator="greaterThan">
      <formula>#REF!-#REF!-#REF!-#REF!-#REF!</formula>
    </cfRule>
  </conditionalFormatting>
  <conditionalFormatting sqref="H120">
    <cfRule type="containsText" dxfId="4024" priority="1675" operator="containsText" text="VALOR MINIMO NO ACEPTABLE">
      <formula>NOT(ISERROR(SEARCH("VALOR MINIMO NO ACEPTABLE",H120)))</formula>
    </cfRule>
  </conditionalFormatting>
  <conditionalFormatting sqref="H120">
    <cfRule type="containsText" dxfId="4023" priority="1674" operator="containsText" text="OFERTA CON PRECIO APARENTEMENTE BAJO">
      <formula>NOT(ISERROR(SEARCH("OFERTA CON PRECIO APARENTEMENTE BAJO",H120)))</formula>
    </cfRule>
  </conditionalFormatting>
  <conditionalFormatting sqref="Q120">
    <cfRule type="cellIs" dxfId="4022" priority="1671" operator="greaterThan">
      <formula>0</formula>
    </cfRule>
  </conditionalFormatting>
  <conditionalFormatting sqref="Q120">
    <cfRule type="cellIs" dxfId="4021" priority="1672" operator="greaterThan">
      <formula>#REF!-(#REF!-#REF!-#REF!-#REF!)</formula>
    </cfRule>
    <cfRule type="cellIs" dxfId="4020" priority="1673" operator="greaterThan">
      <formula>#REF!-#REF!-#REF!-#REF!-#REF!</formula>
    </cfRule>
  </conditionalFormatting>
  <conditionalFormatting sqref="H121">
    <cfRule type="containsText" dxfId="4019" priority="1670" operator="containsText" text="VALOR MINIMO NO ACEPTABLE">
      <formula>NOT(ISERROR(SEARCH("VALOR MINIMO NO ACEPTABLE",H121)))</formula>
    </cfRule>
  </conditionalFormatting>
  <conditionalFormatting sqref="H121">
    <cfRule type="containsText" dxfId="4018" priority="1669" operator="containsText" text="OFERTA CON PRECIO APARENTEMENTE BAJO">
      <formula>NOT(ISERROR(SEARCH("OFERTA CON PRECIO APARENTEMENTE BAJO",H121)))</formula>
    </cfRule>
  </conditionalFormatting>
  <conditionalFormatting sqref="Q121">
    <cfRule type="cellIs" dxfId="4017" priority="1666" operator="greaterThan">
      <formula>0</formula>
    </cfRule>
  </conditionalFormatting>
  <conditionalFormatting sqref="Q121">
    <cfRule type="cellIs" dxfId="4016" priority="1667" operator="greaterThan">
      <formula>#REF!-(#REF!-#REF!-#REF!-#REF!)</formula>
    </cfRule>
    <cfRule type="cellIs" dxfId="4015" priority="1668" operator="greaterThan">
      <formula>#REF!-#REF!-#REF!-#REF!-#REF!</formula>
    </cfRule>
  </conditionalFormatting>
  <conditionalFormatting sqref="H122">
    <cfRule type="containsText" dxfId="4014" priority="1665" operator="containsText" text="VALOR MINIMO NO ACEPTABLE">
      <formula>NOT(ISERROR(SEARCH("VALOR MINIMO NO ACEPTABLE",H122)))</formula>
    </cfRule>
  </conditionalFormatting>
  <conditionalFormatting sqref="H122">
    <cfRule type="containsText" dxfId="4013" priority="1664" operator="containsText" text="OFERTA CON PRECIO APARENTEMENTE BAJO">
      <formula>NOT(ISERROR(SEARCH("OFERTA CON PRECIO APARENTEMENTE BAJO",H122)))</formula>
    </cfRule>
  </conditionalFormatting>
  <conditionalFormatting sqref="Q122">
    <cfRule type="cellIs" dxfId="4012" priority="1661" operator="greaterThan">
      <formula>0</formula>
    </cfRule>
  </conditionalFormatting>
  <conditionalFormatting sqref="Q122">
    <cfRule type="cellIs" dxfId="4011" priority="1662" operator="greaterThan">
      <formula>#REF!-(#REF!-#REF!-#REF!-#REF!)</formula>
    </cfRule>
    <cfRule type="cellIs" dxfId="4010" priority="1663" operator="greaterThan">
      <formula>#REF!-#REF!-#REF!-#REF!-#REF!</formula>
    </cfRule>
  </conditionalFormatting>
  <conditionalFormatting sqref="H123">
    <cfRule type="containsText" dxfId="4009" priority="1660" operator="containsText" text="VALOR MINIMO NO ACEPTABLE">
      <formula>NOT(ISERROR(SEARCH("VALOR MINIMO NO ACEPTABLE",H123)))</formula>
    </cfRule>
  </conditionalFormatting>
  <conditionalFormatting sqref="H123">
    <cfRule type="containsText" dxfId="4008" priority="1659" operator="containsText" text="OFERTA CON PRECIO APARENTEMENTE BAJO">
      <formula>NOT(ISERROR(SEARCH("OFERTA CON PRECIO APARENTEMENTE BAJO",H123)))</formula>
    </cfRule>
  </conditionalFormatting>
  <conditionalFormatting sqref="Q123">
    <cfRule type="cellIs" dxfId="4007" priority="1656" operator="greaterThan">
      <formula>0</formula>
    </cfRule>
  </conditionalFormatting>
  <conditionalFormatting sqref="Q123">
    <cfRule type="cellIs" dxfId="4006" priority="1657" operator="greaterThan">
      <formula>#REF!-(#REF!-#REF!-#REF!-#REF!)</formula>
    </cfRule>
    <cfRule type="cellIs" dxfId="4005" priority="1658" operator="greaterThan">
      <formula>#REF!-#REF!-#REF!-#REF!-#REF!</formula>
    </cfRule>
  </conditionalFormatting>
  <conditionalFormatting sqref="H124">
    <cfRule type="containsText" dxfId="4004" priority="1655" operator="containsText" text="VALOR MINIMO NO ACEPTABLE">
      <formula>NOT(ISERROR(SEARCH("VALOR MINIMO NO ACEPTABLE",H124)))</formula>
    </cfRule>
  </conditionalFormatting>
  <conditionalFormatting sqref="H124">
    <cfRule type="containsText" dxfId="4003" priority="1654" operator="containsText" text="OFERTA CON PRECIO APARENTEMENTE BAJO">
      <formula>NOT(ISERROR(SEARCH("OFERTA CON PRECIO APARENTEMENTE BAJO",H124)))</formula>
    </cfRule>
  </conditionalFormatting>
  <conditionalFormatting sqref="Q124">
    <cfRule type="cellIs" dxfId="4002" priority="1651" operator="greaterThan">
      <formula>0</formula>
    </cfRule>
  </conditionalFormatting>
  <conditionalFormatting sqref="Q124">
    <cfRule type="cellIs" dxfId="4001" priority="1652" operator="greaterThan">
      <formula>#REF!-(#REF!-#REF!-#REF!-#REF!)</formula>
    </cfRule>
    <cfRule type="cellIs" dxfId="4000" priority="1653" operator="greaterThan">
      <formula>#REF!-#REF!-#REF!-#REF!-#REF!</formula>
    </cfRule>
  </conditionalFormatting>
  <conditionalFormatting sqref="H125">
    <cfRule type="containsText" dxfId="3999" priority="1650" operator="containsText" text="VALOR MINIMO NO ACEPTABLE">
      <formula>NOT(ISERROR(SEARCH("VALOR MINIMO NO ACEPTABLE",H125)))</formula>
    </cfRule>
  </conditionalFormatting>
  <conditionalFormatting sqref="H125">
    <cfRule type="containsText" dxfId="3998" priority="1649" operator="containsText" text="OFERTA CON PRECIO APARENTEMENTE BAJO">
      <formula>NOT(ISERROR(SEARCH("OFERTA CON PRECIO APARENTEMENTE BAJO",H125)))</formula>
    </cfRule>
  </conditionalFormatting>
  <conditionalFormatting sqref="Q125">
    <cfRule type="cellIs" dxfId="3997" priority="1646" operator="greaterThan">
      <formula>0</formula>
    </cfRule>
  </conditionalFormatting>
  <conditionalFormatting sqref="Q125">
    <cfRule type="cellIs" dxfId="3996" priority="1647" operator="greaterThan">
      <formula>#REF!-(#REF!-#REF!-#REF!-#REF!)</formula>
    </cfRule>
    <cfRule type="cellIs" dxfId="3995" priority="1648" operator="greaterThan">
      <formula>#REF!-#REF!-#REF!-#REF!-#REF!</formula>
    </cfRule>
  </conditionalFormatting>
  <conditionalFormatting sqref="H126">
    <cfRule type="containsText" dxfId="3994" priority="1645" operator="containsText" text="VALOR MINIMO NO ACEPTABLE">
      <formula>NOT(ISERROR(SEARCH("VALOR MINIMO NO ACEPTABLE",H126)))</formula>
    </cfRule>
  </conditionalFormatting>
  <conditionalFormatting sqref="H126">
    <cfRule type="containsText" dxfId="3993" priority="1644" operator="containsText" text="OFERTA CON PRECIO APARENTEMENTE BAJO">
      <formula>NOT(ISERROR(SEARCH("OFERTA CON PRECIO APARENTEMENTE BAJO",H126)))</formula>
    </cfRule>
  </conditionalFormatting>
  <conditionalFormatting sqref="Q126">
    <cfRule type="cellIs" dxfId="3992" priority="1641" operator="greaterThan">
      <formula>0</formula>
    </cfRule>
  </conditionalFormatting>
  <conditionalFormatting sqref="Q126">
    <cfRule type="cellIs" dxfId="3991" priority="1642" operator="greaterThan">
      <formula>#REF!-(#REF!-#REF!-#REF!-#REF!)</formula>
    </cfRule>
    <cfRule type="cellIs" dxfId="3990" priority="1643" operator="greaterThan">
      <formula>#REF!-#REF!-#REF!-#REF!-#REF!</formula>
    </cfRule>
  </conditionalFormatting>
  <conditionalFormatting sqref="H127">
    <cfRule type="containsText" dxfId="3989" priority="1640" operator="containsText" text="VALOR MINIMO NO ACEPTABLE">
      <formula>NOT(ISERROR(SEARCH("VALOR MINIMO NO ACEPTABLE",H127)))</formula>
    </cfRule>
  </conditionalFormatting>
  <conditionalFormatting sqref="H127">
    <cfRule type="containsText" dxfId="3988" priority="1639" operator="containsText" text="OFERTA CON PRECIO APARENTEMENTE BAJO">
      <formula>NOT(ISERROR(SEARCH("OFERTA CON PRECIO APARENTEMENTE BAJO",H127)))</formula>
    </cfRule>
  </conditionalFormatting>
  <conditionalFormatting sqref="Q127">
    <cfRule type="cellIs" dxfId="3987" priority="1636" operator="greaterThan">
      <formula>0</formula>
    </cfRule>
  </conditionalFormatting>
  <conditionalFormatting sqref="Q127">
    <cfRule type="cellIs" dxfId="3986" priority="1637" operator="greaterThan">
      <formula>#REF!-(#REF!-#REF!-#REF!-#REF!)</formula>
    </cfRule>
    <cfRule type="cellIs" dxfId="3985" priority="1638" operator="greaterThan">
      <formula>#REF!-#REF!-#REF!-#REF!-#REF!</formula>
    </cfRule>
  </conditionalFormatting>
  <conditionalFormatting sqref="H128">
    <cfRule type="containsText" dxfId="3984" priority="1635" operator="containsText" text="VALOR MINIMO NO ACEPTABLE">
      <formula>NOT(ISERROR(SEARCH("VALOR MINIMO NO ACEPTABLE",H128)))</formula>
    </cfRule>
  </conditionalFormatting>
  <conditionalFormatting sqref="H128">
    <cfRule type="containsText" dxfId="3983" priority="1634" operator="containsText" text="OFERTA CON PRECIO APARENTEMENTE BAJO">
      <formula>NOT(ISERROR(SEARCH("OFERTA CON PRECIO APARENTEMENTE BAJO",H128)))</formula>
    </cfRule>
  </conditionalFormatting>
  <conditionalFormatting sqref="Q128">
    <cfRule type="cellIs" dxfId="3982" priority="1631" operator="greaterThan">
      <formula>0</formula>
    </cfRule>
  </conditionalFormatting>
  <conditionalFormatting sqref="Q128">
    <cfRule type="cellIs" dxfId="3981" priority="1632" operator="greaterThan">
      <formula>#REF!-(#REF!-#REF!-#REF!-#REF!)</formula>
    </cfRule>
    <cfRule type="cellIs" dxfId="3980" priority="1633" operator="greaterThan">
      <formula>#REF!-#REF!-#REF!-#REF!-#REF!</formula>
    </cfRule>
  </conditionalFormatting>
  <conditionalFormatting sqref="H129">
    <cfRule type="containsText" dxfId="3979" priority="1630" operator="containsText" text="VALOR MINIMO NO ACEPTABLE">
      <formula>NOT(ISERROR(SEARCH("VALOR MINIMO NO ACEPTABLE",H129)))</formula>
    </cfRule>
  </conditionalFormatting>
  <conditionalFormatting sqref="H129">
    <cfRule type="containsText" dxfId="3978" priority="1629" operator="containsText" text="OFERTA CON PRECIO APARENTEMENTE BAJO">
      <formula>NOT(ISERROR(SEARCH("OFERTA CON PRECIO APARENTEMENTE BAJO",H129)))</formula>
    </cfRule>
  </conditionalFormatting>
  <conditionalFormatting sqref="Q129">
    <cfRule type="cellIs" dxfId="3977" priority="1626" operator="greaterThan">
      <formula>0</formula>
    </cfRule>
  </conditionalFormatting>
  <conditionalFormatting sqref="Q129">
    <cfRule type="cellIs" dxfId="3976" priority="1627" operator="greaterThan">
      <formula>#REF!-(#REF!-#REF!-#REF!-#REF!)</formula>
    </cfRule>
    <cfRule type="cellIs" dxfId="3975" priority="1628" operator="greaterThan">
      <formula>#REF!-#REF!-#REF!-#REF!-#REF!</formula>
    </cfRule>
  </conditionalFormatting>
  <conditionalFormatting sqref="H130">
    <cfRule type="containsText" dxfId="3974" priority="1625" operator="containsText" text="VALOR MINIMO NO ACEPTABLE">
      <formula>NOT(ISERROR(SEARCH("VALOR MINIMO NO ACEPTABLE",H130)))</formula>
    </cfRule>
  </conditionalFormatting>
  <conditionalFormatting sqref="H130">
    <cfRule type="containsText" dxfId="3973" priority="1624" operator="containsText" text="OFERTA CON PRECIO APARENTEMENTE BAJO">
      <formula>NOT(ISERROR(SEARCH("OFERTA CON PRECIO APARENTEMENTE BAJO",H130)))</formula>
    </cfRule>
  </conditionalFormatting>
  <conditionalFormatting sqref="Q130">
    <cfRule type="cellIs" dxfId="3972" priority="1621" operator="greaterThan">
      <formula>0</formula>
    </cfRule>
  </conditionalFormatting>
  <conditionalFormatting sqref="Q130">
    <cfRule type="cellIs" dxfId="3971" priority="1622" operator="greaterThan">
      <formula>#REF!-(#REF!-#REF!-#REF!-#REF!)</formula>
    </cfRule>
    <cfRule type="cellIs" dxfId="3970" priority="1623" operator="greaterThan">
      <formula>#REF!-#REF!-#REF!-#REF!-#REF!</formula>
    </cfRule>
  </conditionalFormatting>
  <conditionalFormatting sqref="H131">
    <cfRule type="containsText" dxfId="3969" priority="1620" operator="containsText" text="VALOR MINIMO NO ACEPTABLE">
      <formula>NOT(ISERROR(SEARCH("VALOR MINIMO NO ACEPTABLE",H131)))</formula>
    </cfRule>
  </conditionalFormatting>
  <conditionalFormatting sqref="H131">
    <cfRule type="containsText" dxfId="3968" priority="1619" operator="containsText" text="OFERTA CON PRECIO APARENTEMENTE BAJO">
      <formula>NOT(ISERROR(SEARCH("OFERTA CON PRECIO APARENTEMENTE BAJO",H131)))</formula>
    </cfRule>
  </conditionalFormatting>
  <conditionalFormatting sqref="Q131">
    <cfRule type="cellIs" dxfId="3967" priority="1616" operator="greaterThan">
      <formula>0</formula>
    </cfRule>
  </conditionalFormatting>
  <conditionalFormatting sqref="Q131">
    <cfRule type="cellIs" dxfId="3966" priority="1617" operator="greaterThan">
      <formula>#REF!-(#REF!-#REF!-#REF!-#REF!)</formula>
    </cfRule>
    <cfRule type="cellIs" dxfId="3965" priority="1618" operator="greaterThan">
      <formula>#REF!-#REF!-#REF!-#REF!-#REF!</formula>
    </cfRule>
  </conditionalFormatting>
  <conditionalFormatting sqref="H132">
    <cfRule type="containsText" dxfId="3964" priority="1615" operator="containsText" text="VALOR MINIMO NO ACEPTABLE">
      <formula>NOT(ISERROR(SEARCH("VALOR MINIMO NO ACEPTABLE",H132)))</formula>
    </cfRule>
  </conditionalFormatting>
  <conditionalFormatting sqref="H132">
    <cfRule type="containsText" dxfId="3963" priority="1614" operator="containsText" text="OFERTA CON PRECIO APARENTEMENTE BAJO">
      <formula>NOT(ISERROR(SEARCH("OFERTA CON PRECIO APARENTEMENTE BAJO",H132)))</formula>
    </cfRule>
  </conditionalFormatting>
  <conditionalFormatting sqref="Q132">
    <cfRule type="cellIs" dxfId="3962" priority="1611" operator="greaterThan">
      <formula>0</formula>
    </cfRule>
  </conditionalFormatting>
  <conditionalFormatting sqref="Q132">
    <cfRule type="cellIs" dxfId="3961" priority="1612" operator="greaterThan">
      <formula>#REF!-(#REF!-#REF!-#REF!-#REF!)</formula>
    </cfRule>
    <cfRule type="cellIs" dxfId="3960" priority="1613" operator="greaterThan">
      <formula>#REF!-#REF!-#REF!-#REF!-#REF!</formula>
    </cfRule>
  </conditionalFormatting>
  <conditionalFormatting sqref="H133">
    <cfRule type="containsText" dxfId="3959" priority="1610" operator="containsText" text="VALOR MINIMO NO ACEPTABLE">
      <formula>NOT(ISERROR(SEARCH("VALOR MINIMO NO ACEPTABLE",H133)))</formula>
    </cfRule>
  </conditionalFormatting>
  <conditionalFormatting sqref="H133">
    <cfRule type="containsText" dxfId="3958" priority="1609" operator="containsText" text="OFERTA CON PRECIO APARENTEMENTE BAJO">
      <formula>NOT(ISERROR(SEARCH("OFERTA CON PRECIO APARENTEMENTE BAJO",H133)))</formula>
    </cfRule>
  </conditionalFormatting>
  <conditionalFormatting sqref="Q133">
    <cfRule type="cellIs" dxfId="3957" priority="1606" operator="greaterThan">
      <formula>0</formula>
    </cfRule>
  </conditionalFormatting>
  <conditionalFormatting sqref="Q133">
    <cfRule type="cellIs" dxfId="3956" priority="1607" operator="greaterThan">
      <formula>#REF!-(#REF!-#REF!-#REF!-#REF!)</formula>
    </cfRule>
    <cfRule type="cellIs" dxfId="3955" priority="1608" operator="greaterThan">
      <formula>#REF!-#REF!-#REF!-#REF!-#REF!</formula>
    </cfRule>
  </conditionalFormatting>
  <conditionalFormatting sqref="H134">
    <cfRule type="containsText" dxfId="3954" priority="1605" operator="containsText" text="VALOR MINIMO NO ACEPTABLE">
      <formula>NOT(ISERROR(SEARCH("VALOR MINIMO NO ACEPTABLE",H134)))</formula>
    </cfRule>
  </conditionalFormatting>
  <conditionalFormatting sqref="H134">
    <cfRule type="containsText" dxfId="3953" priority="1604" operator="containsText" text="OFERTA CON PRECIO APARENTEMENTE BAJO">
      <formula>NOT(ISERROR(SEARCH("OFERTA CON PRECIO APARENTEMENTE BAJO",H134)))</formula>
    </cfRule>
  </conditionalFormatting>
  <conditionalFormatting sqref="Q134">
    <cfRule type="cellIs" dxfId="3952" priority="1601" operator="greaterThan">
      <formula>0</formula>
    </cfRule>
  </conditionalFormatting>
  <conditionalFormatting sqref="Q134">
    <cfRule type="cellIs" dxfId="3951" priority="1602" operator="greaterThan">
      <formula>#REF!-(#REF!-#REF!-#REF!-#REF!)</formula>
    </cfRule>
    <cfRule type="cellIs" dxfId="3950" priority="1603" operator="greaterThan">
      <formula>#REF!-#REF!-#REF!-#REF!-#REF!</formula>
    </cfRule>
  </conditionalFormatting>
  <conditionalFormatting sqref="H135">
    <cfRule type="containsText" dxfId="3949" priority="1600" operator="containsText" text="VALOR MINIMO NO ACEPTABLE">
      <formula>NOT(ISERROR(SEARCH("VALOR MINIMO NO ACEPTABLE",H135)))</formula>
    </cfRule>
  </conditionalFormatting>
  <conditionalFormatting sqref="H135">
    <cfRule type="containsText" dxfId="3948" priority="1599" operator="containsText" text="OFERTA CON PRECIO APARENTEMENTE BAJO">
      <formula>NOT(ISERROR(SEARCH("OFERTA CON PRECIO APARENTEMENTE BAJO",H135)))</formula>
    </cfRule>
  </conditionalFormatting>
  <conditionalFormatting sqref="Q135">
    <cfRule type="cellIs" dxfId="3947" priority="1596" operator="greaterThan">
      <formula>0</formula>
    </cfRule>
  </conditionalFormatting>
  <conditionalFormatting sqref="Q135">
    <cfRule type="cellIs" dxfId="3946" priority="1597" operator="greaterThan">
      <formula>#REF!-(#REF!-#REF!-#REF!-#REF!)</formula>
    </cfRule>
    <cfRule type="cellIs" dxfId="3945" priority="1598" operator="greaterThan">
      <formula>#REF!-#REF!-#REF!-#REF!-#REF!</formula>
    </cfRule>
  </conditionalFormatting>
  <conditionalFormatting sqref="H136">
    <cfRule type="containsText" dxfId="3944" priority="1595" operator="containsText" text="VALOR MINIMO NO ACEPTABLE">
      <formula>NOT(ISERROR(SEARCH("VALOR MINIMO NO ACEPTABLE",H136)))</formula>
    </cfRule>
  </conditionalFormatting>
  <conditionalFormatting sqref="H136">
    <cfRule type="containsText" dxfId="3943" priority="1594" operator="containsText" text="OFERTA CON PRECIO APARENTEMENTE BAJO">
      <formula>NOT(ISERROR(SEARCH("OFERTA CON PRECIO APARENTEMENTE BAJO",H136)))</formula>
    </cfRule>
  </conditionalFormatting>
  <conditionalFormatting sqref="Q136">
    <cfRule type="cellIs" dxfId="3942" priority="1591" operator="greaterThan">
      <formula>0</formula>
    </cfRule>
  </conditionalFormatting>
  <conditionalFormatting sqref="Q136">
    <cfRule type="cellIs" dxfId="3941" priority="1592" operator="greaterThan">
      <formula>#REF!-(#REF!-#REF!-#REF!-#REF!)</formula>
    </cfRule>
    <cfRule type="cellIs" dxfId="3940" priority="1593" operator="greaterThan">
      <formula>#REF!-#REF!-#REF!-#REF!-#REF!</formula>
    </cfRule>
  </conditionalFormatting>
  <conditionalFormatting sqref="H137">
    <cfRule type="containsText" dxfId="3939" priority="1590" operator="containsText" text="VALOR MINIMO NO ACEPTABLE">
      <formula>NOT(ISERROR(SEARCH("VALOR MINIMO NO ACEPTABLE",H137)))</formula>
    </cfRule>
  </conditionalFormatting>
  <conditionalFormatting sqref="H137">
    <cfRule type="containsText" dxfId="3938" priority="1589" operator="containsText" text="OFERTA CON PRECIO APARENTEMENTE BAJO">
      <formula>NOT(ISERROR(SEARCH("OFERTA CON PRECIO APARENTEMENTE BAJO",H137)))</formula>
    </cfRule>
  </conditionalFormatting>
  <conditionalFormatting sqref="Q137">
    <cfRule type="cellIs" dxfId="3937" priority="1586" operator="greaterThan">
      <formula>0</formula>
    </cfRule>
  </conditionalFormatting>
  <conditionalFormatting sqref="Q137">
    <cfRule type="cellIs" dxfId="3936" priority="1587" operator="greaterThan">
      <formula>#REF!-(#REF!-#REF!-#REF!-#REF!)</formula>
    </cfRule>
    <cfRule type="cellIs" dxfId="3935" priority="1588" operator="greaterThan">
      <formula>#REF!-#REF!-#REF!-#REF!-#REF!</formula>
    </cfRule>
  </conditionalFormatting>
  <conditionalFormatting sqref="H138">
    <cfRule type="containsText" dxfId="3934" priority="1585" operator="containsText" text="VALOR MINIMO NO ACEPTABLE">
      <formula>NOT(ISERROR(SEARCH("VALOR MINIMO NO ACEPTABLE",H138)))</formula>
    </cfRule>
  </conditionalFormatting>
  <conditionalFormatting sqref="H138">
    <cfRule type="containsText" dxfId="3933" priority="1584" operator="containsText" text="OFERTA CON PRECIO APARENTEMENTE BAJO">
      <formula>NOT(ISERROR(SEARCH("OFERTA CON PRECIO APARENTEMENTE BAJO",H138)))</formula>
    </cfRule>
  </conditionalFormatting>
  <conditionalFormatting sqref="Q138">
    <cfRule type="cellIs" dxfId="3932" priority="1581" operator="greaterThan">
      <formula>0</formula>
    </cfRule>
  </conditionalFormatting>
  <conditionalFormatting sqref="Q138">
    <cfRule type="cellIs" dxfId="3931" priority="1582" operator="greaterThan">
      <formula>#REF!-(#REF!-#REF!-#REF!-#REF!)</formula>
    </cfRule>
    <cfRule type="cellIs" dxfId="3930" priority="1583" operator="greaterThan">
      <formula>#REF!-#REF!-#REF!-#REF!-#REF!</formula>
    </cfRule>
  </conditionalFormatting>
  <conditionalFormatting sqref="H139">
    <cfRule type="containsText" dxfId="3929" priority="1580" operator="containsText" text="VALOR MINIMO NO ACEPTABLE">
      <formula>NOT(ISERROR(SEARCH("VALOR MINIMO NO ACEPTABLE",H139)))</formula>
    </cfRule>
  </conditionalFormatting>
  <conditionalFormatting sqref="H139">
    <cfRule type="containsText" dxfId="3928" priority="1579" operator="containsText" text="OFERTA CON PRECIO APARENTEMENTE BAJO">
      <formula>NOT(ISERROR(SEARCH("OFERTA CON PRECIO APARENTEMENTE BAJO",H139)))</formula>
    </cfRule>
  </conditionalFormatting>
  <conditionalFormatting sqref="Q139">
    <cfRule type="cellIs" dxfId="3927" priority="1576" operator="greaterThan">
      <formula>0</formula>
    </cfRule>
  </conditionalFormatting>
  <conditionalFormatting sqref="Q139">
    <cfRule type="cellIs" dxfId="3926" priority="1577" operator="greaterThan">
      <formula>#REF!-(#REF!-#REF!-#REF!-#REF!)</formula>
    </cfRule>
    <cfRule type="cellIs" dxfId="3925" priority="1578" operator="greaterThan">
      <formula>#REF!-#REF!-#REF!-#REF!-#REF!</formula>
    </cfRule>
  </conditionalFormatting>
  <conditionalFormatting sqref="H140">
    <cfRule type="containsText" dxfId="3924" priority="1575" operator="containsText" text="VALOR MINIMO NO ACEPTABLE">
      <formula>NOT(ISERROR(SEARCH("VALOR MINIMO NO ACEPTABLE",H140)))</formula>
    </cfRule>
  </conditionalFormatting>
  <conditionalFormatting sqref="H140">
    <cfRule type="containsText" dxfId="3923" priority="1574" operator="containsText" text="OFERTA CON PRECIO APARENTEMENTE BAJO">
      <formula>NOT(ISERROR(SEARCH("OFERTA CON PRECIO APARENTEMENTE BAJO",H140)))</formula>
    </cfRule>
  </conditionalFormatting>
  <conditionalFormatting sqref="Q140">
    <cfRule type="cellIs" dxfId="3922" priority="1571" operator="greaterThan">
      <formula>0</formula>
    </cfRule>
  </conditionalFormatting>
  <conditionalFormatting sqref="Q140">
    <cfRule type="cellIs" dxfId="3921" priority="1572" operator="greaterThan">
      <formula>#REF!-(#REF!-#REF!-#REF!-#REF!)</formula>
    </cfRule>
    <cfRule type="cellIs" dxfId="3920" priority="1573" operator="greaterThan">
      <formula>#REF!-#REF!-#REF!-#REF!-#REF!</formula>
    </cfRule>
  </conditionalFormatting>
  <conditionalFormatting sqref="H141">
    <cfRule type="containsText" dxfId="3919" priority="1570" operator="containsText" text="VALOR MINIMO NO ACEPTABLE">
      <formula>NOT(ISERROR(SEARCH("VALOR MINIMO NO ACEPTABLE",H141)))</formula>
    </cfRule>
  </conditionalFormatting>
  <conditionalFormatting sqref="H141">
    <cfRule type="containsText" dxfId="3918" priority="1569" operator="containsText" text="OFERTA CON PRECIO APARENTEMENTE BAJO">
      <formula>NOT(ISERROR(SEARCH("OFERTA CON PRECIO APARENTEMENTE BAJO",H141)))</formula>
    </cfRule>
  </conditionalFormatting>
  <conditionalFormatting sqref="Q141">
    <cfRule type="cellIs" dxfId="3917" priority="1566" operator="greaterThan">
      <formula>0</formula>
    </cfRule>
  </conditionalFormatting>
  <conditionalFormatting sqref="Q141">
    <cfRule type="cellIs" dxfId="3916" priority="1567" operator="greaterThan">
      <formula>#REF!-(#REF!-#REF!-#REF!-#REF!)</formula>
    </cfRule>
    <cfRule type="cellIs" dxfId="3915" priority="1568" operator="greaterThan">
      <formula>#REF!-#REF!-#REF!-#REF!-#REF!</formula>
    </cfRule>
  </conditionalFormatting>
  <conditionalFormatting sqref="H142">
    <cfRule type="containsText" dxfId="3914" priority="1565" operator="containsText" text="VALOR MINIMO NO ACEPTABLE">
      <formula>NOT(ISERROR(SEARCH("VALOR MINIMO NO ACEPTABLE",H142)))</formula>
    </cfRule>
  </conditionalFormatting>
  <conditionalFormatting sqref="H142">
    <cfRule type="containsText" dxfId="3913" priority="1564" operator="containsText" text="OFERTA CON PRECIO APARENTEMENTE BAJO">
      <formula>NOT(ISERROR(SEARCH("OFERTA CON PRECIO APARENTEMENTE BAJO",H142)))</formula>
    </cfRule>
  </conditionalFormatting>
  <conditionalFormatting sqref="Q142">
    <cfRule type="cellIs" dxfId="3912" priority="1561" operator="greaterThan">
      <formula>0</formula>
    </cfRule>
  </conditionalFormatting>
  <conditionalFormatting sqref="Q142">
    <cfRule type="cellIs" dxfId="3911" priority="1562" operator="greaterThan">
      <formula>#REF!-(#REF!-#REF!-#REF!-#REF!)</formula>
    </cfRule>
    <cfRule type="cellIs" dxfId="3910" priority="1563" operator="greaterThan">
      <formula>#REF!-#REF!-#REF!-#REF!-#REF!</formula>
    </cfRule>
  </conditionalFormatting>
  <conditionalFormatting sqref="H143">
    <cfRule type="containsText" dxfId="3909" priority="1560" operator="containsText" text="VALOR MINIMO NO ACEPTABLE">
      <formula>NOT(ISERROR(SEARCH("VALOR MINIMO NO ACEPTABLE",H143)))</formula>
    </cfRule>
  </conditionalFormatting>
  <conditionalFormatting sqref="H143">
    <cfRule type="containsText" dxfId="3908" priority="1559" operator="containsText" text="OFERTA CON PRECIO APARENTEMENTE BAJO">
      <formula>NOT(ISERROR(SEARCH("OFERTA CON PRECIO APARENTEMENTE BAJO",H143)))</formula>
    </cfRule>
  </conditionalFormatting>
  <conditionalFormatting sqref="Q143">
    <cfRule type="cellIs" dxfId="3907" priority="1556" operator="greaterThan">
      <formula>0</formula>
    </cfRule>
  </conditionalFormatting>
  <conditionalFormatting sqref="Q143">
    <cfRule type="cellIs" dxfId="3906" priority="1557" operator="greaterThan">
      <formula>#REF!-(#REF!-#REF!-#REF!-#REF!)</formula>
    </cfRule>
    <cfRule type="cellIs" dxfId="3905" priority="1558" operator="greaterThan">
      <formula>#REF!-#REF!-#REF!-#REF!-#REF!</formula>
    </cfRule>
  </conditionalFormatting>
  <conditionalFormatting sqref="H144">
    <cfRule type="containsText" dxfId="3904" priority="1555" operator="containsText" text="VALOR MINIMO NO ACEPTABLE">
      <formula>NOT(ISERROR(SEARCH("VALOR MINIMO NO ACEPTABLE",H144)))</formula>
    </cfRule>
  </conditionalFormatting>
  <conditionalFormatting sqref="H144">
    <cfRule type="containsText" dxfId="3903" priority="1554" operator="containsText" text="OFERTA CON PRECIO APARENTEMENTE BAJO">
      <formula>NOT(ISERROR(SEARCH("OFERTA CON PRECIO APARENTEMENTE BAJO",H144)))</formula>
    </cfRule>
  </conditionalFormatting>
  <conditionalFormatting sqref="Q144">
    <cfRule type="cellIs" dxfId="3902" priority="1551" operator="greaterThan">
      <formula>0</formula>
    </cfRule>
  </conditionalFormatting>
  <conditionalFormatting sqref="Q144">
    <cfRule type="cellIs" dxfId="3901" priority="1552" operator="greaterThan">
      <formula>#REF!-(#REF!-#REF!-#REF!-#REF!)</formula>
    </cfRule>
    <cfRule type="cellIs" dxfId="3900" priority="1553" operator="greaterThan">
      <formula>#REF!-#REF!-#REF!-#REF!-#REF!</formula>
    </cfRule>
  </conditionalFormatting>
  <conditionalFormatting sqref="H145">
    <cfRule type="containsText" dxfId="3899" priority="1550" operator="containsText" text="VALOR MINIMO NO ACEPTABLE">
      <formula>NOT(ISERROR(SEARCH("VALOR MINIMO NO ACEPTABLE",H145)))</formula>
    </cfRule>
  </conditionalFormatting>
  <conditionalFormatting sqref="H145">
    <cfRule type="containsText" dxfId="3898" priority="1549" operator="containsText" text="OFERTA CON PRECIO APARENTEMENTE BAJO">
      <formula>NOT(ISERROR(SEARCH("OFERTA CON PRECIO APARENTEMENTE BAJO",H145)))</formula>
    </cfRule>
  </conditionalFormatting>
  <conditionalFormatting sqref="Q145">
    <cfRule type="cellIs" dxfId="3897" priority="1546" operator="greaterThan">
      <formula>0</formula>
    </cfRule>
  </conditionalFormatting>
  <conditionalFormatting sqref="Q145">
    <cfRule type="cellIs" dxfId="3896" priority="1547" operator="greaterThan">
      <formula>#REF!-(#REF!-#REF!-#REF!-#REF!)</formula>
    </cfRule>
    <cfRule type="cellIs" dxfId="3895" priority="1548" operator="greaterThan">
      <formula>#REF!-#REF!-#REF!-#REF!-#REF!</formula>
    </cfRule>
  </conditionalFormatting>
  <conditionalFormatting sqref="H146">
    <cfRule type="containsText" dxfId="3894" priority="1545" operator="containsText" text="VALOR MINIMO NO ACEPTABLE">
      <formula>NOT(ISERROR(SEARCH("VALOR MINIMO NO ACEPTABLE",H146)))</formula>
    </cfRule>
  </conditionalFormatting>
  <conditionalFormatting sqref="H146">
    <cfRule type="containsText" dxfId="3893" priority="1544" operator="containsText" text="OFERTA CON PRECIO APARENTEMENTE BAJO">
      <formula>NOT(ISERROR(SEARCH("OFERTA CON PRECIO APARENTEMENTE BAJO",H146)))</formula>
    </cfRule>
  </conditionalFormatting>
  <conditionalFormatting sqref="Q146">
    <cfRule type="cellIs" dxfId="3892" priority="1541" operator="greaterThan">
      <formula>0</formula>
    </cfRule>
  </conditionalFormatting>
  <conditionalFormatting sqref="Q146">
    <cfRule type="cellIs" dxfId="3891" priority="1542" operator="greaterThan">
      <formula>#REF!-(#REF!-#REF!-#REF!-#REF!)</formula>
    </cfRule>
    <cfRule type="cellIs" dxfId="3890" priority="1543" operator="greaterThan">
      <formula>#REF!-#REF!-#REF!-#REF!-#REF!</formula>
    </cfRule>
  </conditionalFormatting>
  <conditionalFormatting sqref="H147">
    <cfRule type="containsText" dxfId="3889" priority="1540" operator="containsText" text="VALOR MINIMO NO ACEPTABLE">
      <formula>NOT(ISERROR(SEARCH("VALOR MINIMO NO ACEPTABLE",H147)))</formula>
    </cfRule>
  </conditionalFormatting>
  <conditionalFormatting sqref="H147">
    <cfRule type="containsText" dxfId="3888" priority="1539" operator="containsText" text="OFERTA CON PRECIO APARENTEMENTE BAJO">
      <formula>NOT(ISERROR(SEARCH("OFERTA CON PRECIO APARENTEMENTE BAJO",H147)))</formula>
    </cfRule>
  </conditionalFormatting>
  <conditionalFormatting sqref="Q147">
    <cfRule type="cellIs" dxfId="3887" priority="1536" operator="greaterThan">
      <formula>0</formula>
    </cfRule>
  </conditionalFormatting>
  <conditionalFormatting sqref="Q147">
    <cfRule type="cellIs" dxfId="3886" priority="1537" operator="greaterThan">
      <formula>#REF!-(#REF!-#REF!-#REF!-#REF!)</formula>
    </cfRule>
    <cfRule type="cellIs" dxfId="3885" priority="1538" operator="greaterThan">
      <formula>#REF!-#REF!-#REF!-#REF!-#REF!</formula>
    </cfRule>
  </conditionalFormatting>
  <conditionalFormatting sqref="H148">
    <cfRule type="containsText" dxfId="3884" priority="1535" operator="containsText" text="VALOR MINIMO NO ACEPTABLE">
      <formula>NOT(ISERROR(SEARCH("VALOR MINIMO NO ACEPTABLE",H148)))</formula>
    </cfRule>
  </conditionalFormatting>
  <conditionalFormatting sqref="H148">
    <cfRule type="containsText" dxfId="3883" priority="1534" operator="containsText" text="OFERTA CON PRECIO APARENTEMENTE BAJO">
      <formula>NOT(ISERROR(SEARCH("OFERTA CON PRECIO APARENTEMENTE BAJO",H148)))</formula>
    </cfRule>
  </conditionalFormatting>
  <conditionalFormatting sqref="Q148">
    <cfRule type="cellIs" dxfId="3882" priority="1531" operator="greaterThan">
      <formula>0</formula>
    </cfRule>
  </conditionalFormatting>
  <conditionalFormatting sqref="Q148">
    <cfRule type="cellIs" dxfId="3881" priority="1532" operator="greaterThan">
      <formula>#REF!-(#REF!-#REF!-#REF!-#REF!)</formula>
    </cfRule>
    <cfRule type="cellIs" dxfId="3880" priority="1533" operator="greaterThan">
      <formula>#REF!-#REF!-#REF!-#REF!-#REF!</formula>
    </cfRule>
  </conditionalFormatting>
  <conditionalFormatting sqref="H149">
    <cfRule type="containsText" dxfId="3879" priority="1530" operator="containsText" text="VALOR MINIMO NO ACEPTABLE">
      <formula>NOT(ISERROR(SEARCH("VALOR MINIMO NO ACEPTABLE",H149)))</formula>
    </cfRule>
  </conditionalFormatting>
  <conditionalFormatting sqref="H149">
    <cfRule type="containsText" dxfId="3878" priority="1529" operator="containsText" text="OFERTA CON PRECIO APARENTEMENTE BAJO">
      <formula>NOT(ISERROR(SEARCH("OFERTA CON PRECIO APARENTEMENTE BAJO",H149)))</formula>
    </cfRule>
  </conditionalFormatting>
  <conditionalFormatting sqref="Q149">
    <cfRule type="cellIs" dxfId="3877" priority="1526" operator="greaterThan">
      <formula>0</formula>
    </cfRule>
  </conditionalFormatting>
  <conditionalFormatting sqref="Q149">
    <cfRule type="cellIs" dxfId="3876" priority="1527" operator="greaterThan">
      <formula>#REF!-(#REF!-#REF!-#REF!-#REF!)</formula>
    </cfRule>
    <cfRule type="cellIs" dxfId="3875" priority="1528" operator="greaterThan">
      <formula>#REF!-#REF!-#REF!-#REF!-#REF!</formula>
    </cfRule>
  </conditionalFormatting>
  <conditionalFormatting sqref="H150">
    <cfRule type="containsText" dxfId="3874" priority="1525" operator="containsText" text="VALOR MINIMO NO ACEPTABLE">
      <formula>NOT(ISERROR(SEARCH("VALOR MINIMO NO ACEPTABLE",H150)))</formula>
    </cfRule>
  </conditionalFormatting>
  <conditionalFormatting sqref="H150">
    <cfRule type="containsText" dxfId="3873" priority="1524" operator="containsText" text="OFERTA CON PRECIO APARENTEMENTE BAJO">
      <formula>NOT(ISERROR(SEARCH("OFERTA CON PRECIO APARENTEMENTE BAJO",H150)))</formula>
    </cfRule>
  </conditionalFormatting>
  <conditionalFormatting sqref="Q150">
    <cfRule type="cellIs" dxfId="3872" priority="1521" operator="greaterThan">
      <formula>0</formula>
    </cfRule>
  </conditionalFormatting>
  <conditionalFormatting sqref="Q150">
    <cfRule type="cellIs" dxfId="3871" priority="1522" operator="greaterThan">
      <formula>#REF!-(#REF!-#REF!-#REF!-#REF!)</formula>
    </cfRule>
    <cfRule type="cellIs" dxfId="3870" priority="1523" operator="greaterThan">
      <formula>#REF!-#REF!-#REF!-#REF!-#REF!</formula>
    </cfRule>
  </conditionalFormatting>
  <conditionalFormatting sqref="H151">
    <cfRule type="containsText" dxfId="3869" priority="1520" operator="containsText" text="VALOR MINIMO NO ACEPTABLE">
      <formula>NOT(ISERROR(SEARCH("VALOR MINIMO NO ACEPTABLE",H151)))</formula>
    </cfRule>
  </conditionalFormatting>
  <conditionalFormatting sqref="H151">
    <cfRule type="containsText" dxfId="3868" priority="1519" operator="containsText" text="OFERTA CON PRECIO APARENTEMENTE BAJO">
      <formula>NOT(ISERROR(SEARCH("OFERTA CON PRECIO APARENTEMENTE BAJO",H151)))</formula>
    </cfRule>
  </conditionalFormatting>
  <conditionalFormatting sqref="Q151">
    <cfRule type="cellIs" dxfId="3867" priority="1516" operator="greaterThan">
      <formula>0</formula>
    </cfRule>
  </conditionalFormatting>
  <conditionalFormatting sqref="Q151">
    <cfRule type="cellIs" dxfId="3866" priority="1517" operator="greaterThan">
      <formula>#REF!-(#REF!-#REF!-#REF!-#REF!)</formula>
    </cfRule>
    <cfRule type="cellIs" dxfId="3865" priority="1518" operator="greaterThan">
      <formula>#REF!-#REF!-#REF!-#REF!-#REF!</formula>
    </cfRule>
  </conditionalFormatting>
  <conditionalFormatting sqref="H152">
    <cfRule type="containsText" dxfId="3864" priority="1515" operator="containsText" text="VALOR MINIMO NO ACEPTABLE">
      <formula>NOT(ISERROR(SEARCH("VALOR MINIMO NO ACEPTABLE",H152)))</formula>
    </cfRule>
  </conditionalFormatting>
  <conditionalFormatting sqref="H152">
    <cfRule type="containsText" dxfId="3863" priority="1514" operator="containsText" text="OFERTA CON PRECIO APARENTEMENTE BAJO">
      <formula>NOT(ISERROR(SEARCH("OFERTA CON PRECIO APARENTEMENTE BAJO",H152)))</formula>
    </cfRule>
  </conditionalFormatting>
  <conditionalFormatting sqref="Q152">
    <cfRule type="cellIs" dxfId="3862" priority="1511" operator="greaterThan">
      <formula>0</formula>
    </cfRule>
  </conditionalFormatting>
  <conditionalFormatting sqref="Q152">
    <cfRule type="cellIs" dxfId="3861" priority="1512" operator="greaterThan">
      <formula>#REF!-(#REF!-#REF!-#REF!-#REF!)</formula>
    </cfRule>
    <cfRule type="cellIs" dxfId="3860" priority="1513" operator="greaterThan">
      <formula>#REF!-#REF!-#REF!-#REF!-#REF!</formula>
    </cfRule>
  </conditionalFormatting>
  <conditionalFormatting sqref="H153">
    <cfRule type="containsText" dxfId="3859" priority="1510" operator="containsText" text="VALOR MINIMO NO ACEPTABLE">
      <formula>NOT(ISERROR(SEARCH("VALOR MINIMO NO ACEPTABLE",H153)))</formula>
    </cfRule>
  </conditionalFormatting>
  <conditionalFormatting sqref="H153">
    <cfRule type="containsText" dxfId="3858" priority="1509" operator="containsText" text="OFERTA CON PRECIO APARENTEMENTE BAJO">
      <formula>NOT(ISERROR(SEARCH("OFERTA CON PRECIO APARENTEMENTE BAJO",H153)))</formula>
    </cfRule>
  </conditionalFormatting>
  <conditionalFormatting sqref="Q153">
    <cfRule type="cellIs" dxfId="3857" priority="1506" operator="greaterThan">
      <formula>0</formula>
    </cfRule>
  </conditionalFormatting>
  <conditionalFormatting sqref="Q153">
    <cfRule type="cellIs" dxfId="3856" priority="1507" operator="greaterThan">
      <formula>#REF!-(#REF!-#REF!-#REF!-#REF!)</formula>
    </cfRule>
    <cfRule type="cellIs" dxfId="3855" priority="1508" operator="greaterThan">
      <formula>#REF!-#REF!-#REF!-#REF!-#REF!</formula>
    </cfRule>
  </conditionalFormatting>
  <conditionalFormatting sqref="H154">
    <cfRule type="containsText" dxfId="3854" priority="1505" operator="containsText" text="VALOR MINIMO NO ACEPTABLE">
      <formula>NOT(ISERROR(SEARCH("VALOR MINIMO NO ACEPTABLE",H154)))</formula>
    </cfRule>
  </conditionalFormatting>
  <conditionalFormatting sqref="H154">
    <cfRule type="containsText" dxfId="3853" priority="1504" operator="containsText" text="OFERTA CON PRECIO APARENTEMENTE BAJO">
      <formula>NOT(ISERROR(SEARCH("OFERTA CON PRECIO APARENTEMENTE BAJO",H154)))</formula>
    </cfRule>
  </conditionalFormatting>
  <conditionalFormatting sqref="Q154">
    <cfRule type="cellIs" dxfId="3852" priority="1501" operator="greaterThan">
      <formula>0</formula>
    </cfRule>
  </conditionalFormatting>
  <conditionalFormatting sqref="Q154">
    <cfRule type="cellIs" dxfId="3851" priority="1502" operator="greaterThan">
      <formula>#REF!-(#REF!-#REF!-#REF!-#REF!)</formula>
    </cfRule>
    <cfRule type="cellIs" dxfId="3850" priority="1503" operator="greaterThan">
      <formula>#REF!-#REF!-#REF!-#REF!-#REF!</formula>
    </cfRule>
  </conditionalFormatting>
  <conditionalFormatting sqref="H155">
    <cfRule type="containsText" dxfId="3849" priority="1500" operator="containsText" text="VALOR MINIMO NO ACEPTABLE">
      <formula>NOT(ISERROR(SEARCH("VALOR MINIMO NO ACEPTABLE",H155)))</formula>
    </cfRule>
  </conditionalFormatting>
  <conditionalFormatting sqref="H155">
    <cfRule type="containsText" dxfId="3848" priority="1499" operator="containsText" text="OFERTA CON PRECIO APARENTEMENTE BAJO">
      <formula>NOT(ISERROR(SEARCH("OFERTA CON PRECIO APARENTEMENTE BAJO",H155)))</formula>
    </cfRule>
  </conditionalFormatting>
  <conditionalFormatting sqref="Q155">
    <cfRule type="cellIs" dxfId="3847" priority="1496" operator="greaterThan">
      <formula>0</formula>
    </cfRule>
  </conditionalFormatting>
  <conditionalFormatting sqref="Q155">
    <cfRule type="cellIs" dxfId="3846" priority="1497" operator="greaterThan">
      <formula>#REF!-(#REF!-#REF!-#REF!-#REF!)</formula>
    </cfRule>
    <cfRule type="cellIs" dxfId="3845" priority="1498" operator="greaterThan">
      <formula>#REF!-#REF!-#REF!-#REF!-#REF!</formula>
    </cfRule>
  </conditionalFormatting>
  <conditionalFormatting sqref="H156">
    <cfRule type="containsText" dxfId="3844" priority="1495" operator="containsText" text="VALOR MINIMO NO ACEPTABLE">
      <formula>NOT(ISERROR(SEARCH("VALOR MINIMO NO ACEPTABLE",H156)))</formula>
    </cfRule>
  </conditionalFormatting>
  <conditionalFormatting sqref="H156">
    <cfRule type="containsText" dxfId="3843" priority="1494" operator="containsText" text="OFERTA CON PRECIO APARENTEMENTE BAJO">
      <formula>NOT(ISERROR(SEARCH("OFERTA CON PRECIO APARENTEMENTE BAJO",H156)))</formula>
    </cfRule>
  </conditionalFormatting>
  <conditionalFormatting sqref="Q156">
    <cfRule type="cellIs" dxfId="3842" priority="1491" operator="greaterThan">
      <formula>0</formula>
    </cfRule>
  </conditionalFormatting>
  <conditionalFormatting sqref="Q156">
    <cfRule type="cellIs" dxfId="3841" priority="1492" operator="greaterThan">
      <formula>#REF!-(#REF!-#REF!-#REF!-#REF!)</formula>
    </cfRule>
    <cfRule type="cellIs" dxfId="3840" priority="1493" operator="greaterThan">
      <formula>#REF!-#REF!-#REF!-#REF!-#REF!</formula>
    </cfRule>
  </conditionalFormatting>
  <conditionalFormatting sqref="H157">
    <cfRule type="containsText" dxfId="3839" priority="1490" operator="containsText" text="VALOR MINIMO NO ACEPTABLE">
      <formula>NOT(ISERROR(SEARCH("VALOR MINIMO NO ACEPTABLE",H157)))</formula>
    </cfRule>
  </conditionalFormatting>
  <conditionalFormatting sqref="H157">
    <cfRule type="containsText" dxfId="3838" priority="1489" operator="containsText" text="OFERTA CON PRECIO APARENTEMENTE BAJO">
      <formula>NOT(ISERROR(SEARCH("OFERTA CON PRECIO APARENTEMENTE BAJO",H157)))</formula>
    </cfRule>
  </conditionalFormatting>
  <conditionalFormatting sqref="Q157">
    <cfRule type="cellIs" dxfId="3837" priority="1486" operator="greaterThan">
      <formula>0</formula>
    </cfRule>
  </conditionalFormatting>
  <conditionalFormatting sqref="Q157">
    <cfRule type="cellIs" dxfId="3836" priority="1487" operator="greaterThan">
      <formula>#REF!-(#REF!-#REF!-#REF!-#REF!)</formula>
    </cfRule>
    <cfRule type="cellIs" dxfId="3835" priority="1488" operator="greaterThan">
      <formula>#REF!-#REF!-#REF!-#REF!-#REF!</formula>
    </cfRule>
  </conditionalFormatting>
  <conditionalFormatting sqref="H158">
    <cfRule type="containsText" dxfId="3834" priority="1485" operator="containsText" text="VALOR MINIMO NO ACEPTABLE">
      <formula>NOT(ISERROR(SEARCH("VALOR MINIMO NO ACEPTABLE",H158)))</formula>
    </cfRule>
  </conditionalFormatting>
  <conditionalFormatting sqref="H158">
    <cfRule type="containsText" dxfId="3833" priority="1484" operator="containsText" text="OFERTA CON PRECIO APARENTEMENTE BAJO">
      <formula>NOT(ISERROR(SEARCH("OFERTA CON PRECIO APARENTEMENTE BAJO",H158)))</formula>
    </cfRule>
  </conditionalFormatting>
  <conditionalFormatting sqref="Q158">
    <cfRule type="cellIs" dxfId="3832" priority="1481" operator="greaterThan">
      <formula>0</formula>
    </cfRule>
  </conditionalFormatting>
  <conditionalFormatting sqref="Q158">
    <cfRule type="cellIs" dxfId="3831" priority="1482" operator="greaterThan">
      <formula>#REF!-(#REF!-#REF!-#REF!-#REF!)</formula>
    </cfRule>
    <cfRule type="cellIs" dxfId="3830" priority="1483" operator="greaterThan">
      <formula>#REF!-#REF!-#REF!-#REF!-#REF!</formula>
    </cfRule>
  </conditionalFormatting>
  <conditionalFormatting sqref="H159">
    <cfRule type="containsText" dxfId="3829" priority="1480" operator="containsText" text="VALOR MINIMO NO ACEPTABLE">
      <formula>NOT(ISERROR(SEARCH("VALOR MINIMO NO ACEPTABLE",H159)))</formula>
    </cfRule>
  </conditionalFormatting>
  <conditionalFormatting sqref="H159">
    <cfRule type="containsText" dxfId="3828" priority="1479" operator="containsText" text="OFERTA CON PRECIO APARENTEMENTE BAJO">
      <formula>NOT(ISERROR(SEARCH("OFERTA CON PRECIO APARENTEMENTE BAJO",H159)))</formula>
    </cfRule>
  </conditionalFormatting>
  <conditionalFormatting sqref="Q159">
    <cfRule type="cellIs" dxfId="3827" priority="1476" operator="greaterThan">
      <formula>0</formula>
    </cfRule>
  </conditionalFormatting>
  <conditionalFormatting sqref="Q159">
    <cfRule type="cellIs" dxfId="3826" priority="1477" operator="greaterThan">
      <formula>#REF!-(#REF!-#REF!-#REF!-#REF!)</formula>
    </cfRule>
    <cfRule type="cellIs" dxfId="3825" priority="1478" operator="greaterThan">
      <formula>#REF!-#REF!-#REF!-#REF!-#REF!</formula>
    </cfRule>
  </conditionalFormatting>
  <conditionalFormatting sqref="H160">
    <cfRule type="containsText" dxfId="3824" priority="1475" operator="containsText" text="VALOR MINIMO NO ACEPTABLE">
      <formula>NOT(ISERROR(SEARCH("VALOR MINIMO NO ACEPTABLE",H160)))</formula>
    </cfRule>
  </conditionalFormatting>
  <conditionalFormatting sqref="H160">
    <cfRule type="containsText" dxfId="3823" priority="1474" operator="containsText" text="OFERTA CON PRECIO APARENTEMENTE BAJO">
      <formula>NOT(ISERROR(SEARCH("OFERTA CON PRECIO APARENTEMENTE BAJO",H160)))</formula>
    </cfRule>
  </conditionalFormatting>
  <conditionalFormatting sqref="Q160">
    <cfRule type="cellIs" dxfId="3822" priority="1471" operator="greaterThan">
      <formula>0</formula>
    </cfRule>
  </conditionalFormatting>
  <conditionalFormatting sqref="Q160">
    <cfRule type="cellIs" dxfId="3821" priority="1472" operator="greaterThan">
      <formula>#REF!-(#REF!-#REF!-#REF!-#REF!)</formula>
    </cfRule>
    <cfRule type="cellIs" dxfId="3820" priority="1473" operator="greaterThan">
      <formula>#REF!-#REF!-#REF!-#REF!-#REF!</formula>
    </cfRule>
  </conditionalFormatting>
  <conditionalFormatting sqref="H161">
    <cfRule type="containsText" dxfId="3819" priority="1470" operator="containsText" text="VALOR MINIMO NO ACEPTABLE">
      <formula>NOT(ISERROR(SEARCH("VALOR MINIMO NO ACEPTABLE",H161)))</formula>
    </cfRule>
  </conditionalFormatting>
  <conditionalFormatting sqref="H161">
    <cfRule type="containsText" dxfId="3818" priority="1469" operator="containsText" text="OFERTA CON PRECIO APARENTEMENTE BAJO">
      <formula>NOT(ISERROR(SEARCH("OFERTA CON PRECIO APARENTEMENTE BAJO",H161)))</formula>
    </cfRule>
  </conditionalFormatting>
  <conditionalFormatting sqref="Q161">
    <cfRule type="cellIs" dxfId="3817" priority="1466" operator="greaterThan">
      <formula>0</formula>
    </cfRule>
  </conditionalFormatting>
  <conditionalFormatting sqref="Q161">
    <cfRule type="cellIs" dxfId="3816" priority="1467" operator="greaterThan">
      <formula>#REF!-(#REF!-#REF!-#REF!-#REF!)</formula>
    </cfRule>
    <cfRule type="cellIs" dxfId="3815" priority="1468" operator="greaterThan">
      <formula>#REF!-#REF!-#REF!-#REF!-#REF!</formula>
    </cfRule>
  </conditionalFormatting>
  <conditionalFormatting sqref="H162">
    <cfRule type="containsText" dxfId="3814" priority="1465" operator="containsText" text="VALOR MINIMO NO ACEPTABLE">
      <formula>NOT(ISERROR(SEARCH("VALOR MINIMO NO ACEPTABLE",H162)))</formula>
    </cfRule>
  </conditionalFormatting>
  <conditionalFormatting sqref="H162">
    <cfRule type="containsText" dxfId="3813" priority="1464" operator="containsText" text="OFERTA CON PRECIO APARENTEMENTE BAJO">
      <formula>NOT(ISERROR(SEARCH("OFERTA CON PRECIO APARENTEMENTE BAJO",H162)))</formula>
    </cfRule>
  </conditionalFormatting>
  <conditionalFormatting sqref="Q162">
    <cfRule type="cellIs" dxfId="3812" priority="1461" operator="greaterThan">
      <formula>0</formula>
    </cfRule>
  </conditionalFormatting>
  <conditionalFormatting sqref="Q162">
    <cfRule type="cellIs" dxfId="3811" priority="1462" operator="greaterThan">
      <formula>#REF!-(#REF!-#REF!-#REF!-#REF!)</formula>
    </cfRule>
    <cfRule type="cellIs" dxfId="3810" priority="1463" operator="greaterThan">
      <formula>#REF!-#REF!-#REF!-#REF!-#REF!</formula>
    </cfRule>
  </conditionalFormatting>
  <conditionalFormatting sqref="H163">
    <cfRule type="containsText" dxfId="3809" priority="1460" operator="containsText" text="VALOR MINIMO NO ACEPTABLE">
      <formula>NOT(ISERROR(SEARCH("VALOR MINIMO NO ACEPTABLE",H163)))</formula>
    </cfRule>
  </conditionalFormatting>
  <conditionalFormatting sqref="H163">
    <cfRule type="containsText" dxfId="3808" priority="1459" operator="containsText" text="OFERTA CON PRECIO APARENTEMENTE BAJO">
      <formula>NOT(ISERROR(SEARCH("OFERTA CON PRECIO APARENTEMENTE BAJO",H163)))</formula>
    </cfRule>
  </conditionalFormatting>
  <conditionalFormatting sqref="Q163">
    <cfRule type="cellIs" dxfId="3807" priority="1456" operator="greaterThan">
      <formula>0</formula>
    </cfRule>
  </conditionalFormatting>
  <conditionalFormatting sqref="Q163">
    <cfRule type="cellIs" dxfId="3806" priority="1457" operator="greaterThan">
      <formula>#REF!-(#REF!-#REF!-#REF!-#REF!)</formula>
    </cfRule>
    <cfRule type="cellIs" dxfId="3805" priority="1458" operator="greaterThan">
      <formula>#REF!-#REF!-#REF!-#REF!-#REF!</formula>
    </cfRule>
  </conditionalFormatting>
  <conditionalFormatting sqref="H164">
    <cfRule type="containsText" dxfId="3804" priority="1455" operator="containsText" text="VALOR MINIMO NO ACEPTABLE">
      <formula>NOT(ISERROR(SEARCH("VALOR MINIMO NO ACEPTABLE",H164)))</formula>
    </cfRule>
  </conditionalFormatting>
  <conditionalFormatting sqref="H164">
    <cfRule type="containsText" dxfId="3803" priority="1454" operator="containsText" text="OFERTA CON PRECIO APARENTEMENTE BAJO">
      <formula>NOT(ISERROR(SEARCH("OFERTA CON PRECIO APARENTEMENTE BAJO",H164)))</formula>
    </cfRule>
  </conditionalFormatting>
  <conditionalFormatting sqref="Q164">
    <cfRule type="cellIs" dxfId="3802" priority="1451" operator="greaterThan">
      <formula>0</formula>
    </cfRule>
  </conditionalFormatting>
  <conditionalFormatting sqref="Q164">
    <cfRule type="cellIs" dxfId="3801" priority="1452" operator="greaterThan">
      <formula>#REF!-(#REF!-#REF!-#REF!-#REF!)</formula>
    </cfRule>
    <cfRule type="cellIs" dxfId="3800" priority="1453" operator="greaterThan">
      <formula>#REF!-#REF!-#REF!-#REF!-#REF!</formula>
    </cfRule>
  </conditionalFormatting>
  <conditionalFormatting sqref="H165">
    <cfRule type="containsText" dxfId="3799" priority="1450" operator="containsText" text="VALOR MINIMO NO ACEPTABLE">
      <formula>NOT(ISERROR(SEARCH("VALOR MINIMO NO ACEPTABLE",H165)))</formula>
    </cfRule>
  </conditionalFormatting>
  <conditionalFormatting sqref="H165">
    <cfRule type="containsText" dxfId="3798" priority="1449" operator="containsText" text="OFERTA CON PRECIO APARENTEMENTE BAJO">
      <formula>NOT(ISERROR(SEARCH("OFERTA CON PRECIO APARENTEMENTE BAJO",H165)))</formula>
    </cfRule>
  </conditionalFormatting>
  <conditionalFormatting sqref="Q165">
    <cfRule type="cellIs" dxfId="3797" priority="1446" operator="greaterThan">
      <formula>0</formula>
    </cfRule>
  </conditionalFormatting>
  <conditionalFormatting sqref="Q165">
    <cfRule type="cellIs" dxfId="3796" priority="1447" operator="greaterThan">
      <formula>#REF!-(#REF!-#REF!-#REF!-#REF!)</formula>
    </cfRule>
    <cfRule type="cellIs" dxfId="3795" priority="1448" operator="greaterThan">
      <formula>#REF!-#REF!-#REF!-#REF!-#REF!</formula>
    </cfRule>
  </conditionalFormatting>
  <conditionalFormatting sqref="H166">
    <cfRule type="containsText" dxfId="3794" priority="1445" operator="containsText" text="VALOR MINIMO NO ACEPTABLE">
      <formula>NOT(ISERROR(SEARCH("VALOR MINIMO NO ACEPTABLE",H166)))</formula>
    </cfRule>
  </conditionalFormatting>
  <conditionalFormatting sqref="H166">
    <cfRule type="containsText" dxfId="3793" priority="1444" operator="containsText" text="OFERTA CON PRECIO APARENTEMENTE BAJO">
      <formula>NOT(ISERROR(SEARCH("OFERTA CON PRECIO APARENTEMENTE BAJO",H166)))</formula>
    </cfRule>
  </conditionalFormatting>
  <conditionalFormatting sqref="Q166">
    <cfRule type="cellIs" dxfId="3792" priority="1441" operator="greaterThan">
      <formula>0</formula>
    </cfRule>
  </conditionalFormatting>
  <conditionalFormatting sqref="Q166">
    <cfRule type="cellIs" dxfId="3791" priority="1442" operator="greaterThan">
      <formula>#REF!-(#REF!-#REF!-#REF!-#REF!)</formula>
    </cfRule>
    <cfRule type="cellIs" dxfId="3790" priority="1443" operator="greaterThan">
      <formula>#REF!-#REF!-#REF!-#REF!-#REF!</formula>
    </cfRule>
  </conditionalFormatting>
  <conditionalFormatting sqref="H167">
    <cfRule type="containsText" dxfId="3789" priority="1440" operator="containsText" text="VALOR MINIMO NO ACEPTABLE">
      <formula>NOT(ISERROR(SEARCH("VALOR MINIMO NO ACEPTABLE",H167)))</formula>
    </cfRule>
  </conditionalFormatting>
  <conditionalFormatting sqref="H167">
    <cfRule type="containsText" dxfId="3788" priority="1439" operator="containsText" text="OFERTA CON PRECIO APARENTEMENTE BAJO">
      <formula>NOT(ISERROR(SEARCH("OFERTA CON PRECIO APARENTEMENTE BAJO",H167)))</formula>
    </cfRule>
  </conditionalFormatting>
  <conditionalFormatting sqref="Q167">
    <cfRule type="cellIs" dxfId="3787" priority="1436" operator="greaterThan">
      <formula>0</formula>
    </cfRule>
  </conditionalFormatting>
  <conditionalFormatting sqref="Q167">
    <cfRule type="cellIs" dxfId="3786" priority="1437" operator="greaterThan">
      <formula>#REF!-(#REF!-#REF!-#REF!-#REF!)</formula>
    </cfRule>
    <cfRule type="cellIs" dxfId="3785" priority="1438" operator="greaterThan">
      <formula>#REF!-#REF!-#REF!-#REF!-#REF!</formula>
    </cfRule>
  </conditionalFormatting>
  <conditionalFormatting sqref="H168">
    <cfRule type="containsText" dxfId="3784" priority="1435" operator="containsText" text="VALOR MINIMO NO ACEPTABLE">
      <formula>NOT(ISERROR(SEARCH("VALOR MINIMO NO ACEPTABLE",H168)))</formula>
    </cfRule>
  </conditionalFormatting>
  <conditionalFormatting sqref="H168">
    <cfRule type="containsText" dxfId="3783" priority="1434" operator="containsText" text="OFERTA CON PRECIO APARENTEMENTE BAJO">
      <formula>NOT(ISERROR(SEARCH("OFERTA CON PRECIO APARENTEMENTE BAJO",H168)))</formula>
    </cfRule>
  </conditionalFormatting>
  <conditionalFormatting sqref="Q168">
    <cfRule type="cellIs" dxfId="3782" priority="1431" operator="greaterThan">
      <formula>0</formula>
    </cfRule>
  </conditionalFormatting>
  <conditionalFormatting sqref="Q168">
    <cfRule type="cellIs" dxfId="3781" priority="1432" operator="greaterThan">
      <formula>#REF!-(#REF!-#REF!-#REF!-#REF!)</formula>
    </cfRule>
    <cfRule type="cellIs" dxfId="3780" priority="1433" operator="greaterThan">
      <formula>#REF!-#REF!-#REF!-#REF!-#REF!</formula>
    </cfRule>
  </conditionalFormatting>
  <conditionalFormatting sqref="H169">
    <cfRule type="containsText" dxfId="3779" priority="1430" operator="containsText" text="VALOR MINIMO NO ACEPTABLE">
      <formula>NOT(ISERROR(SEARCH("VALOR MINIMO NO ACEPTABLE",H169)))</formula>
    </cfRule>
  </conditionalFormatting>
  <conditionalFormatting sqref="H169">
    <cfRule type="containsText" dxfId="3778" priority="1429" operator="containsText" text="OFERTA CON PRECIO APARENTEMENTE BAJO">
      <formula>NOT(ISERROR(SEARCH("OFERTA CON PRECIO APARENTEMENTE BAJO",H169)))</formula>
    </cfRule>
  </conditionalFormatting>
  <conditionalFormatting sqref="Q169">
    <cfRule type="cellIs" dxfId="3777" priority="1426" operator="greaterThan">
      <formula>0</formula>
    </cfRule>
  </conditionalFormatting>
  <conditionalFormatting sqref="Q169">
    <cfRule type="cellIs" dxfId="3776" priority="1427" operator="greaterThan">
      <formula>#REF!-(#REF!-#REF!-#REF!-#REF!)</formula>
    </cfRule>
    <cfRule type="cellIs" dxfId="3775" priority="1428" operator="greaterThan">
      <formula>#REF!-#REF!-#REF!-#REF!-#REF!</formula>
    </cfRule>
  </conditionalFormatting>
  <conditionalFormatting sqref="H170">
    <cfRule type="containsText" dxfId="3774" priority="1425" operator="containsText" text="VALOR MINIMO NO ACEPTABLE">
      <formula>NOT(ISERROR(SEARCH("VALOR MINIMO NO ACEPTABLE",H170)))</formula>
    </cfRule>
  </conditionalFormatting>
  <conditionalFormatting sqref="H170">
    <cfRule type="containsText" dxfId="3773" priority="1424" operator="containsText" text="OFERTA CON PRECIO APARENTEMENTE BAJO">
      <formula>NOT(ISERROR(SEARCH("OFERTA CON PRECIO APARENTEMENTE BAJO",H170)))</formula>
    </cfRule>
  </conditionalFormatting>
  <conditionalFormatting sqref="Q170">
    <cfRule type="cellIs" dxfId="3772" priority="1421" operator="greaterThan">
      <formula>0</formula>
    </cfRule>
  </conditionalFormatting>
  <conditionalFormatting sqref="Q170">
    <cfRule type="cellIs" dxfId="3771" priority="1422" operator="greaterThan">
      <formula>#REF!-(#REF!-#REF!-#REF!-#REF!)</formula>
    </cfRule>
    <cfRule type="cellIs" dxfId="3770" priority="1423" operator="greaterThan">
      <formula>#REF!-#REF!-#REF!-#REF!-#REF!</formula>
    </cfRule>
  </conditionalFormatting>
  <conditionalFormatting sqref="H171">
    <cfRule type="containsText" dxfId="3769" priority="1420" operator="containsText" text="VALOR MINIMO NO ACEPTABLE">
      <formula>NOT(ISERROR(SEARCH("VALOR MINIMO NO ACEPTABLE",H171)))</formula>
    </cfRule>
  </conditionalFormatting>
  <conditionalFormatting sqref="H171">
    <cfRule type="containsText" dxfId="3768" priority="1419" operator="containsText" text="OFERTA CON PRECIO APARENTEMENTE BAJO">
      <formula>NOT(ISERROR(SEARCH("OFERTA CON PRECIO APARENTEMENTE BAJO",H171)))</formula>
    </cfRule>
  </conditionalFormatting>
  <conditionalFormatting sqref="Q171">
    <cfRule type="cellIs" dxfId="3767" priority="1416" operator="greaterThan">
      <formula>0</formula>
    </cfRule>
  </conditionalFormatting>
  <conditionalFormatting sqref="Q171">
    <cfRule type="cellIs" dxfId="3766" priority="1417" operator="greaterThan">
      <formula>#REF!-(#REF!-#REF!-#REF!-#REF!)</formula>
    </cfRule>
    <cfRule type="cellIs" dxfId="3765" priority="1418" operator="greaterThan">
      <formula>#REF!-#REF!-#REF!-#REF!-#REF!</formula>
    </cfRule>
  </conditionalFormatting>
  <conditionalFormatting sqref="H172">
    <cfRule type="containsText" dxfId="3764" priority="1415" operator="containsText" text="VALOR MINIMO NO ACEPTABLE">
      <formula>NOT(ISERROR(SEARCH("VALOR MINIMO NO ACEPTABLE",H172)))</formula>
    </cfRule>
  </conditionalFormatting>
  <conditionalFormatting sqref="H172">
    <cfRule type="containsText" dxfId="3763" priority="1414" operator="containsText" text="OFERTA CON PRECIO APARENTEMENTE BAJO">
      <formula>NOT(ISERROR(SEARCH("OFERTA CON PRECIO APARENTEMENTE BAJO",H172)))</formula>
    </cfRule>
  </conditionalFormatting>
  <conditionalFormatting sqref="Q172">
    <cfRule type="cellIs" dxfId="3762" priority="1411" operator="greaterThan">
      <formula>0</formula>
    </cfRule>
  </conditionalFormatting>
  <conditionalFormatting sqref="Q172">
    <cfRule type="cellIs" dxfId="3761" priority="1412" operator="greaterThan">
      <formula>#REF!-(#REF!-#REF!-#REF!-#REF!)</formula>
    </cfRule>
    <cfRule type="cellIs" dxfId="3760" priority="1413" operator="greaterThan">
      <formula>#REF!-#REF!-#REF!-#REF!-#REF!</formula>
    </cfRule>
  </conditionalFormatting>
  <conditionalFormatting sqref="H173">
    <cfRule type="containsText" dxfId="3759" priority="1410" operator="containsText" text="VALOR MINIMO NO ACEPTABLE">
      <formula>NOT(ISERROR(SEARCH("VALOR MINIMO NO ACEPTABLE",H173)))</formula>
    </cfRule>
  </conditionalFormatting>
  <conditionalFormatting sqref="H173">
    <cfRule type="containsText" dxfId="3758" priority="1409" operator="containsText" text="OFERTA CON PRECIO APARENTEMENTE BAJO">
      <formula>NOT(ISERROR(SEARCH("OFERTA CON PRECIO APARENTEMENTE BAJO",H173)))</formula>
    </cfRule>
  </conditionalFormatting>
  <conditionalFormatting sqref="Q173">
    <cfRule type="cellIs" dxfId="3757" priority="1406" operator="greaterThan">
      <formula>0</formula>
    </cfRule>
  </conditionalFormatting>
  <conditionalFormatting sqref="Q173">
    <cfRule type="cellIs" dxfId="3756" priority="1407" operator="greaterThan">
      <formula>#REF!-(#REF!-#REF!-#REF!-#REF!)</formula>
    </cfRule>
    <cfRule type="cellIs" dxfId="3755" priority="1408" operator="greaterThan">
      <formula>#REF!-#REF!-#REF!-#REF!-#REF!</formula>
    </cfRule>
  </conditionalFormatting>
  <conditionalFormatting sqref="H174">
    <cfRule type="containsText" dxfId="3754" priority="1405" operator="containsText" text="VALOR MINIMO NO ACEPTABLE">
      <formula>NOT(ISERROR(SEARCH("VALOR MINIMO NO ACEPTABLE",H174)))</formula>
    </cfRule>
  </conditionalFormatting>
  <conditionalFormatting sqref="H174">
    <cfRule type="containsText" dxfId="3753" priority="1404" operator="containsText" text="OFERTA CON PRECIO APARENTEMENTE BAJO">
      <formula>NOT(ISERROR(SEARCH("OFERTA CON PRECIO APARENTEMENTE BAJO",H174)))</formula>
    </cfRule>
  </conditionalFormatting>
  <conditionalFormatting sqref="Q174">
    <cfRule type="cellIs" dxfId="3752" priority="1401" operator="greaterThan">
      <formula>0</formula>
    </cfRule>
  </conditionalFormatting>
  <conditionalFormatting sqref="Q174">
    <cfRule type="cellIs" dxfId="3751" priority="1402" operator="greaterThan">
      <formula>#REF!-(#REF!-#REF!-#REF!-#REF!)</formula>
    </cfRule>
    <cfRule type="cellIs" dxfId="3750" priority="1403" operator="greaterThan">
      <formula>#REF!-#REF!-#REF!-#REF!-#REF!</formula>
    </cfRule>
  </conditionalFormatting>
  <conditionalFormatting sqref="H175">
    <cfRule type="containsText" dxfId="3749" priority="1400" operator="containsText" text="VALOR MINIMO NO ACEPTABLE">
      <formula>NOT(ISERROR(SEARCH("VALOR MINIMO NO ACEPTABLE",H175)))</formula>
    </cfRule>
  </conditionalFormatting>
  <conditionalFormatting sqref="H175">
    <cfRule type="containsText" dxfId="3748" priority="1399" operator="containsText" text="OFERTA CON PRECIO APARENTEMENTE BAJO">
      <formula>NOT(ISERROR(SEARCH("OFERTA CON PRECIO APARENTEMENTE BAJO",H175)))</formula>
    </cfRule>
  </conditionalFormatting>
  <conditionalFormatting sqref="Q175">
    <cfRule type="cellIs" dxfId="3747" priority="1396" operator="greaterThan">
      <formula>0</formula>
    </cfRule>
  </conditionalFormatting>
  <conditionalFormatting sqref="Q175">
    <cfRule type="cellIs" dxfId="3746" priority="1397" operator="greaterThan">
      <formula>#REF!-(#REF!-#REF!-#REF!-#REF!)</formula>
    </cfRule>
    <cfRule type="cellIs" dxfId="3745" priority="1398" operator="greaterThan">
      <formula>#REF!-#REF!-#REF!-#REF!-#REF!</formula>
    </cfRule>
  </conditionalFormatting>
  <conditionalFormatting sqref="H176">
    <cfRule type="containsText" dxfId="3744" priority="1395" operator="containsText" text="VALOR MINIMO NO ACEPTABLE">
      <formula>NOT(ISERROR(SEARCH("VALOR MINIMO NO ACEPTABLE",H176)))</formula>
    </cfRule>
  </conditionalFormatting>
  <conditionalFormatting sqref="H176">
    <cfRule type="containsText" dxfId="3743" priority="1394" operator="containsText" text="OFERTA CON PRECIO APARENTEMENTE BAJO">
      <formula>NOT(ISERROR(SEARCH("OFERTA CON PRECIO APARENTEMENTE BAJO",H176)))</formula>
    </cfRule>
  </conditionalFormatting>
  <conditionalFormatting sqref="Q176">
    <cfRule type="cellIs" dxfId="3742" priority="1391" operator="greaterThan">
      <formula>0</formula>
    </cfRule>
  </conditionalFormatting>
  <conditionalFormatting sqref="Q176">
    <cfRule type="cellIs" dxfId="3741" priority="1392" operator="greaterThan">
      <formula>#REF!-(#REF!-#REF!-#REF!-#REF!)</formula>
    </cfRule>
    <cfRule type="cellIs" dxfId="3740" priority="1393" operator="greaterThan">
      <formula>#REF!-#REF!-#REF!-#REF!-#REF!</formula>
    </cfRule>
  </conditionalFormatting>
  <conditionalFormatting sqref="H177">
    <cfRule type="containsText" dxfId="3739" priority="1390" operator="containsText" text="VALOR MINIMO NO ACEPTABLE">
      <formula>NOT(ISERROR(SEARCH("VALOR MINIMO NO ACEPTABLE",H177)))</formula>
    </cfRule>
  </conditionalFormatting>
  <conditionalFormatting sqref="H177">
    <cfRule type="containsText" dxfId="3738" priority="1389" operator="containsText" text="OFERTA CON PRECIO APARENTEMENTE BAJO">
      <formula>NOT(ISERROR(SEARCH("OFERTA CON PRECIO APARENTEMENTE BAJO",H177)))</formula>
    </cfRule>
  </conditionalFormatting>
  <conditionalFormatting sqref="Q177">
    <cfRule type="cellIs" dxfId="3737" priority="1386" operator="greaterThan">
      <formula>0</formula>
    </cfRule>
  </conditionalFormatting>
  <conditionalFormatting sqref="Q177">
    <cfRule type="cellIs" dxfId="3736" priority="1387" operator="greaterThan">
      <formula>#REF!-(#REF!-#REF!-#REF!-#REF!)</formula>
    </cfRule>
    <cfRule type="cellIs" dxfId="3735" priority="1388" operator="greaterThan">
      <formula>#REF!-#REF!-#REF!-#REF!-#REF!</formula>
    </cfRule>
  </conditionalFormatting>
  <conditionalFormatting sqref="H178">
    <cfRule type="containsText" dxfId="3734" priority="1385" operator="containsText" text="VALOR MINIMO NO ACEPTABLE">
      <formula>NOT(ISERROR(SEARCH("VALOR MINIMO NO ACEPTABLE",H178)))</formula>
    </cfRule>
  </conditionalFormatting>
  <conditionalFormatting sqref="H178">
    <cfRule type="containsText" dxfId="3733" priority="1384" operator="containsText" text="OFERTA CON PRECIO APARENTEMENTE BAJO">
      <formula>NOT(ISERROR(SEARCH("OFERTA CON PRECIO APARENTEMENTE BAJO",H178)))</formula>
    </cfRule>
  </conditionalFormatting>
  <conditionalFormatting sqref="Q178">
    <cfRule type="cellIs" dxfId="3732" priority="1381" operator="greaterThan">
      <formula>0</formula>
    </cfRule>
  </conditionalFormatting>
  <conditionalFormatting sqref="Q178">
    <cfRule type="cellIs" dxfId="3731" priority="1382" operator="greaterThan">
      <formula>#REF!-(#REF!-#REF!-#REF!-#REF!)</formula>
    </cfRule>
    <cfRule type="cellIs" dxfId="3730" priority="1383" operator="greaterThan">
      <formula>#REF!-#REF!-#REF!-#REF!-#REF!</formula>
    </cfRule>
  </conditionalFormatting>
  <conditionalFormatting sqref="H179">
    <cfRule type="containsText" dxfId="3729" priority="1380" operator="containsText" text="VALOR MINIMO NO ACEPTABLE">
      <formula>NOT(ISERROR(SEARCH("VALOR MINIMO NO ACEPTABLE",H179)))</formula>
    </cfRule>
  </conditionalFormatting>
  <conditionalFormatting sqref="H179">
    <cfRule type="containsText" dxfId="3728" priority="1379" operator="containsText" text="OFERTA CON PRECIO APARENTEMENTE BAJO">
      <formula>NOT(ISERROR(SEARCH("OFERTA CON PRECIO APARENTEMENTE BAJO",H179)))</formula>
    </cfRule>
  </conditionalFormatting>
  <conditionalFormatting sqref="Q179">
    <cfRule type="cellIs" dxfId="3727" priority="1376" operator="greaterThan">
      <formula>0</formula>
    </cfRule>
  </conditionalFormatting>
  <conditionalFormatting sqref="Q179">
    <cfRule type="cellIs" dxfId="3726" priority="1377" operator="greaterThan">
      <formula>#REF!-(#REF!-#REF!-#REF!-#REF!)</formula>
    </cfRule>
    <cfRule type="cellIs" dxfId="3725" priority="1378" operator="greaterThan">
      <formula>#REF!-#REF!-#REF!-#REF!-#REF!</formula>
    </cfRule>
  </conditionalFormatting>
  <conditionalFormatting sqref="H180">
    <cfRule type="containsText" dxfId="3724" priority="1375" operator="containsText" text="VALOR MINIMO NO ACEPTABLE">
      <formula>NOT(ISERROR(SEARCH("VALOR MINIMO NO ACEPTABLE",H180)))</formula>
    </cfRule>
  </conditionalFormatting>
  <conditionalFormatting sqref="H180">
    <cfRule type="containsText" dxfId="3723" priority="1374" operator="containsText" text="OFERTA CON PRECIO APARENTEMENTE BAJO">
      <formula>NOT(ISERROR(SEARCH("OFERTA CON PRECIO APARENTEMENTE BAJO",H180)))</formula>
    </cfRule>
  </conditionalFormatting>
  <conditionalFormatting sqref="Q180">
    <cfRule type="cellIs" dxfId="3722" priority="1371" operator="greaterThan">
      <formula>0</formula>
    </cfRule>
  </conditionalFormatting>
  <conditionalFormatting sqref="Q180">
    <cfRule type="cellIs" dxfId="3721" priority="1372" operator="greaterThan">
      <formula>#REF!-(#REF!-#REF!-#REF!-#REF!)</formula>
    </cfRule>
    <cfRule type="cellIs" dxfId="3720" priority="1373" operator="greaterThan">
      <formula>#REF!-#REF!-#REF!-#REF!-#REF!</formula>
    </cfRule>
  </conditionalFormatting>
  <conditionalFormatting sqref="H181">
    <cfRule type="containsText" dxfId="3719" priority="1370" operator="containsText" text="VALOR MINIMO NO ACEPTABLE">
      <formula>NOT(ISERROR(SEARCH("VALOR MINIMO NO ACEPTABLE",H181)))</formula>
    </cfRule>
  </conditionalFormatting>
  <conditionalFormatting sqref="H181">
    <cfRule type="containsText" dxfId="3718" priority="1369" operator="containsText" text="OFERTA CON PRECIO APARENTEMENTE BAJO">
      <formula>NOT(ISERROR(SEARCH("OFERTA CON PRECIO APARENTEMENTE BAJO",H181)))</formula>
    </cfRule>
  </conditionalFormatting>
  <conditionalFormatting sqref="Q181">
    <cfRule type="cellIs" dxfId="3717" priority="1366" operator="greaterThan">
      <formula>0</formula>
    </cfRule>
  </conditionalFormatting>
  <conditionalFormatting sqref="Q181">
    <cfRule type="cellIs" dxfId="3716" priority="1367" operator="greaterThan">
      <formula>#REF!-(#REF!-#REF!-#REF!-#REF!)</formula>
    </cfRule>
    <cfRule type="cellIs" dxfId="3715" priority="1368" operator="greaterThan">
      <formula>#REF!-#REF!-#REF!-#REF!-#REF!</formula>
    </cfRule>
  </conditionalFormatting>
  <conditionalFormatting sqref="H182">
    <cfRule type="containsText" dxfId="3714" priority="1365" operator="containsText" text="VALOR MINIMO NO ACEPTABLE">
      <formula>NOT(ISERROR(SEARCH("VALOR MINIMO NO ACEPTABLE",H182)))</formula>
    </cfRule>
  </conditionalFormatting>
  <conditionalFormatting sqref="H182">
    <cfRule type="containsText" dxfId="3713" priority="1364" operator="containsText" text="OFERTA CON PRECIO APARENTEMENTE BAJO">
      <formula>NOT(ISERROR(SEARCH("OFERTA CON PRECIO APARENTEMENTE BAJO",H182)))</formula>
    </cfRule>
  </conditionalFormatting>
  <conditionalFormatting sqref="Q182">
    <cfRule type="cellIs" dxfId="3712" priority="1361" operator="greaterThan">
      <formula>0</formula>
    </cfRule>
  </conditionalFormatting>
  <conditionalFormatting sqref="Q182">
    <cfRule type="cellIs" dxfId="3711" priority="1362" operator="greaterThan">
      <formula>#REF!-(#REF!-#REF!-#REF!-#REF!)</formula>
    </cfRule>
    <cfRule type="cellIs" dxfId="3710" priority="1363" operator="greaterThan">
      <formula>#REF!-#REF!-#REF!-#REF!-#REF!</formula>
    </cfRule>
  </conditionalFormatting>
  <conditionalFormatting sqref="H183">
    <cfRule type="containsText" dxfId="3709" priority="1360" operator="containsText" text="VALOR MINIMO NO ACEPTABLE">
      <formula>NOT(ISERROR(SEARCH("VALOR MINIMO NO ACEPTABLE",H183)))</formula>
    </cfRule>
  </conditionalFormatting>
  <conditionalFormatting sqref="H183">
    <cfRule type="containsText" dxfId="3708" priority="1359" operator="containsText" text="OFERTA CON PRECIO APARENTEMENTE BAJO">
      <formula>NOT(ISERROR(SEARCH("OFERTA CON PRECIO APARENTEMENTE BAJO",H183)))</formula>
    </cfRule>
  </conditionalFormatting>
  <conditionalFormatting sqref="Q183">
    <cfRule type="cellIs" dxfId="3707" priority="1356" operator="greaterThan">
      <formula>0</formula>
    </cfRule>
  </conditionalFormatting>
  <conditionalFormatting sqref="Q183">
    <cfRule type="cellIs" dxfId="3706" priority="1357" operator="greaterThan">
      <formula>#REF!-(#REF!-#REF!-#REF!-#REF!)</formula>
    </cfRule>
    <cfRule type="cellIs" dxfId="3705" priority="1358" operator="greaterThan">
      <formula>#REF!-#REF!-#REF!-#REF!-#REF!</formula>
    </cfRule>
  </conditionalFormatting>
  <conditionalFormatting sqref="H184">
    <cfRule type="containsText" dxfId="3704" priority="1355" operator="containsText" text="VALOR MINIMO NO ACEPTABLE">
      <formula>NOT(ISERROR(SEARCH("VALOR MINIMO NO ACEPTABLE",H184)))</formula>
    </cfRule>
  </conditionalFormatting>
  <conditionalFormatting sqref="H184">
    <cfRule type="containsText" dxfId="3703" priority="1354" operator="containsText" text="OFERTA CON PRECIO APARENTEMENTE BAJO">
      <formula>NOT(ISERROR(SEARCH("OFERTA CON PRECIO APARENTEMENTE BAJO",H184)))</formula>
    </cfRule>
  </conditionalFormatting>
  <conditionalFormatting sqref="Q184">
    <cfRule type="cellIs" dxfId="3702" priority="1351" operator="greaterThan">
      <formula>0</formula>
    </cfRule>
  </conditionalFormatting>
  <conditionalFormatting sqref="Q184">
    <cfRule type="cellIs" dxfId="3701" priority="1352" operator="greaterThan">
      <formula>#REF!-(#REF!-#REF!-#REF!-#REF!)</formula>
    </cfRule>
    <cfRule type="cellIs" dxfId="3700" priority="1353" operator="greaterThan">
      <formula>#REF!-#REF!-#REF!-#REF!-#REF!</formula>
    </cfRule>
  </conditionalFormatting>
  <conditionalFormatting sqref="H185">
    <cfRule type="containsText" dxfId="3699" priority="1350" operator="containsText" text="VALOR MINIMO NO ACEPTABLE">
      <formula>NOT(ISERROR(SEARCH("VALOR MINIMO NO ACEPTABLE",H185)))</formula>
    </cfRule>
  </conditionalFormatting>
  <conditionalFormatting sqref="H185">
    <cfRule type="containsText" dxfId="3698" priority="1349" operator="containsText" text="OFERTA CON PRECIO APARENTEMENTE BAJO">
      <formula>NOT(ISERROR(SEARCH("OFERTA CON PRECIO APARENTEMENTE BAJO",H185)))</formula>
    </cfRule>
  </conditionalFormatting>
  <conditionalFormatting sqref="Q185">
    <cfRule type="cellIs" dxfId="3697" priority="1346" operator="greaterThan">
      <formula>0</formula>
    </cfRule>
  </conditionalFormatting>
  <conditionalFormatting sqref="Q185">
    <cfRule type="cellIs" dxfId="3696" priority="1347" operator="greaterThan">
      <formula>#REF!-(#REF!-#REF!-#REF!-#REF!)</formula>
    </cfRule>
    <cfRule type="cellIs" dxfId="3695" priority="1348" operator="greaterThan">
      <formula>#REF!-#REF!-#REF!-#REF!-#REF!</formula>
    </cfRule>
  </conditionalFormatting>
  <conditionalFormatting sqref="H186">
    <cfRule type="containsText" dxfId="3694" priority="1345" operator="containsText" text="VALOR MINIMO NO ACEPTABLE">
      <formula>NOT(ISERROR(SEARCH("VALOR MINIMO NO ACEPTABLE",H186)))</formula>
    </cfRule>
  </conditionalFormatting>
  <conditionalFormatting sqref="H186">
    <cfRule type="containsText" dxfId="3693" priority="1344" operator="containsText" text="OFERTA CON PRECIO APARENTEMENTE BAJO">
      <formula>NOT(ISERROR(SEARCH("OFERTA CON PRECIO APARENTEMENTE BAJO",H186)))</formula>
    </cfRule>
  </conditionalFormatting>
  <conditionalFormatting sqref="Q186">
    <cfRule type="cellIs" dxfId="3692" priority="1341" operator="greaterThan">
      <formula>0</formula>
    </cfRule>
  </conditionalFormatting>
  <conditionalFormatting sqref="Q186">
    <cfRule type="cellIs" dxfId="3691" priority="1342" operator="greaterThan">
      <formula>#REF!-(#REF!-#REF!-#REF!-#REF!)</formula>
    </cfRule>
    <cfRule type="cellIs" dxfId="3690" priority="1343" operator="greaterThan">
      <formula>#REF!-#REF!-#REF!-#REF!-#REF!</formula>
    </cfRule>
  </conditionalFormatting>
  <conditionalFormatting sqref="H187">
    <cfRule type="containsText" dxfId="3689" priority="1340" operator="containsText" text="VALOR MINIMO NO ACEPTABLE">
      <formula>NOT(ISERROR(SEARCH("VALOR MINIMO NO ACEPTABLE",H187)))</formula>
    </cfRule>
  </conditionalFormatting>
  <conditionalFormatting sqref="H187">
    <cfRule type="containsText" dxfId="3688" priority="1339" operator="containsText" text="OFERTA CON PRECIO APARENTEMENTE BAJO">
      <formula>NOT(ISERROR(SEARCH("OFERTA CON PRECIO APARENTEMENTE BAJO",H187)))</formula>
    </cfRule>
  </conditionalFormatting>
  <conditionalFormatting sqref="Q187">
    <cfRule type="cellIs" dxfId="3687" priority="1336" operator="greaterThan">
      <formula>0</formula>
    </cfRule>
  </conditionalFormatting>
  <conditionalFormatting sqref="Q187">
    <cfRule type="cellIs" dxfId="3686" priority="1337" operator="greaterThan">
      <formula>#REF!-(#REF!-#REF!-#REF!-#REF!)</formula>
    </cfRule>
    <cfRule type="cellIs" dxfId="3685" priority="1338" operator="greaterThan">
      <formula>#REF!-#REF!-#REF!-#REF!-#REF!</formula>
    </cfRule>
  </conditionalFormatting>
  <conditionalFormatting sqref="H188">
    <cfRule type="containsText" dxfId="3684" priority="1335" operator="containsText" text="VALOR MINIMO NO ACEPTABLE">
      <formula>NOT(ISERROR(SEARCH("VALOR MINIMO NO ACEPTABLE",H188)))</formula>
    </cfRule>
  </conditionalFormatting>
  <conditionalFormatting sqref="H188">
    <cfRule type="containsText" dxfId="3683" priority="1334" operator="containsText" text="OFERTA CON PRECIO APARENTEMENTE BAJO">
      <formula>NOT(ISERROR(SEARCH("OFERTA CON PRECIO APARENTEMENTE BAJO",H188)))</formula>
    </cfRule>
  </conditionalFormatting>
  <conditionalFormatting sqref="Q188">
    <cfRule type="cellIs" dxfId="3682" priority="1331" operator="greaterThan">
      <formula>0</formula>
    </cfRule>
  </conditionalFormatting>
  <conditionalFormatting sqref="Q188">
    <cfRule type="cellIs" dxfId="3681" priority="1332" operator="greaterThan">
      <formula>#REF!-(#REF!-#REF!-#REF!-#REF!)</formula>
    </cfRule>
    <cfRule type="cellIs" dxfId="3680" priority="1333" operator="greaterThan">
      <formula>#REF!-#REF!-#REF!-#REF!-#REF!</formula>
    </cfRule>
  </conditionalFormatting>
  <conditionalFormatting sqref="H189">
    <cfRule type="containsText" dxfId="3679" priority="1330" operator="containsText" text="VALOR MINIMO NO ACEPTABLE">
      <formula>NOT(ISERROR(SEARCH("VALOR MINIMO NO ACEPTABLE",H189)))</formula>
    </cfRule>
  </conditionalFormatting>
  <conditionalFormatting sqref="H189">
    <cfRule type="containsText" dxfId="3678" priority="1329" operator="containsText" text="OFERTA CON PRECIO APARENTEMENTE BAJO">
      <formula>NOT(ISERROR(SEARCH("OFERTA CON PRECIO APARENTEMENTE BAJO",H189)))</formula>
    </cfRule>
  </conditionalFormatting>
  <conditionalFormatting sqref="Q189">
    <cfRule type="cellIs" dxfId="3677" priority="1326" operator="greaterThan">
      <formula>0</formula>
    </cfRule>
  </conditionalFormatting>
  <conditionalFormatting sqref="Q189">
    <cfRule type="cellIs" dxfId="3676" priority="1327" operator="greaterThan">
      <formula>#REF!-(#REF!-#REF!-#REF!-#REF!)</formula>
    </cfRule>
    <cfRule type="cellIs" dxfId="3675" priority="1328" operator="greaterThan">
      <formula>#REF!-#REF!-#REF!-#REF!-#REF!</formula>
    </cfRule>
  </conditionalFormatting>
  <conditionalFormatting sqref="H190">
    <cfRule type="containsText" dxfId="3674" priority="1325" operator="containsText" text="VALOR MINIMO NO ACEPTABLE">
      <formula>NOT(ISERROR(SEARCH("VALOR MINIMO NO ACEPTABLE",H190)))</formula>
    </cfRule>
  </conditionalFormatting>
  <conditionalFormatting sqref="H190">
    <cfRule type="containsText" dxfId="3673" priority="1324" operator="containsText" text="OFERTA CON PRECIO APARENTEMENTE BAJO">
      <formula>NOT(ISERROR(SEARCH("OFERTA CON PRECIO APARENTEMENTE BAJO",H190)))</formula>
    </cfRule>
  </conditionalFormatting>
  <conditionalFormatting sqref="Q190">
    <cfRule type="cellIs" dxfId="3672" priority="1321" operator="greaterThan">
      <formula>0</formula>
    </cfRule>
  </conditionalFormatting>
  <conditionalFormatting sqref="Q190">
    <cfRule type="cellIs" dxfId="3671" priority="1322" operator="greaterThan">
      <formula>#REF!-(#REF!-#REF!-#REF!-#REF!)</formula>
    </cfRule>
    <cfRule type="cellIs" dxfId="3670" priority="1323" operator="greaterThan">
      <formula>#REF!-#REF!-#REF!-#REF!-#REF!</formula>
    </cfRule>
  </conditionalFormatting>
  <conditionalFormatting sqref="H191">
    <cfRule type="containsText" dxfId="3669" priority="1320" operator="containsText" text="VALOR MINIMO NO ACEPTABLE">
      <formula>NOT(ISERROR(SEARCH("VALOR MINIMO NO ACEPTABLE",H191)))</formula>
    </cfRule>
  </conditionalFormatting>
  <conditionalFormatting sqref="H191">
    <cfRule type="containsText" dxfId="3668" priority="1319" operator="containsText" text="OFERTA CON PRECIO APARENTEMENTE BAJO">
      <formula>NOT(ISERROR(SEARCH("OFERTA CON PRECIO APARENTEMENTE BAJO",H191)))</formula>
    </cfRule>
  </conditionalFormatting>
  <conditionalFormatting sqref="Q191">
    <cfRule type="cellIs" dxfId="3667" priority="1316" operator="greaterThan">
      <formula>0</formula>
    </cfRule>
  </conditionalFormatting>
  <conditionalFormatting sqref="Q191">
    <cfRule type="cellIs" dxfId="3666" priority="1317" operator="greaterThan">
      <formula>#REF!-(#REF!-#REF!-#REF!-#REF!)</formula>
    </cfRule>
    <cfRule type="cellIs" dxfId="3665" priority="1318" operator="greaterThan">
      <formula>#REF!-#REF!-#REF!-#REF!-#REF!</formula>
    </cfRule>
  </conditionalFormatting>
  <conditionalFormatting sqref="H192">
    <cfRule type="containsText" dxfId="3664" priority="1315" operator="containsText" text="VALOR MINIMO NO ACEPTABLE">
      <formula>NOT(ISERROR(SEARCH("VALOR MINIMO NO ACEPTABLE",H192)))</formula>
    </cfRule>
  </conditionalFormatting>
  <conditionalFormatting sqref="H192">
    <cfRule type="containsText" dxfId="3663" priority="1314" operator="containsText" text="OFERTA CON PRECIO APARENTEMENTE BAJO">
      <formula>NOT(ISERROR(SEARCH("OFERTA CON PRECIO APARENTEMENTE BAJO",H192)))</formula>
    </cfRule>
  </conditionalFormatting>
  <conditionalFormatting sqref="Q192">
    <cfRule type="cellIs" dxfId="3662" priority="1311" operator="greaterThan">
      <formula>0</formula>
    </cfRule>
  </conditionalFormatting>
  <conditionalFormatting sqref="Q192">
    <cfRule type="cellIs" dxfId="3661" priority="1312" operator="greaterThan">
      <formula>#REF!-(#REF!-#REF!-#REF!-#REF!)</formula>
    </cfRule>
    <cfRule type="cellIs" dxfId="3660" priority="1313" operator="greaterThan">
      <formula>#REF!-#REF!-#REF!-#REF!-#REF!</formula>
    </cfRule>
  </conditionalFormatting>
  <conditionalFormatting sqref="H193">
    <cfRule type="containsText" dxfId="3659" priority="1310" operator="containsText" text="VALOR MINIMO NO ACEPTABLE">
      <formula>NOT(ISERROR(SEARCH("VALOR MINIMO NO ACEPTABLE",H193)))</formula>
    </cfRule>
  </conditionalFormatting>
  <conditionalFormatting sqref="H193">
    <cfRule type="containsText" dxfId="3658" priority="1309" operator="containsText" text="OFERTA CON PRECIO APARENTEMENTE BAJO">
      <formula>NOT(ISERROR(SEARCH("OFERTA CON PRECIO APARENTEMENTE BAJO",H193)))</formula>
    </cfRule>
  </conditionalFormatting>
  <conditionalFormatting sqref="Q193">
    <cfRule type="cellIs" dxfId="3657" priority="1306" operator="greaterThan">
      <formula>0</formula>
    </cfRule>
  </conditionalFormatting>
  <conditionalFormatting sqref="Q193">
    <cfRule type="cellIs" dxfId="3656" priority="1307" operator="greaterThan">
      <formula>#REF!-(#REF!-#REF!-#REF!-#REF!)</formula>
    </cfRule>
    <cfRule type="cellIs" dxfId="3655" priority="1308" operator="greaterThan">
      <formula>#REF!-#REF!-#REF!-#REF!-#REF!</formula>
    </cfRule>
  </conditionalFormatting>
  <conditionalFormatting sqref="H194">
    <cfRule type="containsText" dxfId="3654" priority="1305" operator="containsText" text="VALOR MINIMO NO ACEPTABLE">
      <formula>NOT(ISERROR(SEARCH("VALOR MINIMO NO ACEPTABLE",H194)))</formula>
    </cfRule>
  </conditionalFormatting>
  <conditionalFormatting sqref="H194">
    <cfRule type="containsText" dxfId="3653" priority="1304" operator="containsText" text="OFERTA CON PRECIO APARENTEMENTE BAJO">
      <formula>NOT(ISERROR(SEARCH("OFERTA CON PRECIO APARENTEMENTE BAJO",H194)))</formula>
    </cfRule>
  </conditionalFormatting>
  <conditionalFormatting sqref="Q194">
    <cfRule type="cellIs" dxfId="3652" priority="1301" operator="greaterThan">
      <formula>0</formula>
    </cfRule>
  </conditionalFormatting>
  <conditionalFormatting sqref="Q194">
    <cfRule type="cellIs" dxfId="3651" priority="1302" operator="greaterThan">
      <formula>#REF!-(#REF!-#REF!-#REF!-#REF!)</formula>
    </cfRule>
    <cfRule type="cellIs" dxfId="3650" priority="1303" operator="greaterThan">
      <formula>#REF!-#REF!-#REF!-#REF!-#REF!</formula>
    </cfRule>
  </conditionalFormatting>
  <conditionalFormatting sqref="H195">
    <cfRule type="containsText" dxfId="3649" priority="1300" operator="containsText" text="VALOR MINIMO NO ACEPTABLE">
      <formula>NOT(ISERROR(SEARCH("VALOR MINIMO NO ACEPTABLE",H195)))</formula>
    </cfRule>
  </conditionalFormatting>
  <conditionalFormatting sqref="H195">
    <cfRule type="containsText" dxfId="3648" priority="1299" operator="containsText" text="OFERTA CON PRECIO APARENTEMENTE BAJO">
      <formula>NOT(ISERROR(SEARCH("OFERTA CON PRECIO APARENTEMENTE BAJO",H195)))</formula>
    </cfRule>
  </conditionalFormatting>
  <conditionalFormatting sqref="Q195">
    <cfRule type="cellIs" dxfId="3647" priority="1296" operator="greaterThan">
      <formula>0</formula>
    </cfRule>
  </conditionalFormatting>
  <conditionalFormatting sqref="Q195">
    <cfRule type="cellIs" dxfId="3646" priority="1297" operator="greaterThan">
      <formula>#REF!-(#REF!-#REF!-#REF!-#REF!)</formula>
    </cfRule>
    <cfRule type="cellIs" dxfId="3645" priority="1298" operator="greaterThan">
      <formula>#REF!-#REF!-#REF!-#REF!-#REF!</formula>
    </cfRule>
  </conditionalFormatting>
  <conditionalFormatting sqref="H196">
    <cfRule type="containsText" dxfId="3644" priority="1295" operator="containsText" text="VALOR MINIMO NO ACEPTABLE">
      <formula>NOT(ISERROR(SEARCH("VALOR MINIMO NO ACEPTABLE",H196)))</formula>
    </cfRule>
  </conditionalFormatting>
  <conditionalFormatting sqref="H196">
    <cfRule type="containsText" dxfId="3643" priority="1294" operator="containsText" text="OFERTA CON PRECIO APARENTEMENTE BAJO">
      <formula>NOT(ISERROR(SEARCH("OFERTA CON PRECIO APARENTEMENTE BAJO",H196)))</formula>
    </cfRule>
  </conditionalFormatting>
  <conditionalFormatting sqref="Q196">
    <cfRule type="cellIs" dxfId="3642" priority="1291" operator="greaterThan">
      <formula>0</formula>
    </cfRule>
  </conditionalFormatting>
  <conditionalFormatting sqref="Q196">
    <cfRule type="cellIs" dxfId="3641" priority="1292" operator="greaterThan">
      <formula>#REF!-(#REF!-#REF!-#REF!-#REF!)</formula>
    </cfRule>
    <cfRule type="cellIs" dxfId="3640" priority="1293" operator="greaterThan">
      <formula>#REF!-#REF!-#REF!-#REF!-#REF!</formula>
    </cfRule>
  </conditionalFormatting>
  <conditionalFormatting sqref="H197">
    <cfRule type="containsText" dxfId="3639" priority="1290" operator="containsText" text="VALOR MINIMO NO ACEPTABLE">
      <formula>NOT(ISERROR(SEARCH("VALOR MINIMO NO ACEPTABLE",H197)))</formula>
    </cfRule>
  </conditionalFormatting>
  <conditionalFormatting sqref="H197">
    <cfRule type="containsText" dxfId="3638" priority="1289" operator="containsText" text="OFERTA CON PRECIO APARENTEMENTE BAJO">
      <formula>NOT(ISERROR(SEARCH("OFERTA CON PRECIO APARENTEMENTE BAJO",H197)))</formula>
    </cfRule>
  </conditionalFormatting>
  <conditionalFormatting sqref="Q197">
    <cfRule type="cellIs" dxfId="3637" priority="1286" operator="greaterThan">
      <formula>0</formula>
    </cfRule>
  </conditionalFormatting>
  <conditionalFormatting sqref="Q197">
    <cfRule type="cellIs" dxfId="3636" priority="1287" operator="greaterThan">
      <formula>#REF!-(#REF!-#REF!-#REF!-#REF!)</formula>
    </cfRule>
    <cfRule type="cellIs" dxfId="3635" priority="1288" operator="greaterThan">
      <formula>#REF!-#REF!-#REF!-#REF!-#REF!</formula>
    </cfRule>
  </conditionalFormatting>
  <conditionalFormatting sqref="H198">
    <cfRule type="containsText" dxfId="3634" priority="1285" operator="containsText" text="VALOR MINIMO NO ACEPTABLE">
      <formula>NOT(ISERROR(SEARCH("VALOR MINIMO NO ACEPTABLE",H198)))</formula>
    </cfRule>
  </conditionalFormatting>
  <conditionalFormatting sqref="H198">
    <cfRule type="containsText" dxfId="3633" priority="1284" operator="containsText" text="OFERTA CON PRECIO APARENTEMENTE BAJO">
      <formula>NOT(ISERROR(SEARCH("OFERTA CON PRECIO APARENTEMENTE BAJO",H198)))</formula>
    </cfRule>
  </conditionalFormatting>
  <conditionalFormatting sqref="Q198">
    <cfRule type="cellIs" dxfId="3632" priority="1281" operator="greaterThan">
      <formula>0</formula>
    </cfRule>
  </conditionalFormatting>
  <conditionalFormatting sqref="Q198">
    <cfRule type="cellIs" dxfId="3631" priority="1282" operator="greaterThan">
      <formula>#REF!-(#REF!-#REF!-#REF!-#REF!)</formula>
    </cfRule>
    <cfRule type="cellIs" dxfId="3630" priority="1283" operator="greaterThan">
      <formula>#REF!-#REF!-#REF!-#REF!-#REF!</formula>
    </cfRule>
  </conditionalFormatting>
  <conditionalFormatting sqref="H199">
    <cfRule type="containsText" dxfId="3629" priority="1280" operator="containsText" text="VALOR MINIMO NO ACEPTABLE">
      <formula>NOT(ISERROR(SEARCH("VALOR MINIMO NO ACEPTABLE",H199)))</formula>
    </cfRule>
  </conditionalFormatting>
  <conditionalFormatting sqref="H199">
    <cfRule type="containsText" dxfId="3628" priority="1279" operator="containsText" text="OFERTA CON PRECIO APARENTEMENTE BAJO">
      <formula>NOT(ISERROR(SEARCH("OFERTA CON PRECIO APARENTEMENTE BAJO",H199)))</formula>
    </cfRule>
  </conditionalFormatting>
  <conditionalFormatting sqref="Q199">
    <cfRule type="cellIs" dxfId="3627" priority="1276" operator="greaterThan">
      <formula>0</formula>
    </cfRule>
  </conditionalFormatting>
  <conditionalFormatting sqref="Q199">
    <cfRule type="cellIs" dxfId="3626" priority="1277" operator="greaterThan">
      <formula>#REF!-(#REF!-#REF!-#REF!-#REF!)</formula>
    </cfRule>
    <cfRule type="cellIs" dxfId="3625" priority="1278" operator="greaterThan">
      <formula>#REF!-#REF!-#REF!-#REF!-#REF!</formula>
    </cfRule>
  </conditionalFormatting>
  <conditionalFormatting sqref="H200">
    <cfRule type="containsText" dxfId="3624" priority="1275" operator="containsText" text="VALOR MINIMO NO ACEPTABLE">
      <formula>NOT(ISERROR(SEARCH("VALOR MINIMO NO ACEPTABLE",H200)))</formula>
    </cfRule>
  </conditionalFormatting>
  <conditionalFormatting sqref="H200">
    <cfRule type="containsText" dxfId="3623" priority="1274" operator="containsText" text="OFERTA CON PRECIO APARENTEMENTE BAJO">
      <formula>NOT(ISERROR(SEARCH("OFERTA CON PRECIO APARENTEMENTE BAJO",H200)))</formula>
    </cfRule>
  </conditionalFormatting>
  <conditionalFormatting sqref="Q200">
    <cfRule type="cellIs" dxfId="3622" priority="1271" operator="greaterThan">
      <formula>0</formula>
    </cfRule>
  </conditionalFormatting>
  <conditionalFormatting sqref="Q200">
    <cfRule type="cellIs" dxfId="3621" priority="1272" operator="greaterThan">
      <formula>#REF!-(#REF!-#REF!-#REF!-#REF!)</formula>
    </cfRule>
    <cfRule type="cellIs" dxfId="3620" priority="1273" operator="greaterThan">
      <formula>#REF!-#REF!-#REF!-#REF!-#REF!</formula>
    </cfRule>
  </conditionalFormatting>
  <conditionalFormatting sqref="H201">
    <cfRule type="containsText" dxfId="3619" priority="1270" operator="containsText" text="VALOR MINIMO NO ACEPTABLE">
      <formula>NOT(ISERROR(SEARCH("VALOR MINIMO NO ACEPTABLE",H201)))</formula>
    </cfRule>
  </conditionalFormatting>
  <conditionalFormatting sqref="H201">
    <cfRule type="containsText" dxfId="3618" priority="1269" operator="containsText" text="OFERTA CON PRECIO APARENTEMENTE BAJO">
      <formula>NOT(ISERROR(SEARCH("OFERTA CON PRECIO APARENTEMENTE BAJO",H201)))</formula>
    </cfRule>
  </conditionalFormatting>
  <conditionalFormatting sqref="Q201">
    <cfRule type="cellIs" dxfId="3617" priority="1266" operator="greaterThan">
      <formula>0</formula>
    </cfRule>
  </conditionalFormatting>
  <conditionalFormatting sqref="Q201">
    <cfRule type="cellIs" dxfId="3616" priority="1267" operator="greaterThan">
      <formula>#REF!-(#REF!-#REF!-#REF!-#REF!)</formula>
    </cfRule>
    <cfRule type="cellIs" dxfId="3615" priority="1268" operator="greaterThan">
      <formula>#REF!-#REF!-#REF!-#REF!-#REF!</formula>
    </cfRule>
  </conditionalFormatting>
  <conditionalFormatting sqref="H202">
    <cfRule type="containsText" dxfId="3614" priority="1265" operator="containsText" text="VALOR MINIMO NO ACEPTABLE">
      <formula>NOT(ISERROR(SEARCH("VALOR MINIMO NO ACEPTABLE",H202)))</formula>
    </cfRule>
  </conditionalFormatting>
  <conditionalFormatting sqref="H202">
    <cfRule type="containsText" dxfId="3613" priority="1264" operator="containsText" text="OFERTA CON PRECIO APARENTEMENTE BAJO">
      <formula>NOT(ISERROR(SEARCH("OFERTA CON PRECIO APARENTEMENTE BAJO",H202)))</formula>
    </cfRule>
  </conditionalFormatting>
  <conditionalFormatting sqref="Q202">
    <cfRule type="cellIs" dxfId="3612" priority="1261" operator="greaterThan">
      <formula>0</formula>
    </cfRule>
  </conditionalFormatting>
  <conditionalFormatting sqref="Q202">
    <cfRule type="cellIs" dxfId="3611" priority="1262" operator="greaterThan">
      <formula>#REF!-(#REF!-#REF!-#REF!-#REF!)</formula>
    </cfRule>
    <cfRule type="cellIs" dxfId="3610" priority="1263" operator="greaterThan">
      <formula>#REF!-#REF!-#REF!-#REF!-#REF!</formula>
    </cfRule>
  </conditionalFormatting>
  <conditionalFormatting sqref="H203">
    <cfRule type="containsText" dxfId="3609" priority="1260" operator="containsText" text="VALOR MINIMO NO ACEPTABLE">
      <formula>NOT(ISERROR(SEARCH("VALOR MINIMO NO ACEPTABLE",H203)))</formula>
    </cfRule>
  </conditionalFormatting>
  <conditionalFormatting sqref="H203">
    <cfRule type="containsText" dxfId="3608" priority="1259" operator="containsText" text="OFERTA CON PRECIO APARENTEMENTE BAJO">
      <formula>NOT(ISERROR(SEARCH("OFERTA CON PRECIO APARENTEMENTE BAJO",H203)))</formula>
    </cfRule>
  </conditionalFormatting>
  <conditionalFormatting sqref="Q203">
    <cfRule type="cellIs" dxfId="3607" priority="1256" operator="greaterThan">
      <formula>0</formula>
    </cfRule>
  </conditionalFormatting>
  <conditionalFormatting sqref="Q203">
    <cfRule type="cellIs" dxfId="3606" priority="1257" operator="greaterThan">
      <formula>#REF!-(#REF!-#REF!-#REF!-#REF!)</formula>
    </cfRule>
    <cfRule type="cellIs" dxfId="3605" priority="1258" operator="greaterThan">
      <formula>#REF!-#REF!-#REF!-#REF!-#REF!</formula>
    </cfRule>
  </conditionalFormatting>
  <conditionalFormatting sqref="H204">
    <cfRule type="containsText" dxfId="3604" priority="1255" operator="containsText" text="VALOR MINIMO NO ACEPTABLE">
      <formula>NOT(ISERROR(SEARCH("VALOR MINIMO NO ACEPTABLE",H204)))</formula>
    </cfRule>
  </conditionalFormatting>
  <conditionalFormatting sqref="H204">
    <cfRule type="containsText" dxfId="3603" priority="1254" operator="containsText" text="OFERTA CON PRECIO APARENTEMENTE BAJO">
      <formula>NOT(ISERROR(SEARCH("OFERTA CON PRECIO APARENTEMENTE BAJO",H204)))</formula>
    </cfRule>
  </conditionalFormatting>
  <conditionalFormatting sqref="Q204">
    <cfRule type="cellIs" dxfId="3602" priority="1251" operator="greaterThan">
      <formula>0</formula>
    </cfRule>
  </conditionalFormatting>
  <conditionalFormatting sqref="Q204">
    <cfRule type="cellIs" dxfId="3601" priority="1252" operator="greaterThan">
      <formula>#REF!-(#REF!-#REF!-#REF!-#REF!)</formula>
    </cfRule>
    <cfRule type="cellIs" dxfId="3600" priority="1253" operator="greaterThan">
      <formula>#REF!-#REF!-#REF!-#REF!-#REF!</formula>
    </cfRule>
  </conditionalFormatting>
  <conditionalFormatting sqref="H205">
    <cfRule type="containsText" dxfId="3599" priority="1250" operator="containsText" text="VALOR MINIMO NO ACEPTABLE">
      <formula>NOT(ISERROR(SEARCH("VALOR MINIMO NO ACEPTABLE",H205)))</formula>
    </cfRule>
  </conditionalFormatting>
  <conditionalFormatting sqref="H205">
    <cfRule type="containsText" dxfId="3598" priority="1249" operator="containsText" text="OFERTA CON PRECIO APARENTEMENTE BAJO">
      <formula>NOT(ISERROR(SEARCH("OFERTA CON PRECIO APARENTEMENTE BAJO",H205)))</formula>
    </cfRule>
  </conditionalFormatting>
  <conditionalFormatting sqref="Q205">
    <cfRule type="cellIs" dxfId="3597" priority="1246" operator="greaterThan">
      <formula>0</formula>
    </cfRule>
  </conditionalFormatting>
  <conditionalFormatting sqref="Q205">
    <cfRule type="cellIs" dxfId="3596" priority="1247" operator="greaterThan">
      <formula>#REF!-(#REF!-#REF!-#REF!-#REF!)</formula>
    </cfRule>
    <cfRule type="cellIs" dxfId="3595" priority="1248" operator="greaterThan">
      <formula>#REF!-#REF!-#REF!-#REF!-#REF!</formula>
    </cfRule>
  </conditionalFormatting>
  <conditionalFormatting sqref="H206">
    <cfRule type="containsText" dxfId="3594" priority="1245" operator="containsText" text="VALOR MINIMO NO ACEPTABLE">
      <formula>NOT(ISERROR(SEARCH("VALOR MINIMO NO ACEPTABLE",H206)))</formula>
    </cfRule>
  </conditionalFormatting>
  <conditionalFormatting sqref="H206">
    <cfRule type="containsText" dxfId="3593" priority="1244" operator="containsText" text="OFERTA CON PRECIO APARENTEMENTE BAJO">
      <formula>NOT(ISERROR(SEARCH("OFERTA CON PRECIO APARENTEMENTE BAJO",H206)))</formula>
    </cfRule>
  </conditionalFormatting>
  <conditionalFormatting sqref="Q206">
    <cfRule type="cellIs" dxfId="3592" priority="1241" operator="greaterThan">
      <formula>0</formula>
    </cfRule>
  </conditionalFormatting>
  <conditionalFormatting sqref="Q206">
    <cfRule type="cellIs" dxfId="3591" priority="1242" operator="greaterThan">
      <formula>#REF!-(#REF!-#REF!-#REF!-#REF!)</formula>
    </cfRule>
    <cfRule type="cellIs" dxfId="3590" priority="1243" operator="greaterThan">
      <formula>#REF!-#REF!-#REF!-#REF!-#REF!</formula>
    </cfRule>
  </conditionalFormatting>
  <conditionalFormatting sqref="H207">
    <cfRule type="containsText" dxfId="3589" priority="1240" operator="containsText" text="VALOR MINIMO NO ACEPTABLE">
      <formula>NOT(ISERROR(SEARCH("VALOR MINIMO NO ACEPTABLE",H207)))</formula>
    </cfRule>
  </conditionalFormatting>
  <conditionalFormatting sqref="H207">
    <cfRule type="containsText" dxfId="3588" priority="1239" operator="containsText" text="OFERTA CON PRECIO APARENTEMENTE BAJO">
      <formula>NOT(ISERROR(SEARCH("OFERTA CON PRECIO APARENTEMENTE BAJO",H207)))</formula>
    </cfRule>
  </conditionalFormatting>
  <conditionalFormatting sqref="Q207">
    <cfRule type="cellIs" dxfId="3587" priority="1236" operator="greaterThan">
      <formula>0</formula>
    </cfRule>
  </conditionalFormatting>
  <conditionalFormatting sqref="Q207">
    <cfRule type="cellIs" dxfId="3586" priority="1237" operator="greaterThan">
      <formula>#REF!-(#REF!-#REF!-#REF!-#REF!)</formula>
    </cfRule>
    <cfRule type="cellIs" dxfId="3585" priority="1238" operator="greaterThan">
      <formula>#REF!-#REF!-#REF!-#REF!-#REF!</formula>
    </cfRule>
  </conditionalFormatting>
  <conditionalFormatting sqref="H208">
    <cfRule type="containsText" dxfId="3584" priority="1235" operator="containsText" text="VALOR MINIMO NO ACEPTABLE">
      <formula>NOT(ISERROR(SEARCH("VALOR MINIMO NO ACEPTABLE",H208)))</formula>
    </cfRule>
  </conditionalFormatting>
  <conditionalFormatting sqref="H208">
    <cfRule type="containsText" dxfId="3583" priority="1234" operator="containsText" text="OFERTA CON PRECIO APARENTEMENTE BAJO">
      <formula>NOT(ISERROR(SEARCH("OFERTA CON PRECIO APARENTEMENTE BAJO",H208)))</formula>
    </cfRule>
  </conditionalFormatting>
  <conditionalFormatting sqref="Q208">
    <cfRule type="cellIs" dxfId="3582" priority="1231" operator="greaterThan">
      <formula>0</formula>
    </cfRule>
  </conditionalFormatting>
  <conditionalFormatting sqref="Q208">
    <cfRule type="cellIs" dxfId="3581" priority="1232" operator="greaterThan">
      <formula>#REF!-(#REF!-#REF!-#REF!-#REF!)</formula>
    </cfRule>
    <cfRule type="cellIs" dxfId="3580" priority="1233" operator="greaterThan">
      <formula>#REF!-#REF!-#REF!-#REF!-#REF!</formula>
    </cfRule>
  </conditionalFormatting>
  <conditionalFormatting sqref="H209">
    <cfRule type="containsText" dxfId="3579" priority="1230" operator="containsText" text="VALOR MINIMO NO ACEPTABLE">
      <formula>NOT(ISERROR(SEARCH("VALOR MINIMO NO ACEPTABLE",H209)))</formula>
    </cfRule>
  </conditionalFormatting>
  <conditionalFormatting sqref="H209">
    <cfRule type="containsText" dxfId="3578" priority="1229" operator="containsText" text="OFERTA CON PRECIO APARENTEMENTE BAJO">
      <formula>NOT(ISERROR(SEARCH("OFERTA CON PRECIO APARENTEMENTE BAJO",H209)))</formula>
    </cfRule>
  </conditionalFormatting>
  <conditionalFormatting sqref="Q209">
    <cfRule type="cellIs" dxfId="3577" priority="1226" operator="greaterThan">
      <formula>0</formula>
    </cfRule>
  </conditionalFormatting>
  <conditionalFormatting sqref="Q209">
    <cfRule type="cellIs" dxfId="3576" priority="1227" operator="greaterThan">
      <formula>#REF!-(#REF!-#REF!-#REF!-#REF!)</formula>
    </cfRule>
    <cfRule type="cellIs" dxfId="3575" priority="1228" operator="greaterThan">
      <formula>#REF!-#REF!-#REF!-#REF!-#REF!</formula>
    </cfRule>
  </conditionalFormatting>
  <conditionalFormatting sqref="H210">
    <cfRule type="containsText" dxfId="3574" priority="1225" operator="containsText" text="VALOR MINIMO NO ACEPTABLE">
      <formula>NOT(ISERROR(SEARCH("VALOR MINIMO NO ACEPTABLE",H210)))</formula>
    </cfRule>
  </conditionalFormatting>
  <conditionalFormatting sqref="H210">
    <cfRule type="containsText" dxfId="3573" priority="1224" operator="containsText" text="OFERTA CON PRECIO APARENTEMENTE BAJO">
      <formula>NOT(ISERROR(SEARCH("OFERTA CON PRECIO APARENTEMENTE BAJO",H210)))</formula>
    </cfRule>
  </conditionalFormatting>
  <conditionalFormatting sqref="Q210">
    <cfRule type="cellIs" dxfId="3572" priority="1221" operator="greaterThan">
      <formula>0</formula>
    </cfRule>
  </conditionalFormatting>
  <conditionalFormatting sqref="Q210">
    <cfRule type="cellIs" dxfId="3571" priority="1222" operator="greaterThan">
      <formula>#REF!-(#REF!-#REF!-#REF!-#REF!)</formula>
    </cfRule>
    <cfRule type="cellIs" dxfId="3570" priority="1223" operator="greaterThan">
      <formula>#REF!-#REF!-#REF!-#REF!-#REF!</formula>
    </cfRule>
  </conditionalFormatting>
  <conditionalFormatting sqref="H211">
    <cfRule type="containsText" dxfId="3569" priority="1220" operator="containsText" text="VALOR MINIMO NO ACEPTABLE">
      <formula>NOT(ISERROR(SEARCH("VALOR MINIMO NO ACEPTABLE",H211)))</formula>
    </cfRule>
  </conditionalFormatting>
  <conditionalFormatting sqref="H211">
    <cfRule type="containsText" dxfId="3568" priority="1219" operator="containsText" text="OFERTA CON PRECIO APARENTEMENTE BAJO">
      <formula>NOT(ISERROR(SEARCH("OFERTA CON PRECIO APARENTEMENTE BAJO",H211)))</formula>
    </cfRule>
  </conditionalFormatting>
  <conditionalFormatting sqref="Q211">
    <cfRule type="cellIs" dxfId="3567" priority="1216" operator="greaterThan">
      <formula>0</formula>
    </cfRule>
  </conditionalFormatting>
  <conditionalFormatting sqref="Q211">
    <cfRule type="cellIs" dxfId="3566" priority="1217" operator="greaterThan">
      <formula>#REF!-(#REF!-#REF!-#REF!-#REF!)</formula>
    </cfRule>
    <cfRule type="cellIs" dxfId="3565" priority="1218" operator="greaterThan">
      <formula>#REF!-#REF!-#REF!-#REF!-#REF!</formula>
    </cfRule>
  </conditionalFormatting>
  <conditionalFormatting sqref="H212">
    <cfRule type="containsText" dxfId="3564" priority="1215" operator="containsText" text="VALOR MINIMO NO ACEPTABLE">
      <formula>NOT(ISERROR(SEARCH("VALOR MINIMO NO ACEPTABLE",H212)))</formula>
    </cfRule>
  </conditionalFormatting>
  <conditionalFormatting sqref="H212">
    <cfRule type="containsText" dxfId="3563" priority="1214" operator="containsText" text="OFERTA CON PRECIO APARENTEMENTE BAJO">
      <formula>NOT(ISERROR(SEARCH("OFERTA CON PRECIO APARENTEMENTE BAJO",H212)))</formula>
    </cfRule>
  </conditionalFormatting>
  <conditionalFormatting sqref="Q212">
    <cfRule type="cellIs" dxfId="3562" priority="1211" operator="greaterThan">
      <formula>0</formula>
    </cfRule>
  </conditionalFormatting>
  <conditionalFormatting sqref="Q212">
    <cfRule type="cellIs" dxfId="3561" priority="1212" operator="greaterThan">
      <formula>#REF!-(#REF!-#REF!-#REF!-#REF!)</formula>
    </cfRule>
    <cfRule type="cellIs" dxfId="3560" priority="1213" operator="greaterThan">
      <formula>#REF!-#REF!-#REF!-#REF!-#REF!</formula>
    </cfRule>
  </conditionalFormatting>
  <conditionalFormatting sqref="H213">
    <cfRule type="containsText" dxfId="3559" priority="1210" operator="containsText" text="VALOR MINIMO NO ACEPTABLE">
      <formula>NOT(ISERROR(SEARCH("VALOR MINIMO NO ACEPTABLE",H213)))</formula>
    </cfRule>
  </conditionalFormatting>
  <conditionalFormatting sqref="H213">
    <cfRule type="containsText" dxfId="3558" priority="1209" operator="containsText" text="OFERTA CON PRECIO APARENTEMENTE BAJO">
      <formula>NOT(ISERROR(SEARCH("OFERTA CON PRECIO APARENTEMENTE BAJO",H213)))</formula>
    </cfRule>
  </conditionalFormatting>
  <conditionalFormatting sqref="Q213">
    <cfRule type="cellIs" dxfId="3557" priority="1206" operator="greaterThan">
      <formula>0</formula>
    </cfRule>
  </conditionalFormatting>
  <conditionalFormatting sqref="Q213">
    <cfRule type="cellIs" dxfId="3556" priority="1207" operator="greaterThan">
      <formula>#REF!-(#REF!-#REF!-#REF!-#REF!)</formula>
    </cfRule>
    <cfRule type="cellIs" dxfId="3555" priority="1208" operator="greaterThan">
      <formula>#REF!-#REF!-#REF!-#REF!-#REF!</formula>
    </cfRule>
  </conditionalFormatting>
  <conditionalFormatting sqref="H214">
    <cfRule type="containsText" dxfId="3554" priority="1205" operator="containsText" text="VALOR MINIMO NO ACEPTABLE">
      <formula>NOT(ISERROR(SEARCH("VALOR MINIMO NO ACEPTABLE",H214)))</formula>
    </cfRule>
  </conditionalFormatting>
  <conditionalFormatting sqref="H214">
    <cfRule type="containsText" dxfId="3553" priority="1204" operator="containsText" text="OFERTA CON PRECIO APARENTEMENTE BAJO">
      <formula>NOT(ISERROR(SEARCH("OFERTA CON PRECIO APARENTEMENTE BAJO",H214)))</formula>
    </cfRule>
  </conditionalFormatting>
  <conditionalFormatting sqref="Q214">
    <cfRule type="cellIs" dxfId="3552" priority="1201" operator="greaterThan">
      <formula>0</formula>
    </cfRule>
  </conditionalFormatting>
  <conditionalFormatting sqref="Q214">
    <cfRule type="cellIs" dxfId="3551" priority="1202" operator="greaterThan">
      <formula>#REF!-(#REF!-#REF!-#REF!-#REF!)</formula>
    </cfRule>
    <cfRule type="cellIs" dxfId="3550" priority="1203" operator="greaterThan">
      <formula>#REF!-#REF!-#REF!-#REF!-#REF!</formula>
    </cfRule>
  </conditionalFormatting>
  <conditionalFormatting sqref="H215">
    <cfRule type="containsText" dxfId="3549" priority="1200" operator="containsText" text="VALOR MINIMO NO ACEPTABLE">
      <formula>NOT(ISERROR(SEARCH("VALOR MINIMO NO ACEPTABLE",H215)))</formula>
    </cfRule>
  </conditionalFormatting>
  <conditionalFormatting sqref="H215">
    <cfRule type="containsText" dxfId="3548" priority="1199" operator="containsText" text="OFERTA CON PRECIO APARENTEMENTE BAJO">
      <formula>NOT(ISERROR(SEARCH("OFERTA CON PRECIO APARENTEMENTE BAJO",H215)))</formula>
    </cfRule>
  </conditionalFormatting>
  <conditionalFormatting sqref="Q215">
    <cfRule type="cellIs" dxfId="3547" priority="1196" operator="greaterThan">
      <formula>0</formula>
    </cfRule>
  </conditionalFormatting>
  <conditionalFormatting sqref="Q215">
    <cfRule type="cellIs" dxfId="3546" priority="1197" operator="greaterThan">
      <formula>#REF!-(#REF!-#REF!-#REF!-#REF!)</formula>
    </cfRule>
    <cfRule type="cellIs" dxfId="3545" priority="1198" operator="greaterThan">
      <formula>#REF!-#REF!-#REF!-#REF!-#REF!</formula>
    </cfRule>
  </conditionalFormatting>
  <conditionalFormatting sqref="H216">
    <cfRule type="containsText" dxfId="3544" priority="1195" operator="containsText" text="VALOR MINIMO NO ACEPTABLE">
      <formula>NOT(ISERROR(SEARCH("VALOR MINIMO NO ACEPTABLE",H216)))</formula>
    </cfRule>
  </conditionalFormatting>
  <conditionalFormatting sqref="H216">
    <cfRule type="containsText" dxfId="3543" priority="1194" operator="containsText" text="OFERTA CON PRECIO APARENTEMENTE BAJO">
      <formula>NOT(ISERROR(SEARCH("OFERTA CON PRECIO APARENTEMENTE BAJO",H216)))</formula>
    </cfRule>
  </conditionalFormatting>
  <conditionalFormatting sqref="Q216">
    <cfRule type="cellIs" dxfId="3542" priority="1191" operator="greaterThan">
      <formula>0</formula>
    </cfRule>
  </conditionalFormatting>
  <conditionalFormatting sqref="Q216">
    <cfRule type="cellIs" dxfId="3541" priority="1192" operator="greaterThan">
      <formula>#REF!-(#REF!-#REF!-#REF!-#REF!)</formula>
    </cfRule>
    <cfRule type="cellIs" dxfId="3540" priority="1193" operator="greaterThan">
      <formula>#REF!-#REF!-#REF!-#REF!-#REF!</formula>
    </cfRule>
  </conditionalFormatting>
  <conditionalFormatting sqref="H217">
    <cfRule type="containsText" dxfId="3539" priority="1190" operator="containsText" text="VALOR MINIMO NO ACEPTABLE">
      <formula>NOT(ISERROR(SEARCH("VALOR MINIMO NO ACEPTABLE",H217)))</formula>
    </cfRule>
  </conditionalFormatting>
  <conditionalFormatting sqref="H217">
    <cfRule type="containsText" dxfId="3538" priority="1189" operator="containsText" text="OFERTA CON PRECIO APARENTEMENTE BAJO">
      <formula>NOT(ISERROR(SEARCH("OFERTA CON PRECIO APARENTEMENTE BAJO",H217)))</formula>
    </cfRule>
  </conditionalFormatting>
  <conditionalFormatting sqref="Q217">
    <cfRule type="cellIs" dxfId="3537" priority="1186" operator="greaterThan">
      <formula>0</formula>
    </cfRule>
  </conditionalFormatting>
  <conditionalFormatting sqref="Q217">
    <cfRule type="cellIs" dxfId="3536" priority="1187" operator="greaterThan">
      <formula>#REF!-(#REF!-#REF!-#REF!-#REF!)</formula>
    </cfRule>
    <cfRule type="cellIs" dxfId="3535" priority="1188" operator="greaterThan">
      <formula>#REF!-#REF!-#REF!-#REF!-#REF!</formula>
    </cfRule>
  </conditionalFormatting>
  <conditionalFormatting sqref="H218">
    <cfRule type="containsText" dxfId="3534" priority="1185" operator="containsText" text="VALOR MINIMO NO ACEPTABLE">
      <formula>NOT(ISERROR(SEARCH("VALOR MINIMO NO ACEPTABLE",H218)))</formula>
    </cfRule>
  </conditionalFormatting>
  <conditionalFormatting sqref="H218">
    <cfRule type="containsText" dxfId="3533" priority="1184" operator="containsText" text="OFERTA CON PRECIO APARENTEMENTE BAJO">
      <formula>NOT(ISERROR(SEARCH("OFERTA CON PRECIO APARENTEMENTE BAJO",H218)))</formula>
    </cfRule>
  </conditionalFormatting>
  <conditionalFormatting sqref="Q218">
    <cfRule type="cellIs" dxfId="3532" priority="1181" operator="greaterThan">
      <formula>0</formula>
    </cfRule>
  </conditionalFormatting>
  <conditionalFormatting sqref="Q218">
    <cfRule type="cellIs" dxfId="3531" priority="1182" operator="greaterThan">
      <formula>#REF!-(#REF!-#REF!-#REF!-#REF!)</formula>
    </cfRule>
    <cfRule type="cellIs" dxfId="3530" priority="1183" operator="greaterThan">
      <formula>#REF!-#REF!-#REF!-#REF!-#REF!</formula>
    </cfRule>
  </conditionalFormatting>
  <conditionalFormatting sqref="H219">
    <cfRule type="containsText" dxfId="3529" priority="1180" operator="containsText" text="VALOR MINIMO NO ACEPTABLE">
      <formula>NOT(ISERROR(SEARCH("VALOR MINIMO NO ACEPTABLE",H219)))</formula>
    </cfRule>
  </conditionalFormatting>
  <conditionalFormatting sqref="H219">
    <cfRule type="containsText" dxfId="3528" priority="1179" operator="containsText" text="OFERTA CON PRECIO APARENTEMENTE BAJO">
      <formula>NOT(ISERROR(SEARCH("OFERTA CON PRECIO APARENTEMENTE BAJO",H219)))</formula>
    </cfRule>
  </conditionalFormatting>
  <conditionalFormatting sqref="Q219">
    <cfRule type="cellIs" dxfId="3527" priority="1176" operator="greaterThan">
      <formula>0</formula>
    </cfRule>
  </conditionalFormatting>
  <conditionalFormatting sqref="Q219">
    <cfRule type="cellIs" dxfId="3526" priority="1177" operator="greaterThan">
      <formula>#REF!-(#REF!-#REF!-#REF!-#REF!)</formula>
    </cfRule>
    <cfRule type="cellIs" dxfId="3525" priority="1178" operator="greaterThan">
      <formula>#REF!-#REF!-#REF!-#REF!-#REF!</formula>
    </cfRule>
  </conditionalFormatting>
  <conditionalFormatting sqref="H220">
    <cfRule type="containsText" dxfId="3524" priority="1175" operator="containsText" text="VALOR MINIMO NO ACEPTABLE">
      <formula>NOT(ISERROR(SEARCH("VALOR MINIMO NO ACEPTABLE",H220)))</formula>
    </cfRule>
  </conditionalFormatting>
  <conditionalFormatting sqref="H220">
    <cfRule type="containsText" dxfId="3523" priority="1174" operator="containsText" text="OFERTA CON PRECIO APARENTEMENTE BAJO">
      <formula>NOT(ISERROR(SEARCH("OFERTA CON PRECIO APARENTEMENTE BAJO",H220)))</formula>
    </cfRule>
  </conditionalFormatting>
  <conditionalFormatting sqref="Q220">
    <cfRule type="cellIs" dxfId="3522" priority="1171" operator="greaterThan">
      <formula>0</formula>
    </cfRule>
  </conditionalFormatting>
  <conditionalFormatting sqref="Q220">
    <cfRule type="cellIs" dxfId="3521" priority="1172" operator="greaterThan">
      <formula>#REF!-(#REF!-#REF!-#REF!-#REF!)</formula>
    </cfRule>
    <cfRule type="cellIs" dxfId="3520" priority="1173" operator="greaterThan">
      <formula>#REF!-#REF!-#REF!-#REF!-#REF!</formula>
    </cfRule>
  </conditionalFormatting>
  <conditionalFormatting sqref="H221">
    <cfRule type="containsText" dxfId="3519" priority="1170" operator="containsText" text="VALOR MINIMO NO ACEPTABLE">
      <formula>NOT(ISERROR(SEARCH("VALOR MINIMO NO ACEPTABLE",H221)))</formula>
    </cfRule>
  </conditionalFormatting>
  <conditionalFormatting sqref="H221">
    <cfRule type="containsText" dxfId="3518" priority="1169" operator="containsText" text="OFERTA CON PRECIO APARENTEMENTE BAJO">
      <formula>NOT(ISERROR(SEARCH("OFERTA CON PRECIO APARENTEMENTE BAJO",H221)))</formula>
    </cfRule>
  </conditionalFormatting>
  <conditionalFormatting sqref="Q221">
    <cfRule type="cellIs" dxfId="3517" priority="1166" operator="greaterThan">
      <formula>0</formula>
    </cfRule>
  </conditionalFormatting>
  <conditionalFormatting sqref="Q221">
    <cfRule type="cellIs" dxfId="3516" priority="1167" operator="greaterThan">
      <formula>#REF!-(#REF!-#REF!-#REF!-#REF!)</formula>
    </cfRule>
    <cfRule type="cellIs" dxfId="3515" priority="1168" operator="greaterThan">
      <formula>#REF!-#REF!-#REF!-#REF!-#REF!</formula>
    </cfRule>
  </conditionalFormatting>
  <conditionalFormatting sqref="H222">
    <cfRule type="containsText" dxfId="3514" priority="1165" operator="containsText" text="VALOR MINIMO NO ACEPTABLE">
      <formula>NOT(ISERROR(SEARCH("VALOR MINIMO NO ACEPTABLE",H222)))</formula>
    </cfRule>
  </conditionalFormatting>
  <conditionalFormatting sqref="H222">
    <cfRule type="containsText" dxfId="3513" priority="1164" operator="containsText" text="OFERTA CON PRECIO APARENTEMENTE BAJO">
      <formula>NOT(ISERROR(SEARCH("OFERTA CON PRECIO APARENTEMENTE BAJO",H222)))</formula>
    </cfRule>
  </conditionalFormatting>
  <conditionalFormatting sqref="Q222">
    <cfRule type="cellIs" dxfId="3512" priority="1161" operator="greaterThan">
      <formula>0</formula>
    </cfRule>
  </conditionalFormatting>
  <conditionalFormatting sqref="Q222">
    <cfRule type="cellIs" dxfId="3511" priority="1162" operator="greaterThan">
      <formula>#REF!-(#REF!-#REF!-#REF!-#REF!)</formula>
    </cfRule>
    <cfRule type="cellIs" dxfId="3510" priority="1163" operator="greaterThan">
      <formula>#REF!-#REF!-#REF!-#REF!-#REF!</formula>
    </cfRule>
  </conditionalFormatting>
  <conditionalFormatting sqref="H223">
    <cfRule type="containsText" dxfId="3509" priority="1160" operator="containsText" text="VALOR MINIMO NO ACEPTABLE">
      <formula>NOT(ISERROR(SEARCH("VALOR MINIMO NO ACEPTABLE",H223)))</formula>
    </cfRule>
  </conditionalFormatting>
  <conditionalFormatting sqref="H223">
    <cfRule type="containsText" dxfId="3508" priority="1159" operator="containsText" text="OFERTA CON PRECIO APARENTEMENTE BAJO">
      <formula>NOT(ISERROR(SEARCH("OFERTA CON PRECIO APARENTEMENTE BAJO",H223)))</formula>
    </cfRule>
  </conditionalFormatting>
  <conditionalFormatting sqref="Q223">
    <cfRule type="cellIs" dxfId="3507" priority="1156" operator="greaterThan">
      <formula>0</formula>
    </cfRule>
  </conditionalFormatting>
  <conditionalFormatting sqref="Q223">
    <cfRule type="cellIs" dxfId="3506" priority="1157" operator="greaterThan">
      <formula>#REF!-(#REF!-#REF!-#REF!-#REF!)</formula>
    </cfRule>
    <cfRule type="cellIs" dxfId="3505" priority="1158" operator="greaterThan">
      <formula>#REF!-#REF!-#REF!-#REF!-#REF!</formula>
    </cfRule>
  </conditionalFormatting>
  <conditionalFormatting sqref="H224">
    <cfRule type="containsText" dxfId="3504" priority="1155" operator="containsText" text="VALOR MINIMO NO ACEPTABLE">
      <formula>NOT(ISERROR(SEARCH("VALOR MINIMO NO ACEPTABLE",H224)))</formula>
    </cfRule>
  </conditionalFormatting>
  <conditionalFormatting sqref="H224">
    <cfRule type="containsText" dxfId="3503" priority="1154" operator="containsText" text="OFERTA CON PRECIO APARENTEMENTE BAJO">
      <formula>NOT(ISERROR(SEARCH("OFERTA CON PRECIO APARENTEMENTE BAJO",H224)))</formula>
    </cfRule>
  </conditionalFormatting>
  <conditionalFormatting sqref="Q224">
    <cfRule type="cellIs" dxfId="3502" priority="1151" operator="greaterThan">
      <formula>0</formula>
    </cfRule>
  </conditionalFormatting>
  <conditionalFormatting sqref="Q224">
    <cfRule type="cellIs" dxfId="3501" priority="1152" operator="greaterThan">
      <formula>#REF!-(#REF!-#REF!-#REF!-#REF!)</formula>
    </cfRule>
    <cfRule type="cellIs" dxfId="3500" priority="1153" operator="greaterThan">
      <formula>#REF!-#REF!-#REF!-#REF!-#REF!</formula>
    </cfRule>
  </conditionalFormatting>
  <conditionalFormatting sqref="H225">
    <cfRule type="containsText" dxfId="3499" priority="1150" operator="containsText" text="VALOR MINIMO NO ACEPTABLE">
      <formula>NOT(ISERROR(SEARCH("VALOR MINIMO NO ACEPTABLE",H225)))</formula>
    </cfRule>
  </conditionalFormatting>
  <conditionalFormatting sqref="H225">
    <cfRule type="containsText" dxfId="3498" priority="1149" operator="containsText" text="OFERTA CON PRECIO APARENTEMENTE BAJO">
      <formula>NOT(ISERROR(SEARCH("OFERTA CON PRECIO APARENTEMENTE BAJO",H225)))</formula>
    </cfRule>
  </conditionalFormatting>
  <conditionalFormatting sqref="Q225">
    <cfRule type="cellIs" dxfId="3497" priority="1146" operator="greaterThan">
      <formula>0</formula>
    </cfRule>
  </conditionalFormatting>
  <conditionalFormatting sqref="Q225">
    <cfRule type="cellIs" dxfId="3496" priority="1147" operator="greaterThan">
      <formula>#REF!-(#REF!-#REF!-#REF!-#REF!)</formula>
    </cfRule>
    <cfRule type="cellIs" dxfId="3495" priority="1148" operator="greaterThan">
      <formula>#REF!-#REF!-#REF!-#REF!-#REF!</formula>
    </cfRule>
  </conditionalFormatting>
  <conditionalFormatting sqref="H226">
    <cfRule type="containsText" dxfId="3494" priority="1145" operator="containsText" text="VALOR MINIMO NO ACEPTABLE">
      <formula>NOT(ISERROR(SEARCH("VALOR MINIMO NO ACEPTABLE",H226)))</formula>
    </cfRule>
  </conditionalFormatting>
  <conditionalFormatting sqref="H226">
    <cfRule type="containsText" dxfId="3493" priority="1144" operator="containsText" text="OFERTA CON PRECIO APARENTEMENTE BAJO">
      <formula>NOT(ISERROR(SEARCH("OFERTA CON PRECIO APARENTEMENTE BAJO",H226)))</formula>
    </cfRule>
  </conditionalFormatting>
  <conditionalFormatting sqref="Q226">
    <cfRule type="cellIs" dxfId="3492" priority="1141" operator="greaterThan">
      <formula>0</formula>
    </cfRule>
  </conditionalFormatting>
  <conditionalFormatting sqref="Q226">
    <cfRule type="cellIs" dxfId="3491" priority="1142" operator="greaterThan">
      <formula>#REF!-(#REF!-#REF!-#REF!-#REF!)</formula>
    </cfRule>
    <cfRule type="cellIs" dxfId="3490" priority="1143" operator="greaterThan">
      <formula>#REF!-#REF!-#REF!-#REF!-#REF!</formula>
    </cfRule>
  </conditionalFormatting>
  <conditionalFormatting sqref="H227">
    <cfRule type="containsText" dxfId="3489" priority="1140" operator="containsText" text="VALOR MINIMO NO ACEPTABLE">
      <formula>NOT(ISERROR(SEARCH("VALOR MINIMO NO ACEPTABLE",H227)))</formula>
    </cfRule>
  </conditionalFormatting>
  <conditionalFormatting sqref="H227">
    <cfRule type="containsText" dxfId="3488" priority="1139" operator="containsText" text="OFERTA CON PRECIO APARENTEMENTE BAJO">
      <formula>NOT(ISERROR(SEARCH("OFERTA CON PRECIO APARENTEMENTE BAJO",H227)))</formula>
    </cfRule>
  </conditionalFormatting>
  <conditionalFormatting sqref="Q227">
    <cfRule type="cellIs" dxfId="3487" priority="1136" operator="greaterThan">
      <formula>0</formula>
    </cfRule>
  </conditionalFormatting>
  <conditionalFormatting sqref="Q227">
    <cfRule type="cellIs" dxfId="3486" priority="1137" operator="greaterThan">
      <formula>#REF!-(#REF!-#REF!-#REF!-#REF!)</formula>
    </cfRule>
    <cfRule type="cellIs" dxfId="3485" priority="1138" operator="greaterThan">
      <formula>#REF!-#REF!-#REF!-#REF!-#REF!</formula>
    </cfRule>
  </conditionalFormatting>
  <conditionalFormatting sqref="H228">
    <cfRule type="containsText" dxfId="3484" priority="1135" operator="containsText" text="VALOR MINIMO NO ACEPTABLE">
      <formula>NOT(ISERROR(SEARCH("VALOR MINIMO NO ACEPTABLE",H228)))</formula>
    </cfRule>
  </conditionalFormatting>
  <conditionalFormatting sqref="H228">
    <cfRule type="containsText" dxfId="3483" priority="1134" operator="containsText" text="OFERTA CON PRECIO APARENTEMENTE BAJO">
      <formula>NOT(ISERROR(SEARCH("OFERTA CON PRECIO APARENTEMENTE BAJO",H228)))</formula>
    </cfRule>
  </conditionalFormatting>
  <conditionalFormatting sqref="Q228">
    <cfRule type="cellIs" dxfId="3482" priority="1131" operator="greaterThan">
      <formula>0</formula>
    </cfRule>
  </conditionalFormatting>
  <conditionalFormatting sqref="Q228">
    <cfRule type="cellIs" dxfId="3481" priority="1132" operator="greaterThan">
      <formula>#REF!-(#REF!-#REF!-#REF!-#REF!)</formula>
    </cfRule>
    <cfRule type="cellIs" dxfId="3480" priority="1133" operator="greaterThan">
      <formula>#REF!-#REF!-#REF!-#REF!-#REF!</formula>
    </cfRule>
  </conditionalFormatting>
  <conditionalFormatting sqref="H229">
    <cfRule type="containsText" dxfId="3479" priority="1130" operator="containsText" text="VALOR MINIMO NO ACEPTABLE">
      <formula>NOT(ISERROR(SEARCH("VALOR MINIMO NO ACEPTABLE",H229)))</formula>
    </cfRule>
  </conditionalFormatting>
  <conditionalFormatting sqref="H229">
    <cfRule type="containsText" dxfId="3478" priority="1129" operator="containsText" text="OFERTA CON PRECIO APARENTEMENTE BAJO">
      <formula>NOT(ISERROR(SEARCH("OFERTA CON PRECIO APARENTEMENTE BAJO",H229)))</formula>
    </cfRule>
  </conditionalFormatting>
  <conditionalFormatting sqref="Q229">
    <cfRule type="cellIs" dxfId="3477" priority="1126" operator="greaterThan">
      <formula>0</formula>
    </cfRule>
  </conditionalFormatting>
  <conditionalFormatting sqref="Q229">
    <cfRule type="cellIs" dxfId="3476" priority="1127" operator="greaterThan">
      <formula>#REF!-(#REF!-#REF!-#REF!-#REF!)</formula>
    </cfRule>
    <cfRule type="cellIs" dxfId="3475" priority="1128" operator="greaterThan">
      <formula>#REF!-#REF!-#REF!-#REF!-#REF!</formula>
    </cfRule>
  </conditionalFormatting>
  <conditionalFormatting sqref="H230">
    <cfRule type="containsText" dxfId="3474" priority="1125" operator="containsText" text="VALOR MINIMO NO ACEPTABLE">
      <formula>NOT(ISERROR(SEARCH("VALOR MINIMO NO ACEPTABLE",H230)))</formula>
    </cfRule>
  </conditionalFormatting>
  <conditionalFormatting sqref="H230">
    <cfRule type="containsText" dxfId="3473" priority="1124" operator="containsText" text="OFERTA CON PRECIO APARENTEMENTE BAJO">
      <formula>NOT(ISERROR(SEARCH("OFERTA CON PRECIO APARENTEMENTE BAJO",H230)))</formula>
    </cfRule>
  </conditionalFormatting>
  <conditionalFormatting sqref="Q230">
    <cfRule type="cellIs" dxfId="3472" priority="1121" operator="greaterThan">
      <formula>0</formula>
    </cfRule>
  </conditionalFormatting>
  <conditionalFormatting sqref="Q230">
    <cfRule type="cellIs" dxfId="3471" priority="1122" operator="greaterThan">
      <formula>#REF!-(#REF!-#REF!-#REF!-#REF!)</formula>
    </cfRule>
    <cfRule type="cellIs" dxfId="3470" priority="1123" operator="greaterThan">
      <formula>#REF!-#REF!-#REF!-#REF!-#REF!</formula>
    </cfRule>
  </conditionalFormatting>
  <conditionalFormatting sqref="H231">
    <cfRule type="containsText" dxfId="3469" priority="1120" operator="containsText" text="VALOR MINIMO NO ACEPTABLE">
      <formula>NOT(ISERROR(SEARCH("VALOR MINIMO NO ACEPTABLE",H231)))</formula>
    </cfRule>
  </conditionalFormatting>
  <conditionalFormatting sqref="H231">
    <cfRule type="containsText" dxfId="3468" priority="1119" operator="containsText" text="OFERTA CON PRECIO APARENTEMENTE BAJO">
      <formula>NOT(ISERROR(SEARCH("OFERTA CON PRECIO APARENTEMENTE BAJO",H231)))</formula>
    </cfRule>
  </conditionalFormatting>
  <conditionalFormatting sqref="Q231">
    <cfRule type="cellIs" dxfId="3467" priority="1116" operator="greaterThan">
      <formula>0</formula>
    </cfRule>
  </conditionalFormatting>
  <conditionalFormatting sqref="Q231">
    <cfRule type="cellIs" dxfId="3466" priority="1117" operator="greaterThan">
      <formula>#REF!-(#REF!-#REF!-#REF!-#REF!)</formula>
    </cfRule>
    <cfRule type="cellIs" dxfId="3465" priority="1118" operator="greaterThan">
      <formula>#REF!-#REF!-#REF!-#REF!-#REF!</formula>
    </cfRule>
  </conditionalFormatting>
  <conditionalFormatting sqref="H232">
    <cfRule type="containsText" dxfId="3464" priority="1115" operator="containsText" text="VALOR MINIMO NO ACEPTABLE">
      <formula>NOT(ISERROR(SEARCH("VALOR MINIMO NO ACEPTABLE",H232)))</formula>
    </cfRule>
  </conditionalFormatting>
  <conditionalFormatting sqref="H232">
    <cfRule type="containsText" dxfId="3463" priority="1114" operator="containsText" text="OFERTA CON PRECIO APARENTEMENTE BAJO">
      <formula>NOT(ISERROR(SEARCH("OFERTA CON PRECIO APARENTEMENTE BAJO",H232)))</formula>
    </cfRule>
  </conditionalFormatting>
  <conditionalFormatting sqref="Q232">
    <cfRule type="cellIs" dxfId="3462" priority="1111" operator="greaterThan">
      <formula>0</formula>
    </cfRule>
  </conditionalFormatting>
  <conditionalFormatting sqref="Q232">
    <cfRule type="cellIs" dxfId="3461" priority="1112" operator="greaterThan">
      <formula>#REF!-(#REF!-#REF!-#REF!-#REF!)</formula>
    </cfRule>
    <cfRule type="cellIs" dxfId="3460" priority="1113" operator="greaterThan">
      <formula>#REF!-#REF!-#REF!-#REF!-#REF!</formula>
    </cfRule>
  </conditionalFormatting>
  <conditionalFormatting sqref="H233">
    <cfRule type="containsText" dxfId="3459" priority="1110" operator="containsText" text="VALOR MINIMO NO ACEPTABLE">
      <formula>NOT(ISERROR(SEARCH("VALOR MINIMO NO ACEPTABLE",H233)))</formula>
    </cfRule>
  </conditionalFormatting>
  <conditionalFormatting sqref="H233">
    <cfRule type="containsText" dxfId="3458" priority="1109" operator="containsText" text="OFERTA CON PRECIO APARENTEMENTE BAJO">
      <formula>NOT(ISERROR(SEARCH("OFERTA CON PRECIO APARENTEMENTE BAJO",H233)))</formula>
    </cfRule>
  </conditionalFormatting>
  <conditionalFormatting sqref="Q233">
    <cfRule type="cellIs" dxfId="3457" priority="1106" operator="greaterThan">
      <formula>0</formula>
    </cfRule>
  </conditionalFormatting>
  <conditionalFormatting sqref="Q233">
    <cfRule type="cellIs" dxfId="3456" priority="1107" operator="greaterThan">
      <formula>#REF!-(#REF!-#REF!-#REF!-#REF!)</formula>
    </cfRule>
    <cfRule type="cellIs" dxfId="3455" priority="1108" operator="greaterThan">
      <formula>#REF!-#REF!-#REF!-#REF!-#REF!</formula>
    </cfRule>
  </conditionalFormatting>
  <conditionalFormatting sqref="H234">
    <cfRule type="containsText" dxfId="3454" priority="1105" operator="containsText" text="VALOR MINIMO NO ACEPTABLE">
      <formula>NOT(ISERROR(SEARCH("VALOR MINIMO NO ACEPTABLE",H234)))</formula>
    </cfRule>
  </conditionalFormatting>
  <conditionalFormatting sqref="H234">
    <cfRule type="containsText" dxfId="3453" priority="1104" operator="containsText" text="OFERTA CON PRECIO APARENTEMENTE BAJO">
      <formula>NOT(ISERROR(SEARCH("OFERTA CON PRECIO APARENTEMENTE BAJO",H234)))</formula>
    </cfRule>
  </conditionalFormatting>
  <conditionalFormatting sqref="Q234">
    <cfRule type="cellIs" dxfId="3452" priority="1101" operator="greaterThan">
      <formula>0</formula>
    </cfRule>
  </conditionalFormatting>
  <conditionalFormatting sqref="Q234">
    <cfRule type="cellIs" dxfId="3451" priority="1102" operator="greaterThan">
      <formula>#REF!-(#REF!-#REF!-#REF!-#REF!)</formula>
    </cfRule>
    <cfRule type="cellIs" dxfId="3450" priority="1103" operator="greaterThan">
      <formula>#REF!-#REF!-#REF!-#REF!-#REF!</formula>
    </cfRule>
  </conditionalFormatting>
  <conditionalFormatting sqref="H235">
    <cfRule type="containsText" dxfId="3449" priority="1100" operator="containsText" text="VALOR MINIMO NO ACEPTABLE">
      <formula>NOT(ISERROR(SEARCH("VALOR MINIMO NO ACEPTABLE",H235)))</formula>
    </cfRule>
  </conditionalFormatting>
  <conditionalFormatting sqref="H235">
    <cfRule type="containsText" dxfId="3448" priority="1099" operator="containsText" text="OFERTA CON PRECIO APARENTEMENTE BAJO">
      <formula>NOT(ISERROR(SEARCH("OFERTA CON PRECIO APARENTEMENTE BAJO",H235)))</formula>
    </cfRule>
  </conditionalFormatting>
  <conditionalFormatting sqref="Q235">
    <cfRule type="cellIs" dxfId="3447" priority="1096" operator="greaterThan">
      <formula>0</formula>
    </cfRule>
  </conditionalFormatting>
  <conditionalFormatting sqref="Q235">
    <cfRule type="cellIs" dxfId="3446" priority="1097" operator="greaterThan">
      <formula>#REF!-(#REF!-#REF!-#REF!-#REF!)</formula>
    </cfRule>
    <cfRule type="cellIs" dxfId="3445" priority="1098" operator="greaterThan">
      <formula>#REF!-#REF!-#REF!-#REF!-#REF!</formula>
    </cfRule>
  </conditionalFormatting>
  <conditionalFormatting sqref="H236">
    <cfRule type="containsText" dxfId="3444" priority="1095" operator="containsText" text="VALOR MINIMO NO ACEPTABLE">
      <formula>NOT(ISERROR(SEARCH("VALOR MINIMO NO ACEPTABLE",H236)))</formula>
    </cfRule>
  </conditionalFormatting>
  <conditionalFormatting sqref="H236">
    <cfRule type="containsText" dxfId="3443" priority="1094" operator="containsText" text="OFERTA CON PRECIO APARENTEMENTE BAJO">
      <formula>NOT(ISERROR(SEARCH("OFERTA CON PRECIO APARENTEMENTE BAJO",H236)))</formula>
    </cfRule>
  </conditionalFormatting>
  <conditionalFormatting sqref="Q236">
    <cfRule type="cellIs" dxfId="3442" priority="1091" operator="greaterThan">
      <formula>0</formula>
    </cfRule>
  </conditionalFormatting>
  <conditionalFormatting sqref="Q236">
    <cfRule type="cellIs" dxfId="3441" priority="1092" operator="greaterThan">
      <formula>#REF!-(#REF!-#REF!-#REF!-#REF!)</formula>
    </cfRule>
    <cfRule type="cellIs" dxfId="3440" priority="1093" operator="greaterThan">
      <formula>#REF!-#REF!-#REF!-#REF!-#REF!</formula>
    </cfRule>
  </conditionalFormatting>
  <conditionalFormatting sqref="H237">
    <cfRule type="containsText" dxfId="3439" priority="1090" operator="containsText" text="VALOR MINIMO NO ACEPTABLE">
      <formula>NOT(ISERROR(SEARCH("VALOR MINIMO NO ACEPTABLE",H237)))</formula>
    </cfRule>
  </conditionalFormatting>
  <conditionalFormatting sqref="H237">
    <cfRule type="containsText" dxfId="3438" priority="1089" operator="containsText" text="OFERTA CON PRECIO APARENTEMENTE BAJO">
      <formula>NOT(ISERROR(SEARCH("OFERTA CON PRECIO APARENTEMENTE BAJO",H237)))</formula>
    </cfRule>
  </conditionalFormatting>
  <conditionalFormatting sqref="Q237">
    <cfRule type="cellIs" dxfId="3437" priority="1086" operator="greaterThan">
      <formula>0</formula>
    </cfRule>
  </conditionalFormatting>
  <conditionalFormatting sqref="Q237">
    <cfRule type="cellIs" dxfId="3436" priority="1087" operator="greaterThan">
      <formula>#REF!-(#REF!-#REF!-#REF!-#REF!)</formula>
    </cfRule>
    <cfRule type="cellIs" dxfId="3435" priority="1088" operator="greaterThan">
      <formula>#REF!-#REF!-#REF!-#REF!-#REF!</formula>
    </cfRule>
  </conditionalFormatting>
  <conditionalFormatting sqref="H238">
    <cfRule type="containsText" dxfId="3434" priority="1085" operator="containsText" text="VALOR MINIMO NO ACEPTABLE">
      <formula>NOT(ISERROR(SEARCH("VALOR MINIMO NO ACEPTABLE",H238)))</formula>
    </cfRule>
  </conditionalFormatting>
  <conditionalFormatting sqref="H238">
    <cfRule type="containsText" dxfId="3433" priority="1084" operator="containsText" text="OFERTA CON PRECIO APARENTEMENTE BAJO">
      <formula>NOT(ISERROR(SEARCH("OFERTA CON PRECIO APARENTEMENTE BAJO",H238)))</formula>
    </cfRule>
  </conditionalFormatting>
  <conditionalFormatting sqref="Q238">
    <cfRule type="cellIs" dxfId="3432" priority="1081" operator="greaterThan">
      <formula>0</formula>
    </cfRule>
  </conditionalFormatting>
  <conditionalFormatting sqref="Q238">
    <cfRule type="cellIs" dxfId="3431" priority="1082" operator="greaterThan">
      <formula>#REF!-(#REF!-#REF!-#REF!-#REF!)</formula>
    </cfRule>
    <cfRule type="cellIs" dxfId="3430" priority="1083" operator="greaterThan">
      <formula>#REF!-#REF!-#REF!-#REF!-#REF!</formula>
    </cfRule>
  </conditionalFormatting>
  <conditionalFormatting sqref="H239">
    <cfRule type="containsText" dxfId="3429" priority="1075" operator="containsText" text="VALOR MINIMO NO ACEPTABLE">
      <formula>NOT(ISERROR(SEARCH("VALOR MINIMO NO ACEPTABLE",H239)))</formula>
    </cfRule>
  </conditionalFormatting>
  <conditionalFormatting sqref="H239">
    <cfRule type="containsText" dxfId="3428" priority="1074" operator="containsText" text="OFERTA CON PRECIO APARENTEMENTE BAJO">
      <formula>NOT(ISERROR(SEARCH("OFERTA CON PRECIO APARENTEMENTE BAJO",H239)))</formula>
    </cfRule>
  </conditionalFormatting>
  <conditionalFormatting sqref="Q239">
    <cfRule type="cellIs" dxfId="3427" priority="1071" operator="greaterThan">
      <formula>0</formula>
    </cfRule>
  </conditionalFormatting>
  <conditionalFormatting sqref="Q239">
    <cfRule type="cellIs" dxfId="3426" priority="1072" operator="greaterThan">
      <formula>#REF!-(#REF!-#REF!-#REF!-#REF!)</formula>
    </cfRule>
    <cfRule type="cellIs" dxfId="3425" priority="1073" operator="greaterThan">
      <formula>#REF!-#REF!-#REF!-#REF!-#REF!</formula>
    </cfRule>
  </conditionalFormatting>
  <conditionalFormatting sqref="H240">
    <cfRule type="containsText" dxfId="3424" priority="1070" operator="containsText" text="VALOR MINIMO NO ACEPTABLE">
      <formula>NOT(ISERROR(SEARCH("VALOR MINIMO NO ACEPTABLE",H240)))</formula>
    </cfRule>
  </conditionalFormatting>
  <conditionalFormatting sqref="H240">
    <cfRule type="containsText" dxfId="3423" priority="1069" operator="containsText" text="OFERTA CON PRECIO APARENTEMENTE BAJO">
      <formula>NOT(ISERROR(SEARCH("OFERTA CON PRECIO APARENTEMENTE BAJO",H240)))</formula>
    </cfRule>
  </conditionalFormatting>
  <conditionalFormatting sqref="Q240">
    <cfRule type="cellIs" dxfId="3422" priority="1066" operator="greaterThan">
      <formula>0</formula>
    </cfRule>
  </conditionalFormatting>
  <conditionalFormatting sqref="Q240">
    <cfRule type="cellIs" dxfId="3421" priority="1067" operator="greaterThan">
      <formula>#REF!-(#REF!-#REF!-#REF!-#REF!)</formula>
    </cfRule>
    <cfRule type="cellIs" dxfId="3420" priority="1068" operator="greaterThan">
      <formula>#REF!-#REF!-#REF!-#REF!-#REF!</formula>
    </cfRule>
  </conditionalFormatting>
  <conditionalFormatting sqref="H241">
    <cfRule type="containsText" dxfId="3419" priority="1065" operator="containsText" text="VALOR MINIMO NO ACEPTABLE">
      <formula>NOT(ISERROR(SEARCH("VALOR MINIMO NO ACEPTABLE",H241)))</formula>
    </cfRule>
  </conditionalFormatting>
  <conditionalFormatting sqref="H241">
    <cfRule type="containsText" dxfId="3418" priority="1064" operator="containsText" text="OFERTA CON PRECIO APARENTEMENTE BAJO">
      <formula>NOT(ISERROR(SEARCH("OFERTA CON PRECIO APARENTEMENTE BAJO",H241)))</formula>
    </cfRule>
  </conditionalFormatting>
  <conditionalFormatting sqref="Q241">
    <cfRule type="cellIs" dxfId="3417" priority="1061" operator="greaterThan">
      <formula>0</formula>
    </cfRule>
  </conditionalFormatting>
  <conditionalFormatting sqref="Q241">
    <cfRule type="cellIs" dxfId="3416" priority="1062" operator="greaterThan">
      <formula>#REF!-(#REF!-#REF!-#REF!-#REF!)</formula>
    </cfRule>
    <cfRule type="cellIs" dxfId="3415" priority="1063" operator="greaterThan">
      <formula>#REF!-#REF!-#REF!-#REF!-#REF!</formula>
    </cfRule>
  </conditionalFormatting>
  <conditionalFormatting sqref="H242">
    <cfRule type="containsText" dxfId="3414" priority="1060" operator="containsText" text="VALOR MINIMO NO ACEPTABLE">
      <formula>NOT(ISERROR(SEARCH("VALOR MINIMO NO ACEPTABLE",H242)))</formula>
    </cfRule>
  </conditionalFormatting>
  <conditionalFormatting sqref="H242">
    <cfRule type="containsText" dxfId="3413" priority="1059" operator="containsText" text="OFERTA CON PRECIO APARENTEMENTE BAJO">
      <formula>NOT(ISERROR(SEARCH("OFERTA CON PRECIO APARENTEMENTE BAJO",H242)))</formula>
    </cfRule>
  </conditionalFormatting>
  <conditionalFormatting sqref="Q242">
    <cfRule type="cellIs" dxfId="3412" priority="1056" operator="greaterThan">
      <formula>0</formula>
    </cfRule>
  </conditionalFormatting>
  <conditionalFormatting sqref="Q242">
    <cfRule type="cellIs" dxfId="3411" priority="1057" operator="greaterThan">
      <formula>#REF!-(#REF!-#REF!-#REF!-#REF!)</formula>
    </cfRule>
    <cfRule type="cellIs" dxfId="3410" priority="1058" operator="greaterThan">
      <formula>#REF!-#REF!-#REF!-#REF!-#REF!</formula>
    </cfRule>
  </conditionalFormatting>
  <conditionalFormatting sqref="H243">
    <cfRule type="containsText" dxfId="3409" priority="1055" operator="containsText" text="VALOR MINIMO NO ACEPTABLE">
      <formula>NOT(ISERROR(SEARCH("VALOR MINIMO NO ACEPTABLE",H243)))</formula>
    </cfRule>
  </conditionalFormatting>
  <conditionalFormatting sqref="H243">
    <cfRule type="containsText" dxfId="3408" priority="1054" operator="containsText" text="OFERTA CON PRECIO APARENTEMENTE BAJO">
      <formula>NOT(ISERROR(SEARCH("OFERTA CON PRECIO APARENTEMENTE BAJO",H243)))</formula>
    </cfRule>
  </conditionalFormatting>
  <conditionalFormatting sqref="Q243">
    <cfRule type="cellIs" dxfId="3407" priority="1051" operator="greaterThan">
      <formula>0</formula>
    </cfRule>
  </conditionalFormatting>
  <conditionalFormatting sqref="Q243">
    <cfRule type="cellIs" dxfId="3406" priority="1052" operator="greaterThan">
      <formula>#REF!-(#REF!-#REF!-#REF!-#REF!)</formula>
    </cfRule>
    <cfRule type="cellIs" dxfId="3405" priority="1053" operator="greaterThan">
      <formula>#REF!-#REF!-#REF!-#REF!-#REF!</formula>
    </cfRule>
  </conditionalFormatting>
  <conditionalFormatting sqref="H244">
    <cfRule type="containsText" dxfId="3404" priority="1050" operator="containsText" text="VALOR MINIMO NO ACEPTABLE">
      <formula>NOT(ISERROR(SEARCH("VALOR MINIMO NO ACEPTABLE",H244)))</formula>
    </cfRule>
  </conditionalFormatting>
  <conditionalFormatting sqref="H244">
    <cfRule type="containsText" dxfId="3403" priority="1049" operator="containsText" text="OFERTA CON PRECIO APARENTEMENTE BAJO">
      <formula>NOT(ISERROR(SEARCH("OFERTA CON PRECIO APARENTEMENTE BAJO",H244)))</formula>
    </cfRule>
  </conditionalFormatting>
  <conditionalFormatting sqref="Q244">
    <cfRule type="cellIs" dxfId="3402" priority="1046" operator="greaterThan">
      <formula>0</formula>
    </cfRule>
  </conditionalFormatting>
  <conditionalFormatting sqref="Q244">
    <cfRule type="cellIs" dxfId="3401" priority="1047" operator="greaterThan">
      <formula>#REF!-(#REF!-#REF!-#REF!-#REF!)</formula>
    </cfRule>
    <cfRule type="cellIs" dxfId="3400" priority="1048" operator="greaterThan">
      <formula>#REF!-#REF!-#REF!-#REF!-#REF!</formula>
    </cfRule>
  </conditionalFormatting>
  <conditionalFormatting sqref="H245">
    <cfRule type="containsText" dxfId="3399" priority="1045" operator="containsText" text="VALOR MINIMO NO ACEPTABLE">
      <formula>NOT(ISERROR(SEARCH("VALOR MINIMO NO ACEPTABLE",H245)))</formula>
    </cfRule>
  </conditionalFormatting>
  <conditionalFormatting sqref="H245">
    <cfRule type="containsText" dxfId="3398" priority="1044" operator="containsText" text="OFERTA CON PRECIO APARENTEMENTE BAJO">
      <formula>NOT(ISERROR(SEARCH("OFERTA CON PRECIO APARENTEMENTE BAJO",H245)))</formula>
    </cfRule>
  </conditionalFormatting>
  <conditionalFormatting sqref="Q245">
    <cfRule type="cellIs" dxfId="3397" priority="1041" operator="greaterThan">
      <formula>0</formula>
    </cfRule>
  </conditionalFormatting>
  <conditionalFormatting sqref="Q245">
    <cfRule type="cellIs" dxfId="3396" priority="1042" operator="greaterThan">
      <formula>#REF!-(#REF!-#REF!-#REF!-#REF!)</formula>
    </cfRule>
    <cfRule type="cellIs" dxfId="3395" priority="1043" operator="greaterThan">
      <formula>#REF!-#REF!-#REF!-#REF!-#REF!</formula>
    </cfRule>
  </conditionalFormatting>
  <conditionalFormatting sqref="H246">
    <cfRule type="containsText" dxfId="3394" priority="1040" operator="containsText" text="VALOR MINIMO NO ACEPTABLE">
      <formula>NOT(ISERROR(SEARCH("VALOR MINIMO NO ACEPTABLE",H246)))</formula>
    </cfRule>
  </conditionalFormatting>
  <conditionalFormatting sqref="H246">
    <cfRule type="containsText" dxfId="3393" priority="1039" operator="containsText" text="OFERTA CON PRECIO APARENTEMENTE BAJO">
      <formula>NOT(ISERROR(SEARCH("OFERTA CON PRECIO APARENTEMENTE BAJO",H246)))</formula>
    </cfRule>
  </conditionalFormatting>
  <conditionalFormatting sqref="Q246">
    <cfRule type="cellIs" dxfId="3392" priority="1036" operator="greaterThan">
      <formula>0</formula>
    </cfRule>
  </conditionalFormatting>
  <conditionalFormatting sqref="Q246">
    <cfRule type="cellIs" dxfId="3391" priority="1037" operator="greaterThan">
      <formula>#REF!-(#REF!-#REF!-#REF!-#REF!)</formula>
    </cfRule>
    <cfRule type="cellIs" dxfId="3390" priority="1038" operator="greaterThan">
      <formula>#REF!-#REF!-#REF!-#REF!-#REF!</formula>
    </cfRule>
  </conditionalFormatting>
  <conditionalFormatting sqref="H247">
    <cfRule type="containsText" dxfId="3389" priority="1035" operator="containsText" text="VALOR MINIMO NO ACEPTABLE">
      <formula>NOT(ISERROR(SEARCH("VALOR MINIMO NO ACEPTABLE",H247)))</formula>
    </cfRule>
  </conditionalFormatting>
  <conditionalFormatting sqref="H247">
    <cfRule type="containsText" dxfId="3388" priority="1034" operator="containsText" text="OFERTA CON PRECIO APARENTEMENTE BAJO">
      <formula>NOT(ISERROR(SEARCH("OFERTA CON PRECIO APARENTEMENTE BAJO",H247)))</formula>
    </cfRule>
  </conditionalFormatting>
  <conditionalFormatting sqref="Q247">
    <cfRule type="cellIs" dxfId="3387" priority="1031" operator="greaterThan">
      <formula>0</formula>
    </cfRule>
  </conditionalFormatting>
  <conditionalFormatting sqref="Q247">
    <cfRule type="cellIs" dxfId="3386" priority="1032" operator="greaterThan">
      <formula>#REF!-(#REF!-#REF!-#REF!-#REF!)</formula>
    </cfRule>
    <cfRule type="cellIs" dxfId="3385" priority="1033" operator="greaterThan">
      <formula>#REF!-#REF!-#REF!-#REF!-#REF!</formula>
    </cfRule>
  </conditionalFormatting>
  <conditionalFormatting sqref="H248">
    <cfRule type="containsText" dxfId="3384" priority="1030" operator="containsText" text="VALOR MINIMO NO ACEPTABLE">
      <formula>NOT(ISERROR(SEARCH("VALOR MINIMO NO ACEPTABLE",H248)))</formula>
    </cfRule>
  </conditionalFormatting>
  <conditionalFormatting sqref="H248">
    <cfRule type="containsText" dxfId="3383" priority="1029" operator="containsText" text="OFERTA CON PRECIO APARENTEMENTE BAJO">
      <formula>NOT(ISERROR(SEARCH("OFERTA CON PRECIO APARENTEMENTE BAJO",H248)))</formula>
    </cfRule>
  </conditionalFormatting>
  <conditionalFormatting sqref="Q248">
    <cfRule type="cellIs" dxfId="3382" priority="1026" operator="greaterThan">
      <formula>0</formula>
    </cfRule>
  </conditionalFormatting>
  <conditionalFormatting sqref="Q248">
    <cfRule type="cellIs" dxfId="3381" priority="1027" operator="greaterThan">
      <formula>#REF!-(#REF!-#REF!-#REF!-#REF!)</formula>
    </cfRule>
    <cfRule type="cellIs" dxfId="3380" priority="1028" operator="greaterThan">
      <formula>#REF!-#REF!-#REF!-#REF!-#REF!</formula>
    </cfRule>
  </conditionalFormatting>
  <conditionalFormatting sqref="H249">
    <cfRule type="containsText" dxfId="3379" priority="1025" operator="containsText" text="VALOR MINIMO NO ACEPTABLE">
      <formula>NOT(ISERROR(SEARCH("VALOR MINIMO NO ACEPTABLE",H249)))</formula>
    </cfRule>
  </conditionalFormatting>
  <conditionalFormatting sqref="H249">
    <cfRule type="containsText" dxfId="3378" priority="1024" operator="containsText" text="OFERTA CON PRECIO APARENTEMENTE BAJO">
      <formula>NOT(ISERROR(SEARCH("OFERTA CON PRECIO APARENTEMENTE BAJO",H249)))</formula>
    </cfRule>
  </conditionalFormatting>
  <conditionalFormatting sqref="Q249">
    <cfRule type="cellIs" dxfId="3377" priority="1021" operator="greaterThan">
      <formula>0</formula>
    </cfRule>
  </conditionalFormatting>
  <conditionalFormatting sqref="Q249">
    <cfRule type="cellIs" dxfId="3376" priority="1022" operator="greaterThan">
      <formula>#REF!-(#REF!-#REF!-#REF!-#REF!)</formula>
    </cfRule>
    <cfRule type="cellIs" dxfId="3375" priority="1023" operator="greaterThan">
      <formula>#REF!-#REF!-#REF!-#REF!-#REF!</formula>
    </cfRule>
  </conditionalFormatting>
  <conditionalFormatting sqref="H250">
    <cfRule type="containsText" dxfId="3374" priority="1020" operator="containsText" text="VALOR MINIMO NO ACEPTABLE">
      <formula>NOT(ISERROR(SEARCH("VALOR MINIMO NO ACEPTABLE",H250)))</formula>
    </cfRule>
  </conditionalFormatting>
  <conditionalFormatting sqref="H250">
    <cfRule type="containsText" dxfId="3373" priority="1019" operator="containsText" text="OFERTA CON PRECIO APARENTEMENTE BAJO">
      <formula>NOT(ISERROR(SEARCH("OFERTA CON PRECIO APARENTEMENTE BAJO",H250)))</formula>
    </cfRule>
  </conditionalFormatting>
  <conditionalFormatting sqref="Q250">
    <cfRule type="cellIs" dxfId="3372" priority="1016" operator="greaterThan">
      <formula>0</formula>
    </cfRule>
  </conditionalFormatting>
  <conditionalFormatting sqref="Q250">
    <cfRule type="cellIs" dxfId="3371" priority="1017" operator="greaterThan">
      <formula>#REF!-(#REF!-#REF!-#REF!-#REF!)</formula>
    </cfRule>
    <cfRule type="cellIs" dxfId="3370" priority="1018" operator="greaterThan">
      <formula>#REF!-#REF!-#REF!-#REF!-#REF!</formula>
    </cfRule>
  </conditionalFormatting>
  <conditionalFormatting sqref="H251">
    <cfRule type="containsText" dxfId="3369" priority="1015" operator="containsText" text="VALOR MINIMO NO ACEPTABLE">
      <formula>NOT(ISERROR(SEARCH("VALOR MINIMO NO ACEPTABLE",H251)))</formula>
    </cfRule>
  </conditionalFormatting>
  <conditionalFormatting sqref="H251">
    <cfRule type="containsText" dxfId="3368" priority="1014" operator="containsText" text="OFERTA CON PRECIO APARENTEMENTE BAJO">
      <formula>NOT(ISERROR(SEARCH("OFERTA CON PRECIO APARENTEMENTE BAJO",H251)))</formula>
    </cfRule>
  </conditionalFormatting>
  <conditionalFormatting sqref="Q251">
    <cfRule type="cellIs" dxfId="3367" priority="1011" operator="greaterThan">
      <formula>0</formula>
    </cfRule>
  </conditionalFormatting>
  <conditionalFormatting sqref="Q251">
    <cfRule type="cellIs" dxfId="3366" priority="1012" operator="greaterThan">
      <formula>#REF!-(#REF!-#REF!-#REF!-#REF!)</formula>
    </cfRule>
    <cfRule type="cellIs" dxfId="3365" priority="1013" operator="greaterThan">
      <formula>#REF!-#REF!-#REF!-#REF!-#REF!</formula>
    </cfRule>
  </conditionalFormatting>
  <conditionalFormatting sqref="H252">
    <cfRule type="containsText" dxfId="3364" priority="1010" operator="containsText" text="VALOR MINIMO NO ACEPTABLE">
      <formula>NOT(ISERROR(SEARCH("VALOR MINIMO NO ACEPTABLE",H252)))</formula>
    </cfRule>
  </conditionalFormatting>
  <conditionalFormatting sqref="H252">
    <cfRule type="containsText" dxfId="3363" priority="1009" operator="containsText" text="OFERTA CON PRECIO APARENTEMENTE BAJO">
      <formula>NOT(ISERROR(SEARCH("OFERTA CON PRECIO APARENTEMENTE BAJO",H252)))</formula>
    </cfRule>
  </conditionalFormatting>
  <conditionalFormatting sqref="Q252">
    <cfRule type="cellIs" dxfId="3362" priority="1006" operator="greaterThan">
      <formula>0</formula>
    </cfRule>
  </conditionalFormatting>
  <conditionalFormatting sqref="Q252">
    <cfRule type="cellIs" dxfId="3361" priority="1007" operator="greaterThan">
      <formula>#REF!-(#REF!-#REF!-#REF!-#REF!)</formula>
    </cfRule>
    <cfRule type="cellIs" dxfId="3360" priority="1008" operator="greaterThan">
      <formula>#REF!-#REF!-#REF!-#REF!-#REF!</formula>
    </cfRule>
  </conditionalFormatting>
  <conditionalFormatting sqref="H253">
    <cfRule type="containsText" dxfId="3359" priority="1005" operator="containsText" text="VALOR MINIMO NO ACEPTABLE">
      <formula>NOT(ISERROR(SEARCH("VALOR MINIMO NO ACEPTABLE",H253)))</formula>
    </cfRule>
  </conditionalFormatting>
  <conditionalFormatting sqref="H253">
    <cfRule type="containsText" dxfId="3358" priority="1004" operator="containsText" text="OFERTA CON PRECIO APARENTEMENTE BAJO">
      <formula>NOT(ISERROR(SEARCH("OFERTA CON PRECIO APARENTEMENTE BAJO",H253)))</formula>
    </cfRule>
  </conditionalFormatting>
  <conditionalFormatting sqref="Q253">
    <cfRule type="cellIs" dxfId="3357" priority="1001" operator="greaterThan">
      <formula>0</formula>
    </cfRule>
  </conditionalFormatting>
  <conditionalFormatting sqref="Q253">
    <cfRule type="cellIs" dxfId="3356" priority="1002" operator="greaterThan">
      <formula>#REF!-(#REF!-#REF!-#REF!-#REF!)</formula>
    </cfRule>
    <cfRule type="cellIs" dxfId="3355" priority="1003" operator="greaterThan">
      <formula>#REF!-#REF!-#REF!-#REF!-#REF!</formula>
    </cfRule>
  </conditionalFormatting>
  <conditionalFormatting sqref="H254">
    <cfRule type="containsText" dxfId="3354" priority="1000" operator="containsText" text="VALOR MINIMO NO ACEPTABLE">
      <formula>NOT(ISERROR(SEARCH("VALOR MINIMO NO ACEPTABLE",H254)))</formula>
    </cfRule>
  </conditionalFormatting>
  <conditionalFormatting sqref="H254">
    <cfRule type="containsText" dxfId="3353" priority="999" operator="containsText" text="OFERTA CON PRECIO APARENTEMENTE BAJO">
      <formula>NOT(ISERROR(SEARCH("OFERTA CON PRECIO APARENTEMENTE BAJO",H254)))</formula>
    </cfRule>
  </conditionalFormatting>
  <conditionalFormatting sqref="Q254">
    <cfRule type="cellIs" dxfId="3352" priority="996" operator="greaterThan">
      <formula>0</formula>
    </cfRule>
  </conditionalFormatting>
  <conditionalFormatting sqref="Q254">
    <cfRule type="cellIs" dxfId="3351" priority="997" operator="greaterThan">
      <formula>#REF!-(#REF!-#REF!-#REF!-#REF!)</formula>
    </cfRule>
    <cfRule type="cellIs" dxfId="3350" priority="998" operator="greaterThan">
      <formula>#REF!-#REF!-#REF!-#REF!-#REF!</formula>
    </cfRule>
  </conditionalFormatting>
  <conditionalFormatting sqref="H255">
    <cfRule type="containsText" dxfId="3349" priority="995" operator="containsText" text="VALOR MINIMO NO ACEPTABLE">
      <formula>NOT(ISERROR(SEARCH("VALOR MINIMO NO ACEPTABLE",H255)))</formula>
    </cfRule>
  </conditionalFormatting>
  <conditionalFormatting sqref="H255">
    <cfRule type="containsText" dxfId="3348" priority="994" operator="containsText" text="OFERTA CON PRECIO APARENTEMENTE BAJO">
      <formula>NOT(ISERROR(SEARCH("OFERTA CON PRECIO APARENTEMENTE BAJO",H255)))</formula>
    </cfRule>
  </conditionalFormatting>
  <conditionalFormatting sqref="Q255">
    <cfRule type="cellIs" dxfId="3347" priority="991" operator="greaterThan">
      <formula>0</formula>
    </cfRule>
  </conditionalFormatting>
  <conditionalFormatting sqref="Q255">
    <cfRule type="cellIs" dxfId="3346" priority="992" operator="greaterThan">
      <formula>#REF!-(#REF!-#REF!-#REF!-#REF!)</formula>
    </cfRule>
    <cfRule type="cellIs" dxfId="3345" priority="993" operator="greaterThan">
      <formula>#REF!-#REF!-#REF!-#REF!-#REF!</formula>
    </cfRule>
  </conditionalFormatting>
  <conditionalFormatting sqref="H256">
    <cfRule type="containsText" dxfId="3344" priority="990" operator="containsText" text="VALOR MINIMO NO ACEPTABLE">
      <formula>NOT(ISERROR(SEARCH("VALOR MINIMO NO ACEPTABLE",H256)))</formula>
    </cfRule>
  </conditionalFormatting>
  <conditionalFormatting sqref="H256">
    <cfRule type="containsText" dxfId="3343" priority="989" operator="containsText" text="OFERTA CON PRECIO APARENTEMENTE BAJO">
      <formula>NOT(ISERROR(SEARCH("OFERTA CON PRECIO APARENTEMENTE BAJO",H256)))</formula>
    </cfRule>
  </conditionalFormatting>
  <conditionalFormatting sqref="Q256">
    <cfRule type="cellIs" dxfId="3342" priority="986" operator="greaterThan">
      <formula>0</formula>
    </cfRule>
  </conditionalFormatting>
  <conditionalFormatting sqref="Q256">
    <cfRule type="cellIs" dxfId="3341" priority="987" operator="greaterThan">
      <formula>#REF!-(#REF!-#REF!-#REF!-#REF!)</formula>
    </cfRule>
    <cfRule type="cellIs" dxfId="3340" priority="988" operator="greaterThan">
      <formula>#REF!-#REF!-#REF!-#REF!-#REF!</formula>
    </cfRule>
  </conditionalFormatting>
  <conditionalFormatting sqref="H257">
    <cfRule type="containsText" dxfId="3339" priority="985" operator="containsText" text="VALOR MINIMO NO ACEPTABLE">
      <formula>NOT(ISERROR(SEARCH("VALOR MINIMO NO ACEPTABLE",H257)))</formula>
    </cfRule>
  </conditionalFormatting>
  <conditionalFormatting sqref="H257">
    <cfRule type="containsText" dxfId="3338" priority="984" operator="containsText" text="OFERTA CON PRECIO APARENTEMENTE BAJO">
      <formula>NOT(ISERROR(SEARCH("OFERTA CON PRECIO APARENTEMENTE BAJO",H257)))</formula>
    </cfRule>
  </conditionalFormatting>
  <conditionalFormatting sqref="Q257">
    <cfRule type="cellIs" dxfId="3337" priority="981" operator="greaterThan">
      <formula>0</formula>
    </cfRule>
  </conditionalFormatting>
  <conditionalFormatting sqref="Q257">
    <cfRule type="cellIs" dxfId="3336" priority="982" operator="greaterThan">
      <formula>#REF!-(#REF!-#REF!-#REF!-#REF!)</formula>
    </cfRule>
    <cfRule type="cellIs" dxfId="3335" priority="983" operator="greaterThan">
      <formula>#REF!-#REF!-#REF!-#REF!-#REF!</formula>
    </cfRule>
  </conditionalFormatting>
  <conditionalFormatting sqref="H258">
    <cfRule type="containsText" dxfId="3334" priority="980" operator="containsText" text="VALOR MINIMO NO ACEPTABLE">
      <formula>NOT(ISERROR(SEARCH("VALOR MINIMO NO ACEPTABLE",H258)))</formula>
    </cfRule>
  </conditionalFormatting>
  <conditionalFormatting sqref="H258">
    <cfRule type="containsText" dxfId="3333" priority="979" operator="containsText" text="OFERTA CON PRECIO APARENTEMENTE BAJO">
      <formula>NOT(ISERROR(SEARCH("OFERTA CON PRECIO APARENTEMENTE BAJO",H258)))</formula>
    </cfRule>
  </conditionalFormatting>
  <conditionalFormatting sqref="Q258">
    <cfRule type="cellIs" dxfId="3332" priority="976" operator="greaterThan">
      <formula>0</formula>
    </cfRule>
  </conditionalFormatting>
  <conditionalFormatting sqref="Q258">
    <cfRule type="cellIs" dxfId="3331" priority="977" operator="greaterThan">
      <formula>#REF!-(#REF!-#REF!-#REF!-#REF!)</formula>
    </cfRule>
    <cfRule type="cellIs" dxfId="3330" priority="978" operator="greaterThan">
      <formula>#REF!-#REF!-#REF!-#REF!-#REF!</formula>
    </cfRule>
  </conditionalFormatting>
  <conditionalFormatting sqref="H259">
    <cfRule type="containsText" dxfId="3329" priority="975" operator="containsText" text="VALOR MINIMO NO ACEPTABLE">
      <formula>NOT(ISERROR(SEARCH("VALOR MINIMO NO ACEPTABLE",H259)))</formula>
    </cfRule>
  </conditionalFormatting>
  <conditionalFormatting sqref="H259">
    <cfRule type="containsText" dxfId="3328" priority="974" operator="containsText" text="OFERTA CON PRECIO APARENTEMENTE BAJO">
      <formula>NOT(ISERROR(SEARCH("OFERTA CON PRECIO APARENTEMENTE BAJO",H259)))</formula>
    </cfRule>
  </conditionalFormatting>
  <conditionalFormatting sqref="Q259">
    <cfRule type="cellIs" dxfId="3327" priority="971" operator="greaterThan">
      <formula>0</formula>
    </cfRule>
  </conditionalFormatting>
  <conditionalFormatting sqref="Q259">
    <cfRule type="cellIs" dxfId="3326" priority="972" operator="greaterThan">
      <formula>#REF!-(#REF!-#REF!-#REF!-#REF!)</formula>
    </cfRule>
    <cfRule type="cellIs" dxfId="3325" priority="973" operator="greaterThan">
      <formula>#REF!-#REF!-#REF!-#REF!-#REF!</formula>
    </cfRule>
  </conditionalFormatting>
  <conditionalFormatting sqref="H260">
    <cfRule type="containsText" dxfId="3324" priority="970" operator="containsText" text="VALOR MINIMO NO ACEPTABLE">
      <formula>NOT(ISERROR(SEARCH("VALOR MINIMO NO ACEPTABLE",H260)))</formula>
    </cfRule>
  </conditionalFormatting>
  <conditionalFormatting sqref="H260">
    <cfRule type="containsText" dxfId="3323" priority="969" operator="containsText" text="OFERTA CON PRECIO APARENTEMENTE BAJO">
      <formula>NOT(ISERROR(SEARCH("OFERTA CON PRECIO APARENTEMENTE BAJO",H260)))</formula>
    </cfRule>
  </conditionalFormatting>
  <conditionalFormatting sqref="Q260">
    <cfRule type="cellIs" dxfId="3322" priority="966" operator="greaterThan">
      <formula>0</formula>
    </cfRule>
  </conditionalFormatting>
  <conditionalFormatting sqref="Q260">
    <cfRule type="cellIs" dxfId="3321" priority="967" operator="greaterThan">
      <formula>#REF!-(#REF!-#REF!-#REF!-#REF!)</formula>
    </cfRule>
    <cfRule type="cellIs" dxfId="3320" priority="968" operator="greaterThan">
      <formula>#REF!-#REF!-#REF!-#REF!-#REF!</formula>
    </cfRule>
  </conditionalFormatting>
  <conditionalFormatting sqref="H261">
    <cfRule type="containsText" dxfId="3319" priority="965" operator="containsText" text="VALOR MINIMO NO ACEPTABLE">
      <formula>NOT(ISERROR(SEARCH("VALOR MINIMO NO ACEPTABLE",H261)))</formula>
    </cfRule>
  </conditionalFormatting>
  <conditionalFormatting sqref="H261">
    <cfRule type="containsText" dxfId="3318" priority="964" operator="containsText" text="OFERTA CON PRECIO APARENTEMENTE BAJO">
      <formula>NOT(ISERROR(SEARCH("OFERTA CON PRECIO APARENTEMENTE BAJO",H261)))</formula>
    </cfRule>
  </conditionalFormatting>
  <conditionalFormatting sqref="Q261">
    <cfRule type="cellIs" dxfId="3317" priority="961" operator="greaterThan">
      <formula>0</formula>
    </cfRule>
  </conditionalFormatting>
  <conditionalFormatting sqref="Q261">
    <cfRule type="cellIs" dxfId="3316" priority="962" operator="greaterThan">
      <formula>#REF!-(#REF!-#REF!-#REF!-#REF!)</formula>
    </cfRule>
    <cfRule type="cellIs" dxfId="3315" priority="963" operator="greaterThan">
      <formula>#REF!-#REF!-#REF!-#REF!-#REF!</formula>
    </cfRule>
  </conditionalFormatting>
  <conditionalFormatting sqref="H262">
    <cfRule type="containsText" dxfId="3314" priority="960" operator="containsText" text="VALOR MINIMO NO ACEPTABLE">
      <formula>NOT(ISERROR(SEARCH("VALOR MINIMO NO ACEPTABLE",H262)))</formula>
    </cfRule>
  </conditionalFormatting>
  <conditionalFormatting sqref="H262">
    <cfRule type="containsText" dxfId="3313" priority="959" operator="containsText" text="OFERTA CON PRECIO APARENTEMENTE BAJO">
      <formula>NOT(ISERROR(SEARCH("OFERTA CON PRECIO APARENTEMENTE BAJO",H262)))</formula>
    </cfRule>
  </conditionalFormatting>
  <conditionalFormatting sqref="Q262">
    <cfRule type="cellIs" dxfId="3312" priority="956" operator="greaterThan">
      <formula>0</formula>
    </cfRule>
  </conditionalFormatting>
  <conditionalFormatting sqref="Q262">
    <cfRule type="cellIs" dxfId="3311" priority="957" operator="greaterThan">
      <formula>#REF!-(#REF!-#REF!-#REF!-#REF!)</formula>
    </cfRule>
    <cfRule type="cellIs" dxfId="3310" priority="958" operator="greaterThan">
      <formula>#REF!-#REF!-#REF!-#REF!-#REF!</formula>
    </cfRule>
  </conditionalFormatting>
  <conditionalFormatting sqref="H263">
    <cfRule type="containsText" dxfId="3309" priority="955" operator="containsText" text="VALOR MINIMO NO ACEPTABLE">
      <formula>NOT(ISERROR(SEARCH("VALOR MINIMO NO ACEPTABLE",H263)))</formula>
    </cfRule>
  </conditionalFormatting>
  <conditionalFormatting sqref="H263">
    <cfRule type="containsText" dxfId="3308" priority="954" operator="containsText" text="OFERTA CON PRECIO APARENTEMENTE BAJO">
      <formula>NOT(ISERROR(SEARCH("OFERTA CON PRECIO APARENTEMENTE BAJO",H263)))</formula>
    </cfRule>
  </conditionalFormatting>
  <conditionalFormatting sqref="Q263">
    <cfRule type="cellIs" dxfId="3307" priority="951" operator="greaterThan">
      <formula>0</formula>
    </cfRule>
  </conditionalFormatting>
  <conditionalFormatting sqref="Q263">
    <cfRule type="cellIs" dxfId="3306" priority="952" operator="greaterThan">
      <formula>#REF!-(#REF!-#REF!-#REF!-#REF!)</formula>
    </cfRule>
    <cfRule type="cellIs" dxfId="3305" priority="953" operator="greaterThan">
      <formula>#REF!-#REF!-#REF!-#REF!-#REF!</formula>
    </cfRule>
  </conditionalFormatting>
  <conditionalFormatting sqref="H264">
    <cfRule type="containsText" dxfId="3304" priority="950" operator="containsText" text="VALOR MINIMO NO ACEPTABLE">
      <formula>NOT(ISERROR(SEARCH("VALOR MINIMO NO ACEPTABLE",H264)))</formula>
    </cfRule>
  </conditionalFormatting>
  <conditionalFormatting sqref="H264">
    <cfRule type="containsText" dxfId="3303" priority="949" operator="containsText" text="OFERTA CON PRECIO APARENTEMENTE BAJO">
      <formula>NOT(ISERROR(SEARCH("OFERTA CON PRECIO APARENTEMENTE BAJO",H264)))</formula>
    </cfRule>
  </conditionalFormatting>
  <conditionalFormatting sqref="Q264">
    <cfRule type="cellIs" dxfId="3302" priority="946" operator="greaterThan">
      <formula>0</formula>
    </cfRule>
  </conditionalFormatting>
  <conditionalFormatting sqref="Q264">
    <cfRule type="cellIs" dxfId="3301" priority="947" operator="greaterThan">
      <formula>#REF!-(#REF!-#REF!-#REF!-#REF!)</formula>
    </cfRule>
    <cfRule type="cellIs" dxfId="3300" priority="948" operator="greaterThan">
      <formula>#REF!-#REF!-#REF!-#REF!-#REF!</formula>
    </cfRule>
  </conditionalFormatting>
  <conditionalFormatting sqref="H265">
    <cfRule type="containsText" dxfId="3299" priority="945" operator="containsText" text="VALOR MINIMO NO ACEPTABLE">
      <formula>NOT(ISERROR(SEARCH("VALOR MINIMO NO ACEPTABLE",H265)))</formula>
    </cfRule>
  </conditionalFormatting>
  <conditionalFormatting sqref="H265">
    <cfRule type="containsText" dxfId="3298" priority="944" operator="containsText" text="OFERTA CON PRECIO APARENTEMENTE BAJO">
      <formula>NOT(ISERROR(SEARCH("OFERTA CON PRECIO APARENTEMENTE BAJO",H265)))</formula>
    </cfRule>
  </conditionalFormatting>
  <conditionalFormatting sqref="Q265">
    <cfRule type="cellIs" dxfId="3297" priority="941" operator="greaterThan">
      <formula>0</formula>
    </cfRule>
  </conditionalFormatting>
  <conditionalFormatting sqref="Q265">
    <cfRule type="cellIs" dxfId="3296" priority="942" operator="greaterThan">
      <formula>#REF!-(#REF!-#REF!-#REF!-#REF!)</formula>
    </cfRule>
    <cfRule type="cellIs" dxfId="3295" priority="943" operator="greaterThan">
      <formula>#REF!-#REF!-#REF!-#REF!-#REF!</formula>
    </cfRule>
  </conditionalFormatting>
  <conditionalFormatting sqref="H266">
    <cfRule type="containsText" dxfId="3294" priority="940" operator="containsText" text="VALOR MINIMO NO ACEPTABLE">
      <formula>NOT(ISERROR(SEARCH("VALOR MINIMO NO ACEPTABLE",H266)))</formula>
    </cfRule>
  </conditionalFormatting>
  <conditionalFormatting sqref="H266">
    <cfRule type="containsText" dxfId="3293" priority="939" operator="containsText" text="OFERTA CON PRECIO APARENTEMENTE BAJO">
      <formula>NOT(ISERROR(SEARCH("OFERTA CON PRECIO APARENTEMENTE BAJO",H266)))</formula>
    </cfRule>
  </conditionalFormatting>
  <conditionalFormatting sqref="Q266">
    <cfRule type="cellIs" dxfId="3292" priority="936" operator="greaterThan">
      <formula>0</formula>
    </cfRule>
  </conditionalFormatting>
  <conditionalFormatting sqref="Q266">
    <cfRule type="cellIs" dxfId="3291" priority="937" operator="greaterThan">
      <formula>#REF!-(#REF!-#REF!-#REF!-#REF!)</formula>
    </cfRule>
    <cfRule type="cellIs" dxfId="3290" priority="938" operator="greaterThan">
      <formula>#REF!-#REF!-#REF!-#REF!-#REF!</formula>
    </cfRule>
  </conditionalFormatting>
  <conditionalFormatting sqref="H267">
    <cfRule type="containsText" dxfId="3289" priority="935" operator="containsText" text="VALOR MINIMO NO ACEPTABLE">
      <formula>NOT(ISERROR(SEARCH("VALOR MINIMO NO ACEPTABLE",H267)))</formula>
    </cfRule>
  </conditionalFormatting>
  <conditionalFormatting sqref="H267">
    <cfRule type="containsText" dxfId="3288" priority="934" operator="containsText" text="OFERTA CON PRECIO APARENTEMENTE BAJO">
      <formula>NOT(ISERROR(SEARCH("OFERTA CON PRECIO APARENTEMENTE BAJO",H267)))</formula>
    </cfRule>
  </conditionalFormatting>
  <conditionalFormatting sqref="Q267">
    <cfRule type="cellIs" dxfId="3287" priority="931" operator="greaterThan">
      <formula>0</formula>
    </cfRule>
  </conditionalFormatting>
  <conditionalFormatting sqref="Q267">
    <cfRule type="cellIs" dxfId="3286" priority="932" operator="greaterThan">
      <formula>#REF!-(#REF!-#REF!-#REF!-#REF!)</formula>
    </cfRule>
    <cfRule type="cellIs" dxfId="3285" priority="933" operator="greaterThan">
      <formula>#REF!-#REF!-#REF!-#REF!-#REF!</formula>
    </cfRule>
  </conditionalFormatting>
  <conditionalFormatting sqref="H268">
    <cfRule type="containsText" dxfId="3284" priority="930" operator="containsText" text="VALOR MINIMO NO ACEPTABLE">
      <formula>NOT(ISERROR(SEARCH("VALOR MINIMO NO ACEPTABLE",H268)))</formula>
    </cfRule>
  </conditionalFormatting>
  <conditionalFormatting sqref="H268">
    <cfRule type="containsText" dxfId="3283" priority="929" operator="containsText" text="OFERTA CON PRECIO APARENTEMENTE BAJO">
      <formula>NOT(ISERROR(SEARCH("OFERTA CON PRECIO APARENTEMENTE BAJO",H268)))</formula>
    </cfRule>
  </conditionalFormatting>
  <conditionalFormatting sqref="Q268">
    <cfRule type="cellIs" dxfId="3282" priority="926" operator="greaterThan">
      <formula>0</formula>
    </cfRule>
  </conditionalFormatting>
  <conditionalFormatting sqref="Q268">
    <cfRule type="cellIs" dxfId="3281" priority="927" operator="greaterThan">
      <formula>#REF!-(#REF!-#REF!-#REF!-#REF!)</formula>
    </cfRule>
    <cfRule type="cellIs" dxfId="3280" priority="928" operator="greaterThan">
      <formula>#REF!-#REF!-#REF!-#REF!-#REF!</formula>
    </cfRule>
  </conditionalFormatting>
  <conditionalFormatting sqref="H269">
    <cfRule type="containsText" dxfId="3279" priority="925" operator="containsText" text="VALOR MINIMO NO ACEPTABLE">
      <formula>NOT(ISERROR(SEARCH("VALOR MINIMO NO ACEPTABLE",H269)))</formula>
    </cfRule>
  </conditionalFormatting>
  <conditionalFormatting sqref="H269">
    <cfRule type="containsText" dxfId="3278" priority="924" operator="containsText" text="OFERTA CON PRECIO APARENTEMENTE BAJO">
      <formula>NOT(ISERROR(SEARCH("OFERTA CON PRECIO APARENTEMENTE BAJO",H269)))</formula>
    </cfRule>
  </conditionalFormatting>
  <conditionalFormatting sqref="Q269">
    <cfRule type="cellIs" dxfId="3277" priority="921" operator="greaterThan">
      <formula>0</formula>
    </cfRule>
  </conditionalFormatting>
  <conditionalFormatting sqref="Q269">
    <cfRule type="cellIs" dxfId="3276" priority="922" operator="greaterThan">
      <formula>#REF!-(#REF!-#REF!-#REF!-#REF!)</formula>
    </cfRule>
    <cfRule type="cellIs" dxfId="3275" priority="923" operator="greaterThan">
      <formula>#REF!-#REF!-#REF!-#REF!-#REF!</formula>
    </cfRule>
  </conditionalFormatting>
  <conditionalFormatting sqref="H270">
    <cfRule type="containsText" dxfId="3274" priority="920" operator="containsText" text="VALOR MINIMO NO ACEPTABLE">
      <formula>NOT(ISERROR(SEARCH("VALOR MINIMO NO ACEPTABLE",H270)))</formula>
    </cfRule>
  </conditionalFormatting>
  <conditionalFormatting sqref="H270">
    <cfRule type="containsText" dxfId="3273" priority="919" operator="containsText" text="OFERTA CON PRECIO APARENTEMENTE BAJO">
      <formula>NOT(ISERROR(SEARCH("OFERTA CON PRECIO APARENTEMENTE BAJO",H270)))</formula>
    </cfRule>
  </conditionalFormatting>
  <conditionalFormatting sqref="Q270">
    <cfRule type="cellIs" dxfId="3272" priority="916" operator="greaterThan">
      <formula>0</formula>
    </cfRule>
  </conditionalFormatting>
  <conditionalFormatting sqref="Q270">
    <cfRule type="cellIs" dxfId="3271" priority="917" operator="greaterThan">
      <formula>#REF!-(#REF!-#REF!-#REF!-#REF!)</formula>
    </cfRule>
    <cfRule type="cellIs" dxfId="3270" priority="918" operator="greaterThan">
      <formula>#REF!-#REF!-#REF!-#REF!-#REF!</formula>
    </cfRule>
  </conditionalFormatting>
  <conditionalFormatting sqref="H271">
    <cfRule type="containsText" dxfId="3269" priority="915" operator="containsText" text="VALOR MINIMO NO ACEPTABLE">
      <formula>NOT(ISERROR(SEARCH("VALOR MINIMO NO ACEPTABLE",H271)))</formula>
    </cfRule>
  </conditionalFormatting>
  <conditionalFormatting sqref="H271">
    <cfRule type="containsText" dxfId="3268" priority="914" operator="containsText" text="OFERTA CON PRECIO APARENTEMENTE BAJO">
      <formula>NOT(ISERROR(SEARCH("OFERTA CON PRECIO APARENTEMENTE BAJO",H271)))</formula>
    </cfRule>
  </conditionalFormatting>
  <conditionalFormatting sqref="Q271">
    <cfRule type="cellIs" dxfId="3267" priority="911" operator="greaterThan">
      <formula>0</formula>
    </cfRule>
  </conditionalFormatting>
  <conditionalFormatting sqref="Q271">
    <cfRule type="cellIs" dxfId="3266" priority="912" operator="greaterThan">
      <formula>#REF!-(#REF!-#REF!-#REF!-#REF!)</formula>
    </cfRule>
    <cfRule type="cellIs" dxfId="3265" priority="913" operator="greaterThan">
      <formula>#REF!-#REF!-#REF!-#REF!-#REF!</formula>
    </cfRule>
  </conditionalFormatting>
  <conditionalFormatting sqref="H272">
    <cfRule type="containsText" dxfId="3264" priority="910" operator="containsText" text="VALOR MINIMO NO ACEPTABLE">
      <formula>NOT(ISERROR(SEARCH("VALOR MINIMO NO ACEPTABLE",H272)))</formula>
    </cfRule>
  </conditionalFormatting>
  <conditionalFormatting sqref="H272">
    <cfRule type="containsText" dxfId="3263" priority="909" operator="containsText" text="OFERTA CON PRECIO APARENTEMENTE BAJO">
      <formula>NOT(ISERROR(SEARCH("OFERTA CON PRECIO APARENTEMENTE BAJO",H272)))</formula>
    </cfRule>
  </conditionalFormatting>
  <conditionalFormatting sqref="Q272">
    <cfRule type="cellIs" dxfId="3262" priority="906" operator="greaterThan">
      <formula>0</formula>
    </cfRule>
  </conditionalFormatting>
  <conditionalFormatting sqref="Q272">
    <cfRule type="cellIs" dxfId="3261" priority="907" operator="greaterThan">
      <formula>#REF!-(#REF!-#REF!-#REF!-#REF!)</formula>
    </cfRule>
    <cfRule type="cellIs" dxfId="3260" priority="908" operator="greaterThan">
      <formula>#REF!-#REF!-#REF!-#REF!-#REF!</formula>
    </cfRule>
  </conditionalFormatting>
  <conditionalFormatting sqref="H273">
    <cfRule type="containsText" dxfId="3259" priority="905" operator="containsText" text="VALOR MINIMO NO ACEPTABLE">
      <formula>NOT(ISERROR(SEARCH("VALOR MINIMO NO ACEPTABLE",H273)))</formula>
    </cfRule>
  </conditionalFormatting>
  <conditionalFormatting sqref="H273">
    <cfRule type="containsText" dxfId="3258" priority="904" operator="containsText" text="OFERTA CON PRECIO APARENTEMENTE BAJO">
      <formula>NOT(ISERROR(SEARCH("OFERTA CON PRECIO APARENTEMENTE BAJO",H273)))</formula>
    </cfRule>
  </conditionalFormatting>
  <conditionalFormatting sqref="Q273">
    <cfRule type="cellIs" dxfId="3257" priority="901" operator="greaterThan">
      <formula>0</formula>
    </cfRule>
  </conditionalFormatting>
  <conditionalFormatting sqref="Q273">
    <cfRule type="cellIs" dxfId="3256" priority="902" operator="greaterThan">
      <formula>#REF!-(#REF!-#REF!-#REF!-#REF!)</formula>
    </cfRule>
    <cfRule type="cellIs" dxfId="3255" priority="903" operator="greaterThan">
      <formula>#REF!-#REF!-#REF!-#REF!-#REF!</formula>
    </cfRule>
  </conditionalFormatting>
  <conditionalFormatting sqref="H274">
    <cfRule type="containsText" dxfId="3254" priority="900" operator="containsText" text="VALOR MINIMO NO ACEPTABLE">
      <formula>NOT(ISERROR(SEARCH("VALOR MINIMO NO ACEPTABLE",H274)))</formula>
    </cfRule>
  </conditionalFormatting>
  <conditionalFormatting sqref="H274">
    <cfRule type="containsText" dxfId="3253" priority="899" operator="containsText" text="OFERTA CON PRECIO APARENTEMENTE BAJO">
      <formula>NOT(ISERROR(SEARCH("OFERTA CON PRECIO APARENTEMENTE BAJO",H274)))</formula>
    </cfRule>
  </conditionalFormatting>
  <conditionalFormatting sqref="Q274">
    <cfRule type="cellIs" dxfId="3252" priority="896" operator="greaterThan">
      <formula>0</formula>
    </cfRule>
  </conditionalFormatting>
  <conditionalFormatting sqref="Q274">
    <cfRule type="cellIs" dxfId="3251" priority="897" operator="greaterThan">
      <formula>#REF!-(#REF!-#REF!-#REF!-#REF!)</formula>
    </cfRule>
    <cfRule type="cellIs" dxfId="3250" priority="898" operator="greaterThan">
      <formula>#REF!-#REF!-#REF!-#REF!-#REF!</formula>
    </cfRule>
  </conditionalFormatting>
  <conditionalFormatting sqref="H275">
    <cfRule type="containsText" dxfId="3249" priority="895" operator="containsText" text="VALOR MINIMO NO ACEPTABLE">
      <formula>NOT(ISERROR(SEARCH("VALOR MINIMO NO ACEPTABLE",H275)))</formula>
    </cfRule>
  </conditionalFormatting>
  <conditionalFormatting sqref="H275">
    <cfRule type="containsText" dxfId="3248" priority="894" operator="containsText" text="OFERTA CON PRECIO APARENTEMENTE BAJO">
      <formula>NOT(ISERROR(SEARCH("OFERTA CON PRECIO APARENTEMENTE BAJO",H275)))</formula>
    </cfRule>
  </conditionalFormatting>
  <conditionalFormatting sqref="Q275">
    <cfRule type="cellIs" dxfId="3247" priority="891" operator="greaterThan">
      <formula>0</formula>
    </cfRule>
  </conditionalFormatting>
  <conditionalFormatting sqref="Q275">
    <cfRule type="cellIs" dxfId="3246" priority="892" operator="greaterThan">
      <formula>#REF!-(#REF!-#REF!-#REF!-#REF!)</formula>
    </cfRule>
    <cfRule type="cellIs" dxfId="3245" priority="893" operator="greaterThan">
      <formula>#REF!-#REF!-#REF!-#REF!-#REF!</formula>
    </cfRule>
  </conditionalFormatting>
  <conditionalFormatting sqref="H276">
    <cfRule type="containsText" dxfId="3244" priority="890" operator="containsText" text="VALOR MINIMO NO ACEPTABLE">
      <formula>NOT(ISERROR(SEARCH("VALOR MINIMO NO ACEPTABLE",H276)))</formula>
    </cfRule>
  </conditionalFormatting>
  <conditionalFormatting sqref="H276">
    <cfRule type="containsText" dxfId="3243" priority="889" operator="containsText" text="OFERTA CON PRECIO APARENTEMENTE BAJO">
      <formula>NOT(ISERROR(SEARCH("OFERTA CON PRECIO APARENTEMENTE BAJO",H276)))</formula>
    </cfRule>
  </conditionalFormatting>
  <conditionalFormatting sqref="Q276">
    <cfRule type="cellIs" dxfId="3242" priority="886" operator="greaterThan">
      <formula>0</formula>
    </cfRule>
  </conditionalFormatting>
  <conditionalFormatting sqref="Q276">
    <cfRule type="cellIs" dxfId="3241" priority="887" operator="greaterThan">
      <formula>#REF!-(#REF!-#REF!-#REF!-#REF!)</formula>
    </cfRule>
    <cfRule type="cellIs" dxfId="3240" priority="888" operator="greaterThan">
      <formula>#REF!-#REF!-#REF!-#REF!-#REF!</formula>
    </cfRule>
  </conditionalFormatting>
  <conditionalFormatting sqref="H277">
    <cfRule type="containsText" dxfId="3239" priority="885" operator="containsText" text="VALOR MINIMO NO ACEPTABLE">
      <formula>NOT(ISERROR(SEARCH("VALOR MINIMO NO ACEPTABLE",H277)))</formula>
    </cfRule>
  </conditionalFormatting>
  <conditionalFormatting sqref="H277">
    <cfRule type="containsText" dxfId="3238" priority="884" operator="containsText" text="OFERTA CON PRECIO APARENTEMENTE BAJO">
      <formula>NOT(ISERROR(SEARCH("OFERTA CON PRECIO APARENTEMENTE BAJO",H277)))</formula>
    </cfRule>
  </conditionalFormatting>
  <conditionalFormatting sqref="Q277">
    <cfRule type="cellIs" dxfId="3237" priority="881" operator="greaterThan">
      <formula>0</formula>
    </cfRule>
  </conditionalFormatting>
  <conditionalFormatting sqref="Q277">
    <cfRule type="cellIs" dxfId="3236" priority="882" operator="greaterThan">
      <formula>#REF!-(#REF!-#REF!-#REF!-#REF!)</formula>
    </cfRule>
    <cfRule type="cellIs" dxfId="3235" priority="883" operator="greaterThan">
      <formula>#REF!-#REF!-#REF!-#REF!-#REF!</formula>
    </cfRule>
  </conditionalFormatting>
  <conditionalFormatting sqref="H278">
    <cfRule type="containsText" dxfId="3234" priority="880" operator="containsText" text="VALOR MINIMO NO ACEPTABLE">
      <formula>NOT(ISERROR(SEARCH("VALOR MINIMO NO ACEPTABLE",H278)))</formula>
    </cfRule>
  </conditionalFormatting>
  <conditionalFormatting sqref="H278">
    <cfRule type="containsText" dxfId="3233" priority="879" operator="containsText" text="OFERTA CON PRECIO APARENTEMENTE BAJO">
      <formula>NOT(ISERROR(SEARCH("OFERTA CON PRECIO APARENTEMENTE BAJO",H278)))</formula>
    </cfRule>
  </conditionalFormatting>
  <conditionalFormatting sqref="Q278">
    <cfRule type="cellIs" dxfId="3232" priority="876" operator="greaterThan">
      <formula>0</formula>
    </cfRule>
  </conditionalFormatting>
  <conditionalFormatting sqref="Q278">
    <cfRule type="cellIs" dxfId="3231" priority="877" operator="greaterThan">
      <formula>#REF!-(#REF!-#REF!-#REF!-#REF!)</formula>
    </cfRule>
    <cfRule type="cellIs" dxfId="3230" priority="878" operator="greaterThan">
      <formula>#REF!-#REF!-#REF!-#REF!-#REF!</formula>
    </cfRule>
  </conditionalFormatting>
  <conditionalFormatting sqref="H279">
    <cfRule type="containsText" dxfId="3229" priority="875" operator="containsText" text="VALOR MINIMO NO ACEPTABLE">
      <formula>NOT(ISERROR(SEARCH("VALOR MINIMO NO ACEPTABLE",H279)))</formula>
    </cfRule>
  </conditionalFormatting>
  <conditionalFormatting sqref="H279">
    <cfRule type="containsText" dxfId="3228" priority="874" operator="containsText" text="OFERTA CON PRECIO APARENTEMENTE BAJO">
      <formula>NOT(ISERROR(SEARCH("OFERTA CON PRECIO APARENTEMENTE BAJO",H279)))</formula>
    </cfRule>
  </conditionalFormatting>
  <conditionalFormatting sqref="Q279">
    <cfRule type="cellIs" dxfId="3227" priority="871" operator="greaterThan">
      <formula>0</formula>
    </cfRule>
  </conditionalFormatting>
  <conditionalFormatting sqref="Q279">
    <cfRule type="cellIs" dxfId="3226" priority="872" operator="greaterThan">
      <formula>#REF!-(#REF!-#REF!-#REF!-#REF!)</formula>
    </cfRule>
    <cfRule type="cellIs" dxfId="3225" priority="873" operator="greaterThan">
      <formula>#REF!-#REF!-#REF!-#REF!-#REF!</formula>
    </cfRule>
  </conditionalFormatting>
  <conditionalFormatting sqref="H280">
    <cfRule type="containsText" dxfId="3224" priority="870" operator="containsText" text="VALOR MINIMO NO ACEPTABLE">
      <formula>NOT(ISERROR(SEARCH("VALOR MINIMO NO ACEPTABLE",H280)))</formula>
    </cfRule>
  </conditionalFormatting>
  <conditionalFormatting sqref="H280">
    <cfRule type="containsText" dxfId="3223" priority="869" operator="containsText" text="OFERTA CON PRECIO APARENTEMENTE BAJO">
      <formula>NOT(ISERROR(SEARCH("OFERTA CON PRECIO APARENTEMENTE BAJO",H280)))</formula>
    </cfRule>
  </conditionalFormatting>
  <conditionalFormatting sqref="Q280">
    <cfRule type="cellIs" dxfId="3222" priority="866" operator="greaterThan">
      <formula>0</formula>
    </cfRule>
  </conditionalFormatting>
  <conditionalFormatting sqref="Q280">
    <cfRule type="cellIs" dxfId="3221" priority="867" operator="greaterThan">
      <formula>#REF!-(#REF!-#REF!-#REF!-#REF!)</formula>
    </cfRule>
    <cfRule type="cellIs" dxfId="3220" priority="868" operator="greaterThan">
      <formula>#REF!-#REF!-#REF!-#REF!-#REF!</formula>
    </cfRule>
  </conditionalFormatting>
  <conditionalFormatting sqref="H281">
    <cfRule type="containsText" dxfId="3219" priority="865" operator="containsText" text="VALOR MINIMO NO ACEPTABLE">
      <formula>NOT(ISERROR(SEARCH("VALOR MINIMO NO ACEPTABLE",H281)))</formula>
    </cfRule>
  </conditionalFormatting>
  <conditionalFormatting sqref="H281">
    <cfRule type="containsText" dxfId="3218" priority="864" operator="containsText" text="OFERTA CON PRECIO APARENTEMENTE BAJO">
      <formula>NOT(ISERROR(SEARCH("OFERTA CON PRECIO APARENTEMENTE BAJO",H281)))</formula>
    </cfRule>
  </conditionalFormatting>
  <conditionalFormatting sqref="Q281">
    <cfRule type="cellIs" dxfId="3217" priority="861" operator="greaterThan">
      <formula>0</formula>
    </cfRule>
  </conditionalFormatting>
  <conditionalFormatting sqref="Q281">
    <cfRule type="cellIs" dxfId="3216" priority="862" operator="greaterThan">
      <formula>#REF!-(#REF!-#REF!-#REF!-#REF!)</formula>
    </cfRule>
    <cfRule type="cellIs" dxfId="3215" priority="863" operator="greaterThan">
      <formula>#REF!-#REF!-#REF!-#REF!-#REF!</formula>
    </cfRule>
  </conditionalFormatting>
  <conditionalFormatting sqref="H282">
    <cfRule type="containsText" dxfId="3214" priority="860" operator="containsText" text="VALOR MINIMO NO ACEPTABLE">
      <formula>NOT(ISERROR(SEARCH("VALOR MINIMO NO ACEPTABLE",H282)))</formula>
    </cfRule>
  </conditionalFormatting>
  <conditionalFormatting sqref="H282">
    <cfRule type="containsText" dxfId="3213" priority="859" operator="containsText" text="OFERTA CON PRECIO APARENTEMENTE BAJO">
      <formula>NOT(ISERROR(SEARCH("OFERTA CON PRECIO APARENTEMENTE BAJO",H282)))</formula>
    </cfRule>
  </conditionalFormatting>
  <conditionalFormatting sqref="Q282">
    <cfRule type="cellIs" dxfId="3212" priority="856" operator="greaterThan">
      <formula>0</formula>
    </cfRule>
  </conditionalFormatting>
  <conditionalFormatting sqref="Q282">
    <cfRule type="cellIs" dxfId="3211" priority="857" operator="greaterThan">
      <formula>#REF!-(#REF!-#REF!-#REF!-#REF!)</formula>
    </cfRule>
    <cfRule type="cellIs" dxfId="3210" priority="858" operator="greaterThan">
      <formula>#REF!-#REF!-#REF!-#REF!-#REF!</formula>
    </cfRule>
  </conditionalFormatting>
  <conditionalFormatting sqref="H283">
    <cfRule type="containsText" dxfId="3209" priority="855" operator="containsText" text="VALOR MINIMO NO ACEPTABLE">
      <formula>NOT(ISERROR(SEARCH("VALOR MINIMO NO ACEPTABLE",H283)))</formula>
    </cfRule>
  </conditionalFormatting>
  <conditionalFormatting sqref="H283">
    <cfRule type="containsText" dxfId="3208" priority="854" operator="containsText" text="OFERTA CON PRECIO APARENTEMENTE BAJO">
      <formula>NOT(ISERROR(SEARCH("OFERTA CON PRECIO APARENTEMENTE BAJO",H283)))</formula>
    </cfRule>
  </conditionalFormatting>
  <conditionalFormatting sqref="Q283">
    <cfRule type="cellIs" dxfId="3207" priority="851" operator="greaterThan">
      <formula>0</formula>
    </cfRule>
  </conditionalFormatting>
  <conditionalFormatting sqref="Q283">
    <cfRule type="cellIs" dxfId="3206" priority="852" operator="greaterThan">
      <formula>#REF!-(#REF!-#REF!-#REF!-#REF!)</formula>
    </cfRule>
    <cfRule type="cellIs" dxfId="3205" priority="853" operator="greaterThan">
      <formula>#REF!-#REF!-#REF!-#REF!-#REF!</formula>
    </cfRule>
  </conditionalFormatting>
  <conditionalFormatting sqref="H284">
    <cfRule type="containsText" dxfId="3204" priority="850" operator="containsText" text="VALOR MINIMO NO ACEPTABLE">
      <formula>NOT(ISERROR(SEARCH("VALOR MINIMO NO ACEPTABLE",H284)))</formula>
    </cfRule>
  </conditionalFormatting>
  <conditionalFormatting sqref="H284">
    <cfRule type="containsText" dxfId="3203" priority="849" operator="containsText" text="OFERTA CON PRECIO APARENTEMENTE BAJO">
      <formula>NOT(ISERROR(SEARCH("OFERTA CON PRECIO APARENTEMENTE BAJO",H284)))</formula>
    </cfRule>
  </conditionalFormatting>
  <conditionalFormatting sqref="Q284">
    <cfRule type="cellIs" dxfId="3202" priority="846" operator="greaterThan">
      <formula>0</formula>
    </cfRule>
  </conditionalFormatting>
  <conditionalFormatting sqref="Q284">
    <cfRule type="cellIs" dxfId="3201" priority="847" operator="greaterThan">
      <formula>#REF!-(#REF!-#REF!-#REF!-#REF!)</formula>
    </cfRule>
    <cfRule type="cellIs" dxfId="3200" priority="848" operator="greaterThan">
      <formula>#REF!-#REF!-#REF!-#REF!-#REF!</formula>
    </cfRule>
  </conditionalFormatting>
  <conditionalFormatting sqref="H285">
    <cfRule type="containsText" dxfId="3199" priority="845" operator="containsText" text="VALOR MINIMO NO ACEPTABLE">
      <formula>NOT(ISERROR(SEARCH("VALOR MINIMO NO ACEPTABLE",H285)))</formula>
    </cfRule>
  </conditionalFormatting>
  <conditionalFormatting sqref="H285">
    <cfRule type="containsText" dxfId="3198" priority="844" operator="containsText" text="OFERTA CON PRECIO APARENTEMENTE BAJO">
      <formula>NOT(ISERROR(SEARCH("OFERTA CON PRECIO APARENTEMENTE BAJO",H285)))</formula>
    </cfRule>
  </conditionalFormatting>
  <conditionalFormatting sqref="Q285">
    <cfRule type="cellIs" dxfId="3197" priority="841" operator="greaterThan">
      <formula>0</formula>
    </cfRule>
  </conditionalFormatting>
  <conditionalFormatting sqref="Q285">
    <cfRule type="cellIs" dxfId="3196" priority="842" operator="greaterThan">
      <formula>#REF!-(#REF!-#REF!-#REF!-#REF!)</formula>
    </cfRule>
    <cfRule type="cellIs" dxfId="3195" priority="843" operator="greaterThan">
      <formula>#REF!-#REF!-#REF!-#REF!-#REF!</formula>
    </cfRule>
  </conditionalFormatting>
  <conditionalFormatting sqref="H286">
    <cfRule type="containsText" dxfId="3194" priority="840" operator="containsText" text="VALOR MINIMO NO ACEPTABLE">
      <formula>NOT(ISERROR(SEARCH("VALOR MINIMO NO ACEPTABLE",H286)))</formula>
    </cfRule>
  </conditionalFormatting>
  <conditionalFormatting sqref="H286">
    <cfRule type="containsText" dxfId="3193" priority="839" operator="containsText" text="OFERTA CON PRECIO APARENTEMENTE BAJO">
      <formula>NOT(ISERROR(SEARCH("OFERTA CON PRECIO APARENTEMENTE BAJO",H286)))</formula>
    </cfRule>
  </conditionalFormatting>
  <conditionalFormatting sqref="Q286">
    <cfRule type="cellIs" dxfId="3192" priority="836" operator="greaterThan">
      <formula>0</formula>
    </cfRule>
  </conditionalFormatting>
  <conditionalFormatting sqref="Q286">
    <cfRule type="cellIs" dxfId="3191" priority="837" operator="greaterThan">
      <formula>#REF!-(#REF!-#REF!-#REF!-#REF!)</formula>
    </cfRule>
    <cfRule type="cellIs" dxfId="3190" priority="838" operator="greaterThan">
      <formula>#REF!-#REF!-#REF!-#REF!-#REF!</formula>
    </cfRule>
  </conditionalFormatting>
  <conditionalFormatting sqref="H287">
    <cfRule type="containsText" dxfId="3189" priority="835" operator="containsText" text="VALOR MINIMO NO ACEPTABLE">
      <formula>NOT(ISERROR(SEARCH("VALOR MINIMO NO ACEPTABLE",H287)))</formula>
    </cfRule>
  </conditionalFormatting>
  <conditionalFormatting sqref="H287">
    <cfRule type="containsText" dxfId="3188" priority="834" operator="containsText" text="OFERTA CON PRECIO APARENTEMENTE BAJO">
      <formula>NOT(ISERROR(SEARCH("OFERTA CON PRECIO APARENTEMENTE BAJO",H287)))</formula>
    </cfRule>
  </conditionalFormatting>
  <conditionalFormatting sqref="Q287">
    <cfRule type="cellIs" dxfId="3187" priority="831" operator="greaterThan">
      <formula>0</formula>
    </cfRule>
  </conditionalFormatting>
  <conditionalFormatting sqref="Q287">
    <cfRule type="cellIs" dxfId="3186" priority="832" operator="greaterThan">
      <formula>#REF!-(#REF!-#REF!-#REF!-#REF!)</formula>
    </cfRule>
    <cfRule type="cellIs" dxfId="3185" priority="833" operator="greaterThan">
      <formula>#REF!-#REF!-#REF!-#REF!-#REF!</formula>
    </cfRule>
  </conditionalFormatting>
  <conditionalFormatting sqref="H288">
    <cfRule type="containsText" dxfId="3184" priority="830" operator="containsText" text="VALOR MINIMO NO ACEPTABLE">
      <formula>NOT(ISERROR(SEARCH("VALOR MINIMO NO ACEPTABLE",H288)))</formula>
    </cfRule>
  </conditionalFormatting>
  <conditionalFormatting sqref="H288">
    <cfRule type="containsText" dxfId="3183" priority="829" operator="containsText" text="OFERTA CON PRECIO APARENTEMENTE BAJO">
      <formula>NOT(ISERROR(SEARCH("OFERTA CON PRECIO APARENTEMENTE BAJO",H288)))</formula>
    </cfRule>
  </conditionalFormatting>
  <conditionalFormatting sqref="Q288">
    <cfRule type="cellIs" dxfId="3182" priority="826" operator="greaterThan">
      <formula>0</formula>
    </cfRule>
  </conditionalFormatting>
  <conditionalFormatting sqref="Q288">
    <cfRule type="cellIs" dxfId="3181" priority="827" operator="greaterThan">
      <formula>#REF!-(#REF!-#REF!-#REF!-#REF!)</formula>
    </cfRule>
    <cfRule type="cellIs" dxfId="3180" priority="828" operator="greaterThan">
      <formula>#REF!-#REF!-#REF!-#REF!-#REF!</formula>
    </cfRule>
  </conditionalFormatting>
  <conditionalFormatting sqref="H289">
    <cfRule type="containsText" dxfId="3179" priority="825" operator="containsText" text="VALOR MINIMO NO ACEPTABLE">
      <formula>NOT(ISERROR(SEARCH("VALOR MINIMO NO ACEPTABLE",H289)))</formula>
    </cfRule>
  </conditionalFormatting>
  <conditionalFormatting sqref="H289">
    <cfRule type="containsText" dxfId="3178" priority="824" operator="containsText" text="OFERTA CON PRECIO APARENTEMENTE BAJO">
      <formula>NOT(ISERROR(SEARCH("OFERTA CON PRECIO APARENTEMENTE BAJO",H289)))</formula>
    </cfRule>
  </conditionalFormatting>
  <conditionalFormatting sqref="Q289">
    <cfRule type="cellIs" dxfId="3177" priority="821" operator="greaterThan">
      <formula>0</formula>
    </cfRule>
  </conditionalFormatting>
  <conditionalFormatting sqref="Q289">
    <cfRule type="cellIs" dxfId="3176" priority="822" operator="greaterThan">
      <formula>#REF!-(#REF!-#REF!-#REF!-#REF!)</formula>
    </cfRule>
    <cfRule type="cellIs" dxfId="3175" priority="823" operator="greaterThan">
      <formula>#REF!-#REF!-#REF!-#REF!-#REF!</formula>
    </cfRule>
  </conditionalFormatting>
  <conditionalFormatting sqref="H290">
    <cfRule type="containsText" dxfId="3174" priority="820" operator="containsText" text="VALOR MINIMO NO ACEPTABLE">
      <formula>NOT(ISERROR(SEARCH("VALOR MINIMO NO ACEPTABLE",H290)))</formula>
    </cfRule>
  </conditionalFormatting>
  <conditionalFormatting sqref="H290">
    <cfRule type="containsText" dxfId="3173" priority="819" operator="containsText" text="OFERTA CON PRECIO APARENTEMENTE BAJO">
      <formula>NOT(ISERROR(SEARCH("OFERTA CON PRECIO APARENTEMENTE BAJO",H290)))</formula>
    </cfRule>
  </conditionalFormatting>
  <conditionalFormatting sqref="Q290">
    <cfRule type="cellIs" dxfId="3172" priority="816" operator="greaterThan">
      <formula>0</formula>
    </cfRule>
  </conditionalFormatting>
  <conditionalFormatting sqref="Q290">
    <cfRule type="cellIs" dxfId="3171" priority="817" operator="greaterThan">
      <formula>#REF!-(#REF!-#REF!-#REF!-#REF!)</formula>
    </cfRule>
    <cfRule type="cellIs" dxfId="3170" priority="818" operator="greaterThan">
      <formula>#REF!-#REF!-#REF!-#REF!-#REF!</formula>
    </cfRule>
  </conditionalFormatting>
  <conditionalFormatting sqref="H291">
    <cfRule type="containsText" dxfId="3169" priority="815" operator="containsText" text="VALOR MINIMO NO ACEPTABLE">
      <formula>NOT(ISERROR(SEARCH("VALOR MINIMO NO ACEPTABLE",H291)))</formula>
    </cfRule>
  </conditionalFormatting>
  <conditionalFormatting sqref="H291">
    <cfRule type="containsText" dxfId="3168" priority="814" operator="containsText" text="OFERTA CON PRECIO APARENTEMENTE BAJO">
      <formula>NOT(ISERROR(SEARCH("OFERTA CON PRECIO APARENTEMENTE BAJO",H291)))</formula>
    </cfRule>
  </conditionalFormatting>
  <conditionalFormatting sqref="Q291">
    <cfRule type="cellIs" dxfId="3167" priority="811" operator="greaterThan">
      <formula>0</formula>
    </cfRule>
  </conditionalFormatting>
  <conditionalFormatting sqref="Q291">
    <cfRule type="cellIs" dxfId="3166" priority="812" operator="greaterThan">
      <formula>#REF!-(#REF!-#REF!-#REF!-#REF!)</formula>
    </cfRule>
    <cfRule type="cellIs" dxfId="3165" priority="813" operator="greaterThan">
      <formula>#REF!-#REF!-#REF!-#REF!-#REF!</formula>
    </cfRule>
  </conditionalFormatting>
  <conditionalFormatting sqref="H292">
    <cfRule type="containsText" dxfId="3164" priority="810" operator="containsText" text="VALOR MINIMO NO ACEPTABLE">
      <formula>NOT(ISERROR(SEARCH("VALOR MINIMO NO ACEPTABLE",H292)))</formula>
    </cfRule>
  </conditionalFormatting>
  <conditionalFormatting sqref="H292">
    <cfRule type="containsText" dxfId="3163" priority="809" operator="containsText" text="OFERTA CON PRECIO APARENTEMENTE BAJO">
      <formula>NOT(ISERROR(SEARCH("OFERTA CON PRECIO APARENTEMENTE BAJO",H292)))</formula>
    </cfRule>
  </conditionalFormatting>
  <conditionalFormatting sqref="Q292">
    <cfRule type="cellIs" dxfId="3162" priority="806" operator="greaterThan">
      <formula>0</formula>
    </cfRule>
  </conditionalFormatting>
  <conditionalFormatting sqref="Q292">
    <cfRule type="cellIs" dxfId="3161" priority="807" operator="greaterThan">
      <formula>#REF!-(#REF!-#REF!-#REF!-#REF!)</formula>
    </cfRule>
    <cfRule type="cellIs" dxfId="3160" priority="808" operator="greaterThan">
      <formula>#REF!-#REF!-#REF!-#REF!-#REF!</formula>
    </cfRule>
  </conditionalFormatting>
  <conditionalFormatting sqref="H293">
    <cfRule type="containsText" dxfId="3159" priority="805" operator="containsText" text="VALOR MINIMO NO ACEPTABLE">
      <formula>NOT(ISERROR(SEARCH("VALOR MINIMO NO ACEPTABLE",H293)))</formula>
    </cfRule>
  </conditionalFormatting>
  <conditionalFormatting sqref="H293">
    <cfRule type="containsText" dxfId="3158" priority="804" operator="containsText" text="OFERTA CON PRECIO APARENTEMENTE BAJO">
      <formula>NOT(ISERROR(SEARCH("OFERTA CON PRECIO APARENTEMENTE BAJO",H293)))</formula>
    </cfRule>
  </conditionalFormatting>
  <conditionalFormatting sqref="Q293">
    <cfRule type="cellIs" dxfId="3157" priority="801" operator="greaterThan">
      <formula>0</formula>
    </cfRule>
  </conditionalFormatting>
  <conditionalFormatting sqref="Q293">
    <cfRule type="cellIs" dxfId="3156" priority="802" operator="greaterThan">
      <formula>#REF!-(#REF!-#REF!-#REF!-#REF!)</formula>
    </cfRule>
    <cfRule type="cellIs" dxfId="3155" priority="803" operator="greaterThan">
      <formula>#REF!-#REF!-#REF!-#REF!-#REF!</formula>
    </cfRule>
  </conditionalFormatting>
  <conditionalFormatting sqref="H294">
    <cfRule type="containsText" dxfId="3154" priority="800" operator="containsText" text="VALOR MINIMO NO ACEPTABLE">
      <formula>NOT(ISERROR(SEARCH("VALOR MINIMO NO ACEPTABLE",H294)))</formula>
    </cfRule>
  </conditionalFormatting>
  <conditionalFormatting sqref="H294">
    <cfRule type="containsText" dxfId="3153" priority="799" operator="containsText" text="OFERTA CON PRECIO APARENTEMENTE BAJO">
      <formula>NOT(ISERROR(SEARCH("OFERTA CON PRECIO APARENTEMENTE BAJO",H294)))</formula>
    </cfRule>
  </conditionalFormatting>
  <conditionalFormatting sqref="Q294">
    <cfRule type="cellIs" dxfId="3152" priority="796" operator="greaterThan">
      <formula>0</formula>
    </cfRule>
  </conditionalFormatting>
  <conditionalFormatting sqref="Q294">
    <cfRule type="cellIs" dxfId="3151" priority="797" operator="greaterThan">
      <formula>#REF!-(#REF!-#REF!-#REF!-#REF!)</formula>
    </cfRule>
    <cfRule type="cellIs" dxfId="3150" priority="798" operator="greaterThan">
      <formula>#REF!-#REF!-#REF!-#REF!-#REF!</formula>
    </cfRule>
  </conditionalFormatting>
  <conditionalFormatting sqref="H295">
    <cfRule type="containsText" dxfId="3149" priority="795" operator="containsText" text="VALOR MINIMO NO ACEPTABLE">
      <formula>NOT(ISERROR(SEARCH("VALOR MINIMO NO ACEPTABLE",H295)))</formula>
    </cfRule>
  </conditionalFormatting>
  <conditionalFormatting sqref="H295">
    <cfRule type="containsText" dxfId="3148" priority="794" operator="containsText" text="OFERTA CON PRECIO APARENTEMENTE BAJO">
      <formula>NOT(ISERROR(SEARCH("OFERTA CON PRECIO APARENTEMENTE BAJO",H295)))</formula>
    </cfRule>
  </conditionalFormatting>
  <conditionalFormatting sqref="Q295">
    <cfRule type="cellIs" dxfId="3147" priority="791" operator="greaterThan">
      <formula>0</formula>
    </cfRule>
  </conditionalFormatting>
  <conditionalFormatting sqref="Q295">
    <cfRule type="cellIs" dxfId="3146" priority="792" operator="greaterThan">
      <formula>#REF!-(#REF!-#REF!-#REF!-#REF!)</formula>
    </cfRule>
    <cfRule type="cellIs" dxfId="3145" priority="793" operator="greaterThan">
      <formula>#REF!-#REF!-#REF!-#REF!-#REF!</formula>
    </cfRule>
  </conditionalFormatting>
  <conditionalFormatting sqref="H296">
    <cfRule type="containsText" dxfId="3144" priority="790" operator="containsText" text="VALOR MINIMO NO ACEPTABLE">
      <formula>NOT(ISERROR(SEARCH("VALOR MINIMO NO ACEPTABLE",H296)))</formula>
    </cfRule>
  </conditionalFormatting>
  <conditionalFormatting sqref="H296">
    <cfRule type="containsText" dxfId="3143" priority="789" operator="containsText" text="OFERTA CON PRECIO APARENTEMENTE BAJO">
      <formula>NOT(ISERROR(SEARCH("OFERTA CON PRECIO APARENTEMENTE BAJO",H296)))</formula>
    </cfRule>
  </conditionalFormatting>
  <conditionalFormatting sqref="Q296">
    <cfRule type="cellIs" dxfId="3142" priority="786" operator="greaterThan">
      <formula>0</formula>
    </cfRule>
  </conditionalFormatting>
  <conditionalFormatting sqref="Q296">
    <cfRule type="cellIs" dxfId="3141" priority="787" operator="greaterThan">
      <formula>#REF!-(#REF!-#REF!-#REF!-#REF!)</formula>
    </cfRule>
    <cfRule type="cellIs" dxfId="3140" priority="788" operator="greaterThan">
      <formula>#REF!-#REF!-#REF!-#REF!-#REF!</formula>
    </cfRule>
  </conditionalFormatting>
  <conditionalFormatting sqref="H297">
    <cfRule type="containsText" dxfId="3139" priority="785" operator="containsText" text="VALOR MINIMO NO ACEPTABLE">
      <formula>NOT(ISERROR(SEARCH("VALOR MINIMO NO ACEPTABLE",H297)))</formula>
    </cfRule>
  </conditionalFormatting>
  <conditionalFormatting sqref="H297">
    <cfRule type="containsText" dxfId="3138" priority="784" operator="containsText" text="OFERTA CON PRECIO APARENTEMENTE BAJO">
      <formula>NOT(ISERROR(SEARCH("OFERTA CON PRECIO APARENTEMENTE BAJO",H297)))</formula>
    </cfRule>
  </conditionalFormatting>
  <conditionalFormatting sqref="Q297">
    <cfRule type="cellIs" dxfId="3137" priority="781" operator="greaterThan">
      <formula>0</formula>
    </cfRule>
  </conditionalFormatting>
  <conditionalFormatting sqref="Q297">
    <cfRule type="cellIs" dxfId="3136" priority="782" operator="greaterThan">
      <formula>#REF!-(#REF!-#REF!-#REF!-#REF!)</formula>
    </cfRule>
    <cfRule type="cellIs" dxfId="3135" priority="783" operator="greaterThan">
      <formula>#REF!-#REF!-#REF!-#REF!-#REF!</formula>
    </cfRule>
  </conditionalFormatting>
  <conditionalFormatting sqref="H298">
    <cfRule type="containsText" dxfId="3134" priority="780" operator="containsText" text="VALOR MINIMO NO ACEPTABLE">
      <formula>NOT(ISERROR(SEARCH("VALOR MINIMO NO ACEPTABLE",H298)))</formula>
    </cfRule>
  </conditionalFormatting>
  <conditionalFormatting sqref="H298">
    <cfRule type="containsText" dxfId="3133" priority="779" operator="containsText" text="OFERTA CON PRECIO APARENTEMENTE BAJO">
      <formula>NOT(ISERROR(SEARCH("OFERTA CON PRECIO APARENTEMENTE BAJO",H298)))</formula>
    </cfRule>
  </conditionalFormatting>
  <conditionalFormatting sqref="Q298">
    <cfRule type="cellIs" dxfId="3132" priority="776" operator="greaterThan">
      <formula>0</formula>
    </cfRule>
  </conditionalFormatting>
  <conditionalFormatting sqref="Q298">
    <cfRule type="cellIs" dxfId="3131" priority="777" operator="greaterThan">
      <formula>#REF!-(#REF!-#REF!-#REF!-#REF!)</formula>
    </cfRule>
    <cfRule type="cellIs" dxfId="3130" priority="778" operator="greaterThan">
      <formula>#REF!-#REF!-#REF!-#REF!-#REF!</formula>
    </cfRule>
  </conditionalFormatting>
  <conditionalFormatting sqref="H299">
    <cfRule type="containsText" dxfId="3129" priority="775" operator="containsText" text="VALOR MINIMO NO ACEPTABLE">
      <formula>NOT(ISERROR(SEARCH("VALOR MINIMO NO ACEPTABLE",H299)))</formula>
    </cfRule>
  </conditionalFormatting>
  <conditionalFormatting sqref="H299">
    <cfRule type="containsText" dxfId="3128" priority="774" operator="containsText" text="OFERTA CON PRECIO APARENTEMENTE BAJO">
      <formula>NOT(ISERROR(SEARCH("OFERTA CON PRECIO APARENTEMENTE BAJO",H299)))</formula>
    </cfRule>
  </conditionalFormatting>
  <conditionalFormatting sqref="Q299">
    <cfRule type="cellIs" dxfId="3127" priority="771" operator="greaterThan">
      <formula>0</formula>
    </cfRule>
  </conditionalFormatting>
  <conditionalFormatting sqref="Q299">
    <cfRule type="cellIs" dxfId="3126" priority="772" operator="greaterThan">
      <formula>#REF!-(#REF!-#REF!-#REF!-#REF!)</formula>
    </cfRule>
    <cfRule type="cellIs" dxfId="3125" priority="773" operator="greaterThan">
      <formula>#REF!-#REF!-#REF!-#REF!-#REF!</formula>
    </cfRule>
  </conditionalFormatting>
  <conditionalFormatting sqref="H300">
    <cfRule type="containsText" dxfId="3124" priority="770" operator="containsText" text="VALOR MINIMO NO ACEPTABLE">
      <formula>NOT(ISERROR(SEARCH("VALOR MINIMO NO ACEPTABLE",H300)))</formula>
    </cfRule>
  </conditionalFormatting>
  <conditionalFormatting sqref="H300">
    <cfRule type="containsText" dxfId="3123" priority="769" operator="containsText" text="OFERTA CON PRECIO APARENTEMENTE BAJO">
      <formula>NOT(ISERROR(SEARCH("OFERTA CON PRECIO APARENTEMENTE BAJO",H300)))</formula>
    </cfRule>
  </conditionalFormatting>
  <conditionalFormatting sqref="Q300">
    <cfRule type="cellIs" dxfId="3122" priority="766" operator="greaterThan">
      <formula>0</formula>
    </cfRule>
  </conditionalFormatting>
  <conditionalFormatting sqref="Q300">
    <cfRule type="cellIs" dxfId="3121" priority="767" operator="greaterThan">
      <formula>#REF!-(#REF!-#REF!-#REF!-#REF!)</formula>
    </cfRule>
    <cfRule type="cellIs" dxfId="3120" priority="768" operator="greaterThan">
      <formula>#REF!-#REF!-#REF!-#REF!-#REF!</formula>
    </cfRule>
  </conditionalFormatting>
  <conditionalFormatting sqref="H301">
    <cfRule type="containsText" dxfId="3119" priority="765" operator="containsText" text="VALOR MINIMO NO ACEPTABLE">
      <formula>NOT(ISERROR(SEARCH("VALOR MINIMO NO ACEPTABLE",H301)))</formula>
    </cfRule>
  </conditionalFormatting>
  <conditionalFormatting sqref="H301">
    <cfRule type="containsText" dxfId="3118" priority="764" operator="containsText" text="OFERTA CON PRECIO APARENTEMENTE BAJO">
      <formula>NOT(ISERROR(SEARCH("OFERTA CON PRECIO APARENTEMENTE BAJO",H301)))</formula>
    </cfRule>
  </conditionalFormatting>
  <conditionalFormatting sqref="Q301">
    <cfRule type="cellIs" dxfId="3117" priority="761" operator="greaterThan">
      <formula>0</formula>
    </cfRule>
  </conditionalFormatting>
  <conditionalFormatting sqref="Q301">
    <cfRule type="cellIs" dxfId="3116" priority="762" operator="greaterThan">
      <formula>#REF!-(#REF!-#REF!-#REF!-#REF!)</formula>
    </cfRule>
    <cfRule type="cellIs" dxfId="3115" priority="763" operator="greaterThan">
      <formula>#REF!-#REF!-#REF!-#REF!-#REF!</formula>
    </cfRule>
  </conditionalFormatting>
  <conditionalFormatting sqref="H302">
    <cfRule type="containsText" dxfId="3114" priority="760" operator="containsText" text="VALOR MINIMO NO ACEPTABLE">
      <formula>NOT(ISERROR(SEARCH("VALOR MINIMO NO ACEPTABLE",H302)))</formula>
    </cfRule>
  </conditionalFormatting>
  <conditionalFormatting sqref="H302">
    <cfRule type="containsText" dxfId="3113" priority="759" operator="containsText" text="OFERTA CON PRECIO APARENTEMENTE BAJO">
      <formula>NOT(ISERROR(SEARCH("OFERTA CON PRECIO APARENTEMENTE BAJO",H302)))</formula>
    </cfRule>
  </conditionalFormatting>
  <conditionalFormatting sqref="Q302">
    <cfRule type="cellIs" dxfId="3112" priority="756" operator="greaterThan">
      <formula>0</formula>
    </cfRule>
  </conditionalFormatting>
  <conditionalFormatting sqref="Q302">
    <cfRule type="cellIs" dxfId="3111" priority="757" operator="greaterThan">
      <formula>#REF!-(#REF!-#REF!-#REF!-#REF!)</formula>
    </cfRule>
    <cfRule type="cellIs" dxfId="3110" priority="758" operator="greaterThan">
      <formula>#REF!-#REF!-#REF!-#REF!-#REF!</formula>
    </cfRule>
  </conditionalFormatting>
  <conditionalFormatting sqref="H303">
    <cfRule type="containsText" dxfId="3109" priority="755" operator="containsText" text="VALOR MINIMO NO ACEPTABLE">
      <formula>NOT(ISERROR(SEARCH("VALOR MINIMO NO ACEPTABLE",H303)))</formula>
    </cfRule>
  </conditionalFormatting>
  <conditionalFormatting sqref="H303">
    <cfRule type="containsText" dxfId="3108" priority="754" operator="containsText" text="OFERTA CON PRECIO APARENTEMENTE BAJO">
      <formula>NOT(ISERROR(SEARCH("OFERTA CON PRECIO APARENTEMENTE BAJO",H303)))</formula>
    </cfRule>
  </conditionalFormatting>
  <conditionalFormatting sqref="Q303">
    <cfRule type="cellIs" dxfId="3107" priority="751" operator="greaterThan">
      <formula>0</formula>
    </cfRule>
  </conditionalFormatting>
  <conditionalFormatting sqref="Q303">
    <cfRule type="cellIs" dxfId="3106" priority="752" operator="greaterThan">
      <formula>#REF!-(#REF!-#REF!-#REF!-#REF!)</formula>
    </cfRule>
    <cfRule type="cellIs" dxfId="3105" priority="753" operator="greaterThan">
      <formula>#REF!-#REF!-#REF!-#REF!-#REF!</formula>
    </cfRule>
  </conditionalFormatting>
  <conditionalFormatting sqref="H304">
    <cfRule type="containsText" dxfId="3104" priority="750" operator="containsText" text="VALOR MINIMO NO ACEPTABLE">
      <formula>NOT(ISERROR(SEARCH("VALOR MINIMO NO ACEPTABLE",H304)))</formula>
    </cfRule>
  </conditionalFormatting>
  <conditionalFormatting sqref="H304">
    <cfRule type="containsText" dxfId="3103" priority="749" operator="containsText" text="OFERTA CON PRECIO APARENTEMENTE BAJO">
      <formula>NOT(ISERROR(SEARCH("OFERTA CON PRECIO APARENTEMENTE BAJO",H304)))</formula>
    </cfRule>
  </conditionalFormatting>
  <conditionalFormatting sqref="Q304">
    <cfRule type="cellIs" dxfId="3102" priority="746" operator="greaterThan">
      <formula>0</formula>
    </cfRule>
  </conditionalFormatting>
  <conditionalFormatting sqref="Q304">
    <cfRule type="cellIs" dxfId="3101" priority="747" operator="greaterThan">
      <formula>#REF!-(#REF!-#REF!-#REF!-#REF!)</formula>
    </cfRule>
    <cfRule type="cellIs" dxfId="3100" priority="748" operator="greaterThan">
      <formula>#REF!-#REF!-#REF!-#REF!-#REF!</formula>
    </cfRule>
  </conditionalFormatting>
  <conditionalFormatting sqref="H305">
    <cfRule type="containsText" dxfId="3099" priority="745" operator="containsText" text="VALOR MINIMO NO ACEPTABLE">
      <formula>NOT(ISERROR(SEARCH("VALOR MINIMO NO ACEPTABLE",H305)))</formula>
    </cfRule>
  </conditionalFormatting>
  <conditionalFormatting sqref="H305">
    <cfRule type="containsText" dxfId="3098" priority="744" operator="containsText" text="OFERTA CON PRECIO APARENTEMENTE BAJO">
      <formula>NOT(ISERROR(SEARCH("OFERTA CON PRECIO APARENTEMENTE BAJO",H305)))</formula>
    </cfRule>
  </conditionalFormatting>
  <conditionalFormatting sqref="Q305">
    <cfRule type="cellIs" dxfId="3097" priority="741" operator="greaterThan">
      <formula>0</formula>
    </cfRule>
  </conditionalFormatting>
  <conditionalFormatting sqref="Q305">
    <cfRule type="cellIs" dxfId="3096" priority="742" operator="greaterThan">
      <formula>#REF!-(#REF!-#REF!-#REF!-#REF!)</formula>
    </cfRule>
    <cfRule type="cellIs" dxfId="3095" priority="743" operator="greaterThan">
      <formula>#REF!-#REF!-#REF!-#REF!-#REF!</formula>
    </cfRule>
  </conditionalFormatting>
  <conditionalFormatting sqref="H306">
    <cfRule type="containsText" dxfId="3094" priority="740" operator="containsText" text="VALOR MINIMO NO ACEPTABLE">
      <formula>NOT(ISERROR(SEARCH("VALOR MINIMO NO ACEPTABLE",H306)))</formula>
    </cfRule>
  </conditionalFormatting>
  <conditionalFormatting sqref="H306">
    <cfRule type="containsText" dxfId="3093" priority="739" operator="containsText" text="OFERTA CON PRECIO APARENTEMENTE BAJO">
      <formula>NOT(ISERROR(SEARCH("OFERTA CON PRECIO APARENTEMENTE BAJO",H306)))</formula>
    </cfRule>
  </conditionalFormatting>
  <conditionalFormatting sqref="Q306">
    <cfRule type="cellIs" dxfId="3092" priority="736" operator="greaterThan">
      <formula>0</formula>
    </cfRule>
  </conditionalFormatting>
  <conditionalFormatting sqref="Q306">
    <cfRule type="cellIs" dxfId="3091" priority="737" operator="greaterThan">
      <formula>#REF!-(#REF!-#REF!-#REF!-#REF!)</formula>
    </cfRule>
    <cfRule type="cellIs" dxfId="3090" priority="738" operator="greaterThan">
      <formula>#REF!-#REF!-#REF!-#REF!-#REF!</formula>
    </cfRule>
  </conditionalFormatting>
  <conditionalFormatting sqref="H307">
    <cfRule type="containsText" dxfId="3089" priority="735" operator="containsText" text="VALOR MINIMO NO ACEPTABLE">
      <formula>NOT(ISERROR(SEARCH("VALOR MINIMO NO ACEPTABLE",H307)))</formula>
    </cfRule>
  </conditionalFormatting>
  <conditionalFormatting sqref="H307">
    <cfRule type="containsText" dxfId="3088" priority="734" operator="containsText" text="OFERTA CON PRECIO APARENTEMENTE BAJO">
      <formula>NOT(ISERROR(SEARCH("OFERTA CON PRECIO APARENTEMENTE BAJO",H307)))</formula>
    </cfRule>
  </conditionalFormatting>
  <conditionalFormatting sqref="Q307">
    <cfRule type="cellIs" dxfId="3087" priority="731" operator="greaterThan">
      <formula>0</formula>
    </cfRule>
  </conditionalFormatting>
  <conditionalFormatting sqref="Q307">
    <cfRule type="cellIs" dxfId="3086" priority="732" operator="greaterThan">
      <formula>#REF!-(#REF!-#REF!-#REF!-#REF!)</formula>
    </cfRule>
    <cfRule type="cellIs" dxfId="3085" priority="733" operator="greaterThan">
      <formula>#REF!-#REF!-#REF!-#REF!-#REF!</formula>
    </cfRule>
  </conditionalFormatting>
  <conditionalFormatting sqref="H308">
    <cfRule type="containsText" dxfId="3084" priority="730" operator="containsText" text="VALOR MINIMO NO ACEPTABLE">
      <formula>NOT(ISERROR(SEARCH("VALOR MINIMO NO ACEPTABLE",H308)))</formula>
    </cfRule>
  </conditionalFormatting>
  <conditionalFormatting sqref="H308">
    <cfRule type="containsText" dxfId="3083" priority="729" operator="containsText" text="OFERTA CON PRECIO APARENTEMENTE BAJO">
      <formula>NOT(ISERROR(SEARCH("OFERTA CON PRECIO APARENTEMENTE BAJO",H308)))</formula>
    </cfRule>
  </conditionalFormatting>
  <conditionalFormatting sqref="Q308">
    <cfRule type="cellIs" dxfId="3082" priority="726" operator="greaterThan">
      <formula>0</formula>
    </cfRule>
  </conditionalFormatting>
  <conditionalFormatting sqref="Q308">
    <cfRule type="cellIs" dxfId="3081" priority="727" operator="greaterThan">
      <formula>#REF!-(#REF!-#REF!-#REF!-#REF!)</formula>
    </cfRule>
    <cfRule type="cellIs" dxfId="3080" priority="728" operator="greaterThan">
      <formula>#REF!-#REF!-#REF!-#REF!-#REF!</formula>
    </cfRule>
  </conditionalFormatting>
  <conditionalFormatting sqref="H309">
    <cfRule type="containsText" dxfId="3079" priority="725" operator="containsText" text="VALOR MINIMO NO ACEPTABLE">
      <formula>NOT(ISERROR(SEARCH("VALOR MINIMO NO ACEPTABLE",H309)))</formula>
    </cfRule>
  </conditionalFormatting>
  <conditionalFormatting sqref="H309">
    <cfRule type="containsText" dxfId="3078" priority="724" operator="containsText" text="OFERTA CON PRECIO APARENTEMENTE BAJO">
      <formula>NOT(ISERROR(SEARCH("OFERTA CON PRECIO APARENTEMENTE BAJO",H309)))</formula>
    </cfRule>
  </conditionalFormatting>
  <conditionalFormatting sqref="Q309">
    <cfRule type="cellIs" dxfId="3077" priority="721" operator="greaterThan">
      <formula>0</formula>
    </cfRule>
  </conditionalFormatting>
  <conditionalFormatting sqref="Q309">
    <cfRule type="cellIs" dxfId="3076" priority="722" operator="greaterThan">
      <formula>#REF!-(#REF!-#REF!-#REF!-#REF!)</formula>
    </cfRule>
    <cfRule type="cellIs" dxfId="3075" priority="723" operator="greaterThan">
      <formula>#REF!-#REF!-#REF!-#REF!-#REF!</formula>
    </cfRule>
  </conditionalFormatting>
  <conditionalFormatting sqref="H310">
    <cfRule type="containsText" dxfId="3074" priority="720" operator="containsText" text="VALOR MINIMO NO ACEPTABLE">
      <formula>NOT(ISERROR(SEARCH("VALOR MINIMO NO ACEPTABLE",H310)))</formula>
    </cfRule>
  </conditionalFormatting>
  <conditionalFormatting sqref="H310">
    <cfRule type="containsText" dxfId="3073" priority="719" operator="containsText" text="OFERTA CON PRECIO APARENTEMENTE BAJO">
      <formula>NOT(ISERROR(SEARCH("OFERTA CON PRECIO APARENTEMENTE BAJO",H310)))</formula>
    </cfRule>
  </conditionalFormatting>
  <conditionalFormatting sqref="Q310">
    <cfRule type="cellIs" dxfId="3072" priority="716" operator="greaterThan">
      <formula>0</formula>
    </cfRule>
  </conditionalFormatting>
  <conditionalFormatting sqref="Q310">
    <cfRule type="cellIs" dxfId="3071" priority="717" operator="greaterThan">
      <formula>#REF!-(#REF!-#REF!-#REF!-#REF!)</formula>
    </cfRule>
    <cfRule type="cellIs" dxfId="3070" priority="718" operator="greaterThan">
      <formula>#REF!-#REF!-#REF!-#REF!-#REF!</formula>
    </cfRule>
  </conditionalFormatting>
  <conditionalFormatting sqref="H311">
    <cfRule type="containsText" dxfId="3069" priority="715" operator="containsText" text="VALOR MINIMO NO ACEPTABLE">
      <formula>NOT(ISERROR(SEARCH("VALOR MINIMO NO ACEPTABLE",H311)))</formula>
    </cfRule>
  </conditionalFormatting>
  <conditionalFormatting sqref="H311">
    <cfRule type="containsText" dxfId="3068" priority="714" operator="containsText" text="OFERTA CON PRECIO APARENTEMENTE BAJO">
      <formula>NOT(ISERROR(SEARCH("OFERTA CON PRECIO APARENTEMENTE BAJO",H311)))</formula>
    </cfRule>
  </conditionalFormatting>
  <conditionalFormatting sqref="Q311">
    <cfRule type="cellIs" dxfId="3067" priority="711" operator="greaterThan">
      <formula>0</formula>
    </cfRule>
  </conditionalFormatting>
  <conditionalFormatting sqref="Q311">
    <cfRule type="cellIs" dxfId="3066" priority="712" operator="greaterThan">
      <formula>#REF!-(#REF!-#REF!-#REF!-#REF!)</formula>
    </cfRule>
    <cfRule type="cellIs" dxfId="3065" priority="713" operator="greaterThan">
      <formula>#REF!-#REF!-#REF!-#REF!-#REF!</formula>
    </cfRule>
  </conditionalFormatting>
  <conditionalFormatting sqref="H312">
    <cfRule type="containsText" dxfId="3064" priority="710" operator="containsText" text="VALOR MINIMO NO ACEPTABLE">
      <formula>NOT(ISERROR(SEARCH("VALOR MINIMO NO ACEPTABLE",H312)))</formula>
    </cfRule>
  </conditionalFormatting>
  <conditionalFormatting sqref="H312">
    <cfRule type="containsText" dxfId="3063" priority="709" operator="containsText" text="OFERTA CON PRECIO APARENTEMENTE BAJO">
      <formula>NOT(ISERROR(SEARCH("OFERTA CON PRECIO APARENTEMENTE BAJO",H312)))</formula>
    </cfRule>
  </conditionalFormatting>
  <conditionalFormatting sqref="Q312">
    <cfRule type="cellIs" dxfId="3062" priority="706" operator="greaterThan">
      <formula>0</formula>
    </cfRule>
  </conditionalFormatting>
  <conditionalFormatting sqref="Q312">
    <cfRule type="cellIs" dxfId="3061" priority="707" operator="greaterThan">
      <formula>#REF!-(#REF!-#REF!-#REF!-#REF!)</formula>
    </cfRule>
    <cfRule type="cellIs" dxfId="3060" priority="708" operator="greaterThan">
      <formula>#REF!-#REF!-#REF!-#REF!-#REF!</formula>
    </cfRule>
  </conditionalFormatting>
  <conditionalFormatting sqref="H313">
    <cfRule type="containsText" dxfId="3059" priority="705" operator="containsText" text="VALOR MINIMO NO ACEPTABLE">
      <formula>NOT(ISERROR(SEARCH("VALOR MINIMO NO ACEPTABLE",H313)))</formula>
    </cfRule>
  </conditionalFormatting>
  <conditionalFormatting sqref="H313">
    <cfRule type="containsText" dxfId="3058" priority="704" operator="containsText" text="OFERTA CON PRECIO APARENTEMENTE BAJO">
      <formula>NOT(ISERROR(SEARCH("OFERTA CON PRECIO APARENTEMENTE BAJO",H313)))</formula>
    </cfRule>
  </conditionalFormatting>
  <conditionalFormatting sqref="Q313">
    <cfRule type="cellIs" dxfId="3057" priority="701" operator="greaterThan">
      <formula>0</formula>
    </cfRule>
  </conditionalFormatting>
  <conditionalFormatting sqref="Q313">
    <cfRule type="cellIs" dxfId="3056" priority="702" operator="greaterThan">
      <formula>#REF!-(#REF!-#REF!-#REF!-#REF!)</formula>
    </cfRule>
    <cfRule type="cellIs" dxfId="3055" priority="703" operator="greaterThan">
      <formula>#REF!-#REF!-#REF!-#REF!-#REF!</formula>
    </cfRule>
  </conditionalFormatting>
  <conditionalFormatting sqref="H314">
    <cfRule type="containsText" dxfId="3054" priority="700" operator="containsText" text="VALOR MINIMO NO ACEPTABLE">
      <formula>NOT(ISERROR(SEARCH("VALOR MINIMO NO ACEPTABLE",H314)))</formula>
    </cfRule>
  </conditionalFormatting>
  <conditionalFormatting sqref="H314">
    <cfRule type="containsText" dxfId="3053" priority="699" operator="containsText" text="OFERTA CON PRECIO APARENTEMENTE BAJO">
      <formula>NOT(ISERROR(SEARCH("OFERTA CON PRECIO APARENTEMENTE BAJO",H314)))</formula>
    </cfRule>
  </conditionalFormatting>
  <conditionalFormatting sqref="Q314">
    <cfRule type="cellIs" dxfId="3052" priority="696" operator="greaterThan">
      <formula>0</formula>
    </cfRule>
  </conditionalFormatting>
  <conditionalFormatting sqref="Q314">
    <cfRule type="cellIs" dxfId="3051" priority="697" operator="greaterThan">
      <formula>#REF!-(#REF!-#REF!-#REF!-#REF!)</formula>
    </cfRule>
    <cfRule type="cellIs" dxfId="3050" priority="698" operator="greaterThan">
      <formula>#REF!-#REF!-#REF!-#REF!-#REF!</formula>
    </cfRule>
  </conditionalFormatting>
  <conditionalFormatting sqref="H315">
    <cfRule type="containsText" dxfId="3049" priority="695" operator="containsText" text="VALOR MINIMO NO ACEPTABLE">
      <formula>NOT(ISERROR(SEARCH("VALOR MINIMO NO ACEPTABLE",H315)))</formula>
    </cfRule>
  </conditionalFormatting>
  <conditionalFormatting sqref="H315">
    <cfRule type="containsText" dxfId="3048" priority="694" operator="containsText" text="OFERTA CON PRECIO APARENTEMENTE BAJO">
      <formula>NOT(ISERROR(SEARCH("OFERTA CON PRECIO APARENTEMENTE BAJO",H315)))</formula>
    </cfRule>
  </conditionalFormatting>
  <conditionalFormatting sqref="Q315">
    <cfRule type="cellIs" dxfId="3047" priority="691" operator="greaterThan">
      <formula>0</formula>
    </cfRule>
  </conditionalFormatting>
  <conditionalFormatting sqref="Q315">
    <cfRule type="cellIs" dxfId="3046" priority="692" operator="greaterThan">
      <formula>#REF!-(#REF!-#REF!-#REF!-#REF!)</formula>
    </cfRule>
    <cfRule type="cellIs" dxfId="3045" priority="693" operator="greaterThan">
      <formula>#REF!-#REF!-#REF!-#REF!-#REF!</formula>
    </cfRule>
  </conditionalFormatting>
  <conditionalFormatting sqref="H316">
    <cfRule type="containsText" dxfId="3044" priority="690" operator="containsText" text="VALOR MINIMO NO ACEPTABLE">
      <formula>NOT(ISERROR(SEARCH("VALOR MINIMO NO ACEPTABLE",H316)))</formula>
    </cfRule>
  </conditionalFormatting>
  <conditionalFormatting sqref="H316">
    <cfRule type="containsText" dxfId="3043" priority="689" operator="containsText" text="OFERTA CON PRECIO APARENTEMENTE BAJO">
      <formula>NOT(ISERROR(SEARCH("OFERTA CON PRECIO APARENTEMENTE BAJO",H316)))</formula>
    </cfRule>
  </conditionalFormatting>
  <conditionalFormatting sqref="Q316">
    <cfRule type="cellIs" dxfId="3042" priority="686" operator="greaterThan">
      <formula>0</formula>
    </cfRule>
  </conditionalFormatting>
  <conditionalFormatting sqref="Q316">
    <cfRule type="cellIs" dxfId="3041" priority="687" operator="greaterThan">
      <formula>#REF!-(#REF!-#REF!-#REF!-#REF!)</formula>
    </cfRule>
    <cfRule type="cellIs" dxfId="3040" priority="688" operator="greaterThan">
      <formula>#REF!-#REF!-#REF!-#REF!-#REF!</formula>
    </cfRule>
  </conditionalFormatting>
  <conditionalFormatting sqref="H317">
    <cfRule type="containsText" dxfId="3039" priority="685" operator="containsText" text="VALOR MINIMO NO ACEPTABLE">
      <formula>NOT(ISERROR(SEARCH("VALOR MINIMO NO ACEPTABLE",H317)))</formula>
    </cfRule>
  </conditionalFormatting>
  <conditionalFormatting sqref="H317">
    <cfRule type="containsText" dxfId="3038" priority="684" operator="containsText" text="OFERTA CON PRECIO APARENTEMENTE BAJO">
      <formula>NOT(ISERROR(SEARCH("OFERTA CON PRECIO APARENTEMENTE BAJO",H317)))</formula>
    </cfRule>
  </conditionalFormatting>
  <conditionalFormatting sqref="Q317">
    <cfRule type="cellIs" dxfId="3037" priority="681" operator="greaterThan">
      <formula>0</formula>
    </cfRule>
  </conditionalFormatting>
  <conditionalFormatting sqref="Q317">
    <cfRule type="cellIs" dxfId="3036" priority="682" operator="greaterThan">
      <formula>#REF!-(#REF!-#REF!-#REF!-#REF!)</formula>
    </cfRule>
    <cfRule type="cellIs" dxfId="3035" priority="683" operator="greaterThan">
      <formula>#REF!-#REF!-#REF!-#REF!-#REF!</formula>
    </cfRule>
  </conditionalFormatting>
  <conditionalFormatting sqref="H318">
    <cfRule type="containsText" dxfId="3034" priority="680" operator="containsText" text="VALOR MINIMO NO ACEPTABLE">
      <formula>NOT(ISERROR(SEARCH("VALOR MINIMO NO ACEPTABLE",H318)))</formula>
    </cfRule>
  </conditionalFormatting>
  <conditionalFormatting sqref="H318">
    <cfRule type="containsText" dxfId="3033" priority="679" operator="containsText" text="OFERTA CON PRECIO APARENTEMENTE BAJO">
      <formula>NOT(ISERROR(SEARCH("OFERTA CON PRECIO APARENTEMENTE BAJO",H318)))</formula>
    </cfRule>
  </conditionalFormatting>
  <conditionalFormatting sqref="Q318">
    <cfRule type="cellIs" dxfId="3032" priority="676" operator="greaterThan">
      <formula>0</formula>
    </cfRule>
  </conditionalFormatting>
  <conditionalFormatting sqref="Q318">
    <cfRule type="cellIs" dxfId="3031" priority="677" operator="greaterThan">
      <formula>#REF!-(#REF!-#REF!-#REF!-#REF!)</formula>
    </cfRule>
    <cfRule type="cellIs" dxfId="3030" priority="678" operator="greaterThan">
      <formula>#REF!-#REF!-#REF!-#REF!-#REF!</formula>
    </cfRule>
  </conditionalFormatting>
  <conditionalFormatting sqref="H319">
    <cfRule type="containsText" dxfId="3029" priority="675" operator="containsText" text="VALOR MINIMO NO ACEPTABLE">
      <formula>NOT(ISERROR(SEARCH("VALOR MINIMO NO ACEPTABLE",H319)))</formula>
    </cfRule>
  </conditionalFormatting>
  <conditionalFormatting sqref="H319">
    <cfRule type="containsText" dxfId="3028" priority="674" operator="containsText" text="OFERTA CON PRECIO APARENTEMENTE BAJO">
      <formula>NOT(ISERROR(SEARCH("OFERTA CON PRECIO APARENTEMENTE BAJO",H319)))</formula>
    </cfRule>
  </conditionalFormatting>
  <conditionalFormatting sqref="Q319">
    <cfRule type="cellIs" dxfId="3027" priority="671" operator="greaterThan">
      <formula>0</formula>
    </cfRule>
  </conditionalFormatting>
  <conditionalFormatting sqref="Q319">
    <cfRule type="cellIs" dxfId="3026" priority="672" operator="greaterThan">
      <formula>#REF!-(#REF!-#REF!-#REF!-#REF!)</formula>
    </cfRule>
    <cfRule type="cellIs" dxfId="3025" priority="673" operator="greaterThan">
      <formula>#REF!-#REF!-#REF!-#REF!-#REF!</formula>
    </cfRule>
  </conditionalFormatting>
  <conditionalFormatting sqref="H320">
    <cfRule type="containsText" dxfId="3024" priority="670" operator="containsText" text="VALOR MINIMO NO ACEPTABLE">
      <formula>NOT(ISERROR(SEARCH("VALOR MINIMO NO ACEPTABLE",H320)))</formula>
    </cfRule>
  </conditionalFormatting>
  <conditionalFormatting sqref="H320">
    <cfRule type="containsText" dxfId="3023" priority="669" operator="containsText" text="OFERTA CON PRECIO APARENTEMENTE BAJO">
      <formula>NOT(ISERROR(SEARCH("OFERTA CON PRECIO APARENTEMENTE BAJO",H320)))</formula>
    </cfRule>
  </conditionalFormatting>
  <conditionalFormatting sqref="Q320">
    <cfRule type="cellIs" dxfId="3022" priority="666" operator="greaterThan">
      <formula>0</formula>
    </cfRule>
  </conditionalFormatting>
  <conditionalFormatting sqref="Q320">
    <cfRule type="cellIs" dxfId="3021" priority="667" operator="greaterThan">
      <formula>#REF!-(#REF!-#REF!-#REF!-#REF!)</formula>
    </cfRule>
    <cfRule type="cellIs" dxfId="3020" priority="668" operator="greaterThan">
      <formula>#REF!-#REF!-#REF!-#REF!-#REF!</formula>
    </cfRule>
  </conditionalFormatting>
  <conditionalFormatting sqref="H321">
    <cfRule type="containsText" dxfId="3019" priority="665" operator="containsText" text="VALOR MINIMO NO ACEPTABLE">
      <formula>NOT(ISERROR(SEARCH("VALOR MINIMO NO ACEPTABLE",H321)))</formula>
    </cfRule>
  </conditionalFormatting>
  <conditionalFormatting sqref="H321">
    <cfRule type="containsText" dxfId="3018" priority="664" operator="containsText" text="OFERTA CON PRECIO APARENTEMENTE BAJO">
      <formula>NOT(ISERROR(SEARCH("OFERTA CON PRECIO APARENTEMENTE BAJO",H321)))</formula>
    </cfRule>
  </conditionalFormatting>
  <conditionalFormatting sqref="Q321">
    <cfRule type="cellIs" dxfId="3017" priority="661" operator="greaterThan">
      <formula>0</formula>
    </cfRule>
  </conditionalFormatting>
  <conditionalFormatting sqref="Q321">
    <cfRule type="cellIs" dxfId="3016" priority="662" operator="greaterThan">
      <formula>#REF!-(#REF!-#REF!-#REF!-#REF!)</formula>
    </cfRule>
    <cfRule type="cellIs" dxfId="3015" priority="663" operator="greaterThan">
      <formula>#REF!-#REF!-#REF!-#REF!-#REF!</formula>
    </cfRule>
  </conditionalFormatting>
  <conditionalFormatting sqref="H322">
    <cfRule type="containsText" dxfId="3014" priority="660" operator="containsText" text="VALOR MINIMO NO ACEPTABLE">
      <formula>NOT(ISERROR(SEARCH("VALOR MINIMO NO ACEPTABLE",H322)))</formula>
    </cfRule>
  </conditionalFormatting>
  <conditionalFormatting sqref="H322">
    <cfRule type="containsText" dxfId="3013" priority="659" operator="containsText" text="OFERTA CON PRECIO APARENTEMENTE BAJO">
      <formula>NOT(ISERROR(SEARCH("OFERTA CON PRECIO APARENTEMENTE BAJO",H322)))</formula>
    </cfRule>
  </conditionalFormatting>
  <conditionalFormatting sqref="Q322">
    <cfRule type="cellIs" dxfId="3012" priority="656" operator="greaterThan">
      <formula>0</formula>
    </cfRule>
  </conditionalFormatting>
  <conditionalFormatting sqref="Q322">
    <cfRule type="cellIs" dxfId="3011" priority="657" operator="greaterThan">
      <formula>#REF!-(#REF!-#REF!-#REF!-#REF!)</formula>
    </cfRule>
    <cfRule type="cellIs" dxfId="3010" priority="658" operator="greaterThan">
      <formula>#REF!-#REF!-#REF!-#REF!-#REF!</formula>
    </cfRule>
  </conditionalFormatting>
  <conditionalFormatting sqref="H323">
    <cfRule type="containsText" dxfId="3009" priority="655" operator="containsText" text="VALOR MINIMO NO ACEPTABLE">
      <formula>NOT(ISERROR(SEARCH("VALOR MINIMO NO ACEPTABLE",H323)))</formula>
    </cfRule>
  </conditionalFormatting>
  <conditionalFormatting sqref="H323">
    <cfRule type="containsText" dxfId="3008" priority="654" operator="containsText" text="OFERTA CON PRECIO APARENTEMENTE BAJO">
      <formula>NOT(ISERROR(SEARCH("OFERTA CON PRECIO APARENTEMENTE BAJO",H323)))</formula>
    </cfRule>
  </conditionalFormatting>
  <conditionalFormatting sqref="Q323">
    <cfRule type="cellIs" dxfId="3007" priority="651" operator="greaterThan">
      <formula>0</formula>
    </cfRule>
  </conditionalFormatting>
  <conditionalFormatting sqref="Q323">
    <cfRule type="cellIs" dxfId="3006" priority="652" operator="greaterThan">
      <formula>#REF!-(#REF!-#REF!-#REF!-#REF!)</formula>
    </cfRule>
    <cfRule type="cellIs" dxfId="3005" priority="653" operator="greaterThan">
      <formula>#REF!-#REF!-#REF!-#REF!-#REF!</formula>
    </cfRule>
  </conditionalFormatting>
  <conditionalFormatting sqref="H324">
    <cfRule type="containsText" dxfId="3004" priority="650" operator="containsText" text="VALOR MINIMO NO ACEPTABLE">
      <formula>NOT(ISERROR(SEARCH("VALOR MINIMO NO ACEPTABLE",H324)))</formula>
    </cfRule>
  </conditionalFormatting>
  <conditionalFormatting sqref="H324">
    <cfRule type="containsText" dxfId="3003" priority="649" operator="containsText" text="OFERTA CON PRECIO APARENTEMENTE BAJO">
      <formula>NOT(ISERROR(SEARCH("OFERTA CON PRECIO APARENTEMENTE BAJO",H324)))</formula>
    </cfRule>
  </conditionalFormatting>
  <conditionalFormatting sqref="Q324">
    <cfRule type="cellIs" dxfId="3002" priority="646" operator="greaterThan">
      <formula>0</formula>
    </cfRule>
  </conditionalFormatting>
  <conditionalFormatting sqref="Q324">
    <cfRule type="cellIs" dxfId="3001" priority="647" operator="greaterThan">
      <formula>#REF!-(#REF!-#REF!-#REF!-#REF!)</formula>
    </cfRule>
    <cfRule type="cellIs" dxfId="3000" priority="648" operator="greaterThan">
      <formula>#REF!-#REF!-#REF!-#REF!-#REF!</formula>
    </cfRule>
  </conditionalFormatting>
  <conditionalFormatting sqref="H325">
    <cfRule type="containsText" dxfId="2999" priority="645" operator="containsText" text="VALOR MINIMO NO ACEPTABLE">
      <formula>NOT(ISERROR(SEARCH("VALOR MINIMO NO ACEPTABLE",H325)))</formula>
    </cfRule>
  </conditionalFormatting>
  <conditionalFormatting sqref="H325">
    <cfRule type="containsText" dxfId="2998" priority="644" operator="containsText" text="OFERTA CON PRECIO APARENTEMENTE BAJO">
      <formula>NOT(ISERROR(SEARCH("OFERTA CON PRECIO APARENTEMENTE BAJO",H325)))</formula>
    </cfRule>
  </conditionalFormatting>
  <conditionalFormatting sqref="Q325">
    <cfRule type="cellIs" dxfId="2997" priority="641" operator="greaterThan">
      <formula>0</formula>
    </cfRule>
  </conditionalFormatting>
  <conditionalFormatting sqref="Q325">
    <cfRule type="cellIs" dxfId="2996" priority="642" operator="greaterThan">
      <formula>#REF!-(#REF!-#REF!-#REF!-#REF!)</formula>
    </cfRule>
    <cfRule type="cellIs" dxfId="2995" priority="643" operator="greaterThan">
      <formula>#REF!-#REF!-#REF!-#REF!-#REF!</formula>
    </cfRule>
  </conditionalFormatting>
  <conditionalFormatting sqref="H326">
    <cfRule type="containsText" dxfId="2994" priority="640" operator="containsText" text="VALOR MINIMO NO ACEPTABLE">
      <formula>NOT(ISERROR(SEARCH("VALOR MINIMO NO ACEPTABLE",H326)))</formula>
    </cfRule>
  </conditionalFormatting>
  <conditionalFormatting sqref="H326">
    <cfRule type="containsText" dxfId="2993" priority="639" operator="containsText" text="OFERTA CON PRECIO APARENTEMENTE BAJO">
      <formula>NOT(ISERROR(SEARCH("OFERTA CON PRECIO APARENTEMENTE BAJO",H326)))</formula>
    </cfRule>
  </conditionalFormatting>
  <conditionalFormatting sqref="Q326">
    <cfRule type="cellIs" dxfId="2992" priority="636" operator="greaterThan">
      <formula>0</formula>
    </cfRule>
  </conditionalFormatting>
  <conditionalFormatting sqref="Q326">
    <cfRule type="cellIs" dxfId="2991" priority="637" operator="greaterThan">
      <formula>#REF!-(#REF!-#REF!-#REF!-#REF!)</formula>
    </cfRule>
    <cfRule type="cellIs" dxfId="2990" priority="638" operator="greaterThan">
      <formula>#REF!-#REF!-#REF!-#REF!-#REF!</formula>
    </cfRule>
  </conditionalFormatting>
  <conditionalFormatting sqref="H327">
    <cfRule type="containsText" dxfId="2989" priority="635" operator="containsText" text="VALOR MINIMO NO ACEPTABLE">
      <formula>NOT(ISERROR(SEARCH("VALOR MINIMO NO ACEPTABLE",H327)))</formula>
    </cfRule>
  </conditionalFormatting>
  <conditionalFormatting sqref="H327">
    <cfRule type="containsText" dxfId="2988" priority="634" operator="containsText" text="OFERTA CON PRECIO APARENTEMENTE BAJO">
      <formula>NOT(ISERROR(SEARCH("OFERTA CON PRECIO APARENTEMENTE BAJO",H327)))</formula>
    </cfRule>
  </conditionalFormatting>
  <conditionalFormatting sqref="Q327">
    <cfRule type="cellIs" dxfId="2987" priority="631" operator="greaterThan">
      <formula>0</formula>
    </cfRule>
  </conditionalFormatting>
  <conditionalFormatting sqref="Q327">
    <cfRule type="cellIs" dxfId="2986" priority="632" operator="greaterThan">
      <formula>#REF!-(#REF!-#REF!-#REF!-#REF!)</formula>
    </cfRule>
    <cfRule type="cellIs" dxfId="2985" priority="633" operator="greaterThan">
      <formula>#REF!-#REF!-#REF!-#REF!-#REF!</formula>
    </cfRule>
  </conditionalFormatting>
  <conditionalFormatting sqref="H328">
    <cfRule type="containsText" dxfId="2984" priority="630" operator="containsText" text="VALOR MINIMO NO ACEPTABLE">
      <formula>NOT(ISERROR(SEARCH("VALOR MINIMO NO ACEPTABLE",H328)))</formula>
    </cfRule>
  </conditionalFormatting>
  <conditionalFormatting sqref="H328">
    <cfRule type="containsText" dxfId="2983" priority="629" operator="containsText" text="OFERTA CON PRECIO APARENTEMENTE BAJO">
      <formula>NOT(ISERROR(SEARCH("OFERTA CON PRECIO APARENTEMENTE BAJO",H328)))</formula>
    </cfRule>
  </conditionalFormatting>
  <conditionalFormatting sqref="Q328">
    <cfRule type="cellIs" dxfId="2982" priority="626" operator="greaterThan">
      <formula>0</formula>
    </cfRule>
  </conditionalFormatting>
  <conditionalFormatting sqref="Q328">
    <cfRule type="cellIs" dxfId="2981" priority="627" operator="greaterThan">
      <formula>#REF!-(#REF!-#REF!-#REF!-#REF!)</formula>
    </cfRule>
    <cfRule type="cellIs" dxfId="2980" priority="628" operator="greaterThan">
      <formula>#REF!-#REF!-#REF!-#REF!-#REF!</formula>
    </cfRule>
  </conditionalFormatting>
  <conditionalFormatting sqref="H329">
    <cfRule type="containsText" dxfId="2979" priority="625" operator="containsText" text="VALOR MINIMO NO ACEPTABLE">
      <formula>NOT(ISERROR(SEARCH("VALOR MINIMO NO ACEPTABLE",H329)))</formula>
    </cfRule>
  </conditionalFormatting>
  <conditionalFormatting sqref="H329">
    <cfRule type="containsText" dxfId="2978" priority="624" operator="containsText" text="OFERTA CON PRECIO APARENTEMENTE BAJO">
      <formula>NOT(ISERROR(SEARCH("OFERTA CON PRECIO APARENTEMENTE BAJO",H329)))</formula>
    </cfRule>
  </conditionalFormatting>
  <conditionalFormatting sqref="Q329">
    <cfRule type="cellIs" dxfId="2977" priority="621" operator="greaterThan">
      <formula>0</formula>
    </cfRule>
  </conditionalFormatting>
  <conditionalFormatting sqref="Q329">
    <cfRule type="cellIs" dxfId="2976" priority="622" operator="greaterThan">
      <formula>#REF!-(#REF!-#REF!-#REF!-#REF!)</formula>
    </cfRule>
    <cfRule type="cellIs" dxfId="2975" priority="623" operator="greaterThan">
      <formula>#REF!-#REF!-#REF!-#REF!-#REF!</formula>
    </cfRule>
  </conditionalFormatting>
  <conditionalFormatting sqref="H330">
    <cfRule type="containsText" dxfId="2974" priority="620" operator="containsText" text="VALOR MINIMO NO ACEPTABLE">
      <formula>NOT(ISERROR(SEARCH("VALOR MINIMO NO ACEPTABLE",H330)))</formula>
    </cfRule>
  </conditionalFormatting>
  <conditionalFormatting sqref="H330">
    <cfRule type="containsText" dxfId="2973" priority="619" operator="containsText" text="OFERTA CON PRECIO APARENTEMENTE BAJO">
      <formula>NOT(ISERROR(SEARCH("OFERTA CON PRECIO APARENTEMENTE BAJO",H330)))</formula>
    </cfRule>
  </conditionalFormatting>
  <conditionalFormatting sqref="Q330">
    <cfRule type="cellIs" dxfId="2972" priority="616" operator="greaterThan">
      <formula>0</formula>
    </cfRule>
  </conditionalFormatting>
  <conditionalFormatting sqref="Q330">
    <cfRule type="cellIs" dxfId="2971" priority="617" operator="greaterThan">
      <formula>#REF!-(#REF!-#REF!-#REF!-#REF!)</formula>
    </cfRule>
    <cfRule type="cellIs" dxfId="2970" priority="618" operator="greaterThan">
      <formula>#REF!-#REF!-#REF!-#REF!-#REF!</formula>
    </cfRule>
  </conditionalFormatting>
  <conditionalFormatting sqref="H331">
    <cfRule type="containsText" dxfId="2969" priority="615" operator="containsText" text="VALOR MINIMO NO ACEPTABLE">
      <formula>NOT(ISERROR(SEARCH("VALOR MINIMO NO ACEPTABLE",H331)))</formula>
    </cfRule>
  </conditionalFormatting>
  <conditionalFormatting sqref="H331">
    <cfRule type="containsText" dxfId="2968" priority="614" operator="containsText" text="OFERTA CON PRECIO APARENTEMENTE BAJO">
      <formula>NOT(ISERROR(SEARCH("OFERTA CON PRECIO APARENTEMENTE BAJO",H331)))</formula>
    </cfRule>
  </conditionalFormatting>
  <conditionalFormatting sqref="Q331">
    <cfRule type="cellIs" dxfId="2967" priority="611" operator="greaterThan">
      <formula>0</formula>
    </cfRule>
  </conditionalFormatting>
  <conditionalFormatting sqref="Q331">
    <cfRule type="cellIs" dxfId="2966" priority="612" operator="greaterThan">
      <formula>#REF!-(#REF!-#REF!-#REF!-#REF!)</formula>
    </cfRule>
    <cfRule type="cellIs" dxfId="2965" priority="613" operator="greaterThan">
      <formula>#REF!-#REF!-#REF!-#REF!-#REF!</formula>
    </cfRule>
  </conditionalFormatting>
  <conditionalFormatting sqref="H332">
    <cfRule type="containsText" dxfId="2964" priority="610" operator="containsText" text="VALOR MINIMO NO ACEPTABLE">
      <formula>NOT(ISERROR(SEARCH("VALOR MINIMO NO ACEPTABLE",H332)))</formula>
    </cfRule>
  </conditionalFormatting>
  <conditionalFormatting sqref="H332">
    <cfRule type="containsText" dxfId="2963" priority="609" operator="containsText" text="OFERTA CON PRECIO APARENTEMENTE BAJO">
      <formula>NOT(ISERROR(SEARCH("OFERTA CON PRECIO APARENTEMENTE BAJO",H332)))</formula>
    </cfRule>
  </conditionalFormatting>
  <conditionalFormatting sqref="Q332">
    <cfRule type="cellIs" dxfId="2962" priority="606" operator="greaterThan">
      <formula>0</formula>
    </cfRule>
  </conditionalFormatting>
  <conditionalFormatting sqref="Q332">
    <cfRule type="cellIs" dxfId="2961" priority="607" operator="greaterThan">
      <formula>#REF!-(#REF!-#REF!-#REF!-#REF!)</formula>
    </cfRule>
    <cfRule type="cellIs" dxfId="2960" priority="608" operator="greaterThan">
      <formula>#REF!-#REF!-#REF!-#REF!-#REF!</formula>
    </cfRule>
  </conditionalFormatting>
  <conditionalFormatting sqref="H333">
    <cfRule type="containsText" dxfId="2959" priority="605" operator="containsText" text="VALOR MINIMO NO ACEPTABLE">
      <formula>NOT(ISERROR(SEARCH("VALOR MINIMO NO ACEPTABLE",H333)))</formula>
    </cfRule>
  </conditionalFormatting>
  <conditionalFormatting sqref="H333">
    <cfRule type="containsText" dxfId="2958" priority="604" operator="containsText" text="OFERTA CON PRECIO APARENTEMENTE BAJO">
      <formula>NOT(ISERROR(SEARCH("OFERTA CON PRECIO APARENTEMENTE BAJO",H333)))</formula>
    </cfRule>
  </conditionalFormatting>
  <conditionalFormatting sqref="Q333">
    <cfRule type="cellIs" dxfId="2957" priority="601" operator="greaterThan">
      <formula>0</formula>
    </cfRule>
  </conditionalFormatting>
  <conditionalFormatting sqref="Q333">
    <cfRule type="cellIs" dxfId="2956" priority="602" operator="greaterThan">
      <formula>#REF!-(#REF!-#REF!-#REF!-#REF!)</formula>
    </cfRule>
    <cfRule type="cellIs" dxfId="2955" priority="603" operator="greaterThan">
      <formula>#REF!-#REF!-#REF!-#REF!-#REF!</formula>
    </cfRule>
  </conditionalFormatting>
  <conditionalFormatting sqref="H334">
    <cfRule type="containsText" dxfId="2954" priority="600" operator="containsText" text="VALOR MINIMO NO ACEPTABLE">
      <formula>NOT(ISERROR(SEARCH("VALOR MINIMO NO ACEPTABLE",H334)))</formula>
    </cfRule>
  </conditionalFormatting>
  <conditionalFormatting sqref="H334">
    <cfRule type="containsText" dxfId="2953" priority="599" operator="containsText" text="OFERTA CON PRECIO APARENTEMENTE BAJO">
      <formula>NOT(ISERROR(SEARCH("OFERTA CON PRECIO APARENTEMENTE BAJO",H334)))</formula>
    </cfRule>
  </conditionalFormatting>
  <conditionalFormatting sqref="Q334">
    <cfRule type="cellIs" dxfId="2952" priority="596" operator="greaterThan">
      <formula>0</formula>
    </cfRule>
  </conditionalFormatting>
  <conditionalFormatting sqref="Q334">
    <cfRule type="cellIs" dxfId="2951" priority="597" operator="greaterThan">
      <formula>#REF!-(#REF!-#REF!-#REF!-#REF!)</formula>
    </cfRule>
    <cfRule type="cellIs" dxfId="2950" priority="598" operator="greaterThan">
      <formula>#REF!-#REF!-#REF!-#REF!-#REF!</formula>
    </cfRule>
  </conditionalFormatting>
  <conditionalFormatting sqref="H335">
    <cfRule type="containsText" dxfId="2949" priority="595" operator="containsText" text="VALOR MINIMO NO ACEPTABLE">
      <formula>NOT(ISERROR(SEARCH("VALOR MINIMO NO ACEPTABLE",H335)))</formula>
    </cfRule>
  </conditionalFormatting>
  <conditionalFormatting sqref="H335">
    <cfRule type="containsText" dxfId="2948" priority="594" operator="containsText" text="OFERTA CON PRECIO APARENTEMENTE BAJO">
      <formula>NOT(ISERROR(SEARCH("OFERTA CON PRECIO APARENTEMENTE BAJO",H335)))</formula>
    </cfRule>
  </conditionalFormatting>
  <conditionalFormatting sqref="Q335">
    <cfRule type="cellIs" dxfId="2947" priority="591" operator="greaterThan">
      <formula>0</formula>
    </cfRule>
  </conditionalFormatting>
  <conditionalFormatting sqref="Q335">
    <cfRule type="cellIs" dxfId="2946" priority="592" operator="greaterThan">
      <formula>#REF!-(#REF!-#REF!-#REF!-#REF!)</formula>
    </cfRule>
    <cfRule type="cellIs" dxfId="2945" priority="593" operator="greaterThan">
      <formula>#REF!-#REF!-#REF!-#REF!-#REF!</formula>
    </cfRule>
  </conditionalFormatting>
  <conditionalFormatting sqref="H336">
    <cfRule type="containsText" dxfId="2944" priority="590" operator="containsText" text="VALOR MINIMO NO ACEPTABLE">
      <formula>NOT(ISERROR(SEARCH("VALOR MINIMO NO ACEPTABLE",H336)))</formula>
    </cfRule>
  </conditionalFormatting>
  <conditionalFormatting sqref="H336">
    <cfRule type="containsText" dxfId="2943" priority="589" operator="containsText" text="OFERTA CON PRECIO APARENTEMENTE BAJO">
      <formula>NOT(ISERROR(SEARCH("OFERTA CON PRECIO APARENTEMENTE BAJO",H336)))</formula>
    </cfRule>
  </conditionalFormatting>
  <conditionalFormatting sqref="Q336">
    <cfRule type="cellIs" dxfId="2942" priority="586" operator="greaterThan">
      <formula>0</formula>
    </cfRule>
  </conditionalFormatting>
  <conditionalFormatting sqref="Q336">
    <cfRule type="cellIs" dxfId="2941" priority="587" operator="greaterThan">
      <formula>#REF!-(#REF!-#REF!-#REF!-#REF!)</formula>
    </cfRule>
    <cfRule type="cellIs" dxfId="2940" priority="588" operator="greaterThan">
      <formula>#REF!-#REF!-#REF!-#REF!-#REF!</formula>
    </cfRule>
  </conditionalFormatting>
  <conditionalFormatting sqref="H337">
    <cfRule type="containsText" dxfId="2939" priority="585" operator="containsText" text="VALOR MINIMO NO ACEPTABLE">
      <formula>NOT(ISERROR(SEARCH("VALOR MINIMO NO ACEPTABLE",H337)))</formula>
    </cfRule>
  </conditionalFormatting>
  <conditionalFormatting sqref="H337">
    <cfRule type="containsText" dxfId="2938" priority="584" operator="containsText" text="OFERTA CON PRECIO APARENTEMENTE BAJO">
      <formula>NOT(ISERROR(SEARCH("OFERTA CON PRECIO APARENTEMENTE BAJO",H337)))</formula>
    </cfRule>
  </conditionalFormatting>
  <conditionalFormatting sqref="Q337">
    <cfRule type="cellIs" dxfId="2937" priority="581" operator="greaterThan">
      <formula>0</formula>
    </cfRule>
  </conditionalFormatting>
  <conditionalFormatting sqref="Q337">
    <cfRule type="cellIs" dxfId="2936" priority="582" operator="greaterThan">
      <formula>#REF!-(#REF!-#REF!-#REF!-#REF!)</formula>
    </cfRule>
    <cfRule type="cellIs" dxfId="2935" priority="583" operator="greaterThan">
      <formula>#REF!-#REF!-#REF!-#REF!-#REF!</formula>
    </cfRule>
  </conditionalFormatting>
  <conditionalFormatting sqref="H338">
    <cfRule type="containsText" dxfId="2934" priority="580" operator="containsText" text="VALOR MINIMO NO ACEPTABLE">
      <formula>NOT(ISERROR(SEARCH("VALOR MINIMO NO ACEPTABLE",H338)))</formula>
    </cfRule>
  </conditionalFormatting>
  <conditionalFormatting sqref="H338">
    <cfRule type="containsText" dxfId="2933" priority="579" operator="containsText" text="OFERTA CON PRECIO APARENTEMENTE BAJO">
      <formula>NOT(ISERROR(SEARCH("OFERTA CON PRECIO APARENTEMENTE BAJO",H338)))</formula>
    </cfRule>
  </conditionalFormatting>
  <conditionalFormatting sqref="Q338">
    <cfRule type="cellIs" dxfId="2932" priority="576" operator="greaterThan">
      <formula>0</formula>
    </cfRule>
  </conditionalFormatting>
  <conditionalFormatting sqref="Q338">
    <cfRule type="cellIs" dxfId="2931" priority="577" operator="greaterThan">
      <formula>#REF!-(#REF!-#REF!-#REF!-#REF!)</formula>
    </cfRule>
    <cfRule type="cellIs" dxfId="2930" priority="578" operator="greaterThan">
      <formula>#REF!-#REF!-#REF!-#REF!-#REF!</formula>
    </cfRule>
  </conditionalFormatting>
  <conditionalFormatting sqref="H339">
    <cfRule type="containsText" dxfId="2929" priority="575" operator="containsText" text="VALOR MINIMO NO ACEPTABLE">
      <formula>NOT(ISERROR(SEARCH("VALOR MINIMO NO ACEPTABLE",H339)))</formula>
    </cfRule>
  </conditionalFormatting>
  <conditionalFormatting sqref="H339">
    <cfRule type="containsText" dxfId="2928" priority="574" operator="containsText" text="OFERTA CON PRECIO APARENTEMENTE BAJO">
      <formula>NOT(ISERROR(SEARCH("OFERTA CON PRECIO APARENTEMENTE BAJO",H339)))</formula>
    </cfRule>
  </conditionalFormatting>
  <conditionalFormatting sqref="Q339">
    <cfRule type="cellIs" dxfId="2927" priority="571" operator="greaterThan">
      <formula>0</formula>
    </cfRule>
  </conditionalFormatting>
  <conditionalFormatting sqref="Q339">
    <cfRule type="cellIs" dxfId="2926" priority="572" operator="greaterThan">
      <formula>#REF!-(#REF!-#REF!-#REF!-#REF!)</formula>
    </cfRule>
    <cfRule type="cellIs" dxfId="2925" priority="573" operator="greaterThan">
      <formula>#REF!-#REF!-#REF!-#REF!-#REF!</formula>
    </cfRule>
  </conditionalFormatting>
  <conditionalFormatting sqref="H340">
    <cfRule type="containsText" dxfId="2924" priority="570" operator="containsText" text="VALOR MINIMO NO ACEPTABLE">
      <formula>NOT(ISERROR(SEARCH("VALOR MINIMO NO ACEPTABLE",H340)))</formula>
    </cfRule>
  </conditionalFormatting>
  <conditionalFormatting sqref="H340">
    <cfRule type="containsText" dxfId="2923" priority="569" operator="containsText" text="OFERTA CON PRECIO APARENTEMENTE BAJO">
      <formula>NOT(ISERROR(SEARCH("OFERTA CON PRECIO APARENTEMENTE BAJO",H340)))</formula>
    </cfRule>
  </conditionalFormatting>
  <conditionalFormatting sqref="Q340">
    <cfRule type="cellIs" dxfId="2922" priority="566" operator="greaterThan">
      <formula>0</formula>
    </cfRule>
  </conditionalFormatting>
  <conditionalFormatting sqref="Q340">
    <cfRule type="cellIs" dxfId="2921" priority="567" operator="greaterThan">
      <formula>#REF!-(#REF!-#REF!-#REF!-#REF!)</formula>
    </cfRule>
    <cfRule type="cellIs" dxfId="2920" priority="568" operator="greaterThan">
      <formula>#REF!-#REF!-#REF!-#REF!-#REF!</formula>
    </cfRule>
  </conditionalFormatting>
  <conditionalFormatting sqref="H341">
    <cfRule type="containsText" dxfId="2919" priority="565" operator="containsText" text="VALOR MINIMO NO ACEPTABLE">
      <formula>NOT(ISERROR(SEARCH("VALOR MINIMO NO ACEPTABLE",H341)))</formula>
    </cfRule>
  </conditionalFormatting>
  <conditionalFormatting sqref="H341">
    <cfRule type="containsText" dxfId="2918" priority="564" operator="containsText" text="OFERTA CON PRECIO APARENTEMENTE BAJO">
      <formula>NOT(ISERROR(SEARCH("OFERTA CON PRECIO APARENTEMENTE BAJO",H341)))</formula>
    </cfRule>
  </conditionalFormatting>
  <conditionalFormatting sqref="Q341">
    <cfRule type="cellIs" dxfId="2917" priority="561" operator="greaterThan">
      <formula>0</formula>
    </cfRule>
  </conditionalFormatting>
  <conditionalFormatting sqref="Q341">
    <cfRule type="cellIs" dxfId="2916" priority="562" operator="greaterThan">
      <formula>#REF!-(#REF!-#REF!-#REF!-#REF!)</formula>
    </cfRule>
    <cfRule type="cellIs" dxfId="2915" priority="563" operator="greaterThan">
      <formula>#REF!-#REF!-#REF!-#REF!-#REF!</formula>
    </cfRule>
  </conditionalFormatting>
  <conditionalFormatting sqref="H342">
    <cfRule type="containsText" dxfId="2914" priority="560" operator="containsText" text="VALOR MINIMO NO ACEPTABLE">
      <formula>NOT(ISERROR(SEARCH("VALOR MINIMO NO ACEPTABLE",H342)))</formula>
    </cfRule>
  </conditionalFormatting>
  <conditionalFormatting sqref="H342">
    <cfRule type="containsText" dxfId="2913" priority="559" operator="containsText" text="OFERTA CON PRECIO APARENTEMENTE BAJO">
      <formula>NOT(ISERROR(SEARCH("OFERTA CON PRECIO APARENTEMENTE BAJO",H342)))</formula>
    </cfRule>
  </conditionalFormatting>
  <conditionalFormatting sqref="Q342">
    <cfRule type="cellIs" dxfId="2912" priority="556" operator="greaterThan">
      <formula>0</formula>
    </cfRule>
  </conditionalFormatting>
  <conditionalFormatting sqref="Q342">
    <cfRule type="cellIs" dxfId="2911" priority="557" operator="greaterThan">
      <formula>#REF!-(#REF!-#REF!-#REF!-#REF!)</formula>
    </cfRule>
    <cfRule type="cellIs" dxfId="2910" priority="558" operator="greaterThan">
      <formula>#REF!-#REF!-#REF!-#REF!-#REF!</formula>
    </cfRule>
  </conditionalFormatting>
  <conditionalFormatting sqref="H343">
    <cfRule type="containsText" dxfId="2909" priority="555" operator="containsText" text="VALOR MINIMO NO ACEPTABLE">
      <formula>NOT(ISERROR(SEARCH("VALOR MINIMO NO ACEPTABLE",H343)))</formula>
    </cfRule>
  </conditionalFormatting>
  <conditionalFormatting sqref="H343">
    <cfRule type="containsText" dxfId="2908" priority="554" operator="containsText" text="OFERTA CON PRECIO APARENTEMENTE BAJO">
      <formula>NOT(ISERROR(SEARCH("OFERTA CON PRECIO APARENTEMENTE BAJO",H343)))</formula>
    </cfRule>
  </conditionalFormatting>
  <conditionalFormatting sqref="Q343">
    <cfRule type="cellIs" dxfId="2907" priority="551" operator="greaterThan">
      <formula>0</formula>
    </cfRule>
  </conditionalFormatting>
  <conditionalFormatting sqref="Q343">
    <cfRule type="cellIs" dxfId="2906" priority="552" operator="greaterThan">
      <formula>#REF!-(#REF!-#REF!-#REF!-#REF!)</formula>
    </cfRule>
    <cfRule type="cellIs" dxfId="2905" priority="553" operator="greaterThan">
      <formula>#REF!-#REF!-#REF!-#REF!-#REF!</formula>
    </cfRule>
  </conditionalFormatting>
  <conditionalFormatting sqref="H344">
    <cfRule type="containsText" dxfId="2904" priority="550" operator="containsText" text="VALOR MINIMO NO ACEPTABLE">
      <formula>NOT(ISERROR(SEARCH("VALOR MINIMO NO ACEPTABLE",H344)))</formula>
    </cfRule>
  </conditionalFormatting>
  <conditionalFormatting sqref="H344">
    <cfRule type="containsText" dxfId="2903" priority="549" operator="containsText" text="OFERTA CON PRECIO APARENTEMENTE BAJO">
      <formula>NOT(ISERROR(SEARCH("OFERTA CON PRECIO APARENTEMENTE BAJO",H344)))</formula>
    </cfRule>
  </conditionalFormatting>
  <conditionalFormatting sqref="Q344">
    <cfRule type="cellIs" dxfId="2902" priority="546" operator="greaterThan">
      <formula>0</formula>
    </cfRule>
  </conditionalFormatting>
  <conditionalFormatting sqref="Q344">
    <cfRule type="cellIs" dxfId="2901" priority="547" operator="greaterThan">
      <formula>#REF!-(#REF!-#REF!-#REF!-#REF!)</formula>
    </cfRule>
    <cfRule type="cellIs" dxfId="2900" priority="548" operator="greaterThan">
      <formula>#REF!-#REF!-#REF!-#REF!-#REF!</formula>
    </cfRule>
  </conditionalFormatting>
  <conditionalFormatting sqref="H345">
    <cfRule type="containsText" dxfId="2899" priority="545" operator="containsText" text="VALOR MINIMO NO ACEPTABLE">
      <formula>NOT(ISERROR(SEARCH("VALOR MINIMO NO ACEPTABLE",H345)))</formula>
    </cfRule>
  </conditionalFormatting>
  <conditionalFormatting sqref="H345">
    <cfRule type="containsText" dxfId="2898" priority="544" operator="containsText" text="OFERTA CON PRECIO APARENTEMENTE BAJO">
      <formula>NOT(ISERROR(SEARCH("OFERTA CON PRECIO APARENTEMENTE BAJO",H345)))</formula>
    </cfRule>
  </conditionalFormatting>
  <conditionalFormatting sqref="Q345">
    <cfRule type="cellIs" dxfId="2897" priority="541" operator="greaterThan">
      <formula>0</formula>
    </cfRule>
  </conditionalFormatting>
  <conditionalFormatting sqref="Q345">
    <cfRule type="cellIs" dxfId="2896" priority="542" operator="greaterThan">
      <formula>#REF!-(#REF!-#REF!-#REF!-#REF!)</formula>
    </cfRule>
    <cfRule type="cellIs" dxfId="2895" priority="543" operator="greaterThan">
      <formula>#REF!-#REF!-#REF!-#REF!-#REF!</formula>
    </cfRule>
  </conditionalFormatting>
  <conditionalFormatting sqref="H346">
    <cfRule type="containsText" dxfId="2894" priority="540" operator="containsText" text="VALOR MINIMO NO ACEPTABLE">
      <formula>NOT(ISERROR(SEARCH("VALOR MINIMO NO ACEPTABLE",H346)))</formula>
    </cfRule>
  </conditionalFormatting>
  <conditionalFormatting sqref="H346">
    <cfRule type="containsText" dxfId="2893" priority="539" operator="containsText" text="OFERTA CON PRECIO APARENTEMENTE BAJO">
      <formula>NOT(ISERROR(SEARCH("OFERTA CON PRECIO APARENTEMENTE BAJO",H346)))</formula>
    </cfRule>
  </conditionalFormatting>
  <conditionalFormatting sqref="Q346">
    <cfRule type="cellIs" dxfId="2892" priority="536" operator="greaterThan">
      <formula>0</formula>
    </cfRule>
  </conditionalFormatting>
  <conditionalFormatting sqref="Q346">
    <cfRule type="cellIs" dxfId="2891" priority="537" operator="greaterThan">
      <formula>#REF!-(#REF!-#REF!-#REF!-#REF!)</formula>
    </cfRule>
    <cfRule type="cellIs" dxfId="2890" priority="538" operator="greaterThan">
      <formula>#REF!-#REF!-#REF!-#REF!-#REF!</formula>
    </cfRule>
  </conditionalFormatting>
  <conditionalFormatting sqref="H347">
    <cfRule type="containsText" dxfId="2889" priority="535" operator="containsText" text="VALOR MINIMO NO ACEPTABLE">
      <formula>NOT(ISERROR(SEARCH("VALOR MINIMO NO ACEPTABLE",H347)))</formula>
    </cfRule>
  </conditionalFormatting>
  <conditionalFormatting sqref="H347">
    <cfRule type="containsText" dxfId="2888" priority="534" operator="containsText" text="OFERTA CON PRECIO APARENTEMENTE BAJO">
      <formula>NOT(ISERROR(SEARCH("OFERTA CON PRECIO APARENTEMENTE BAJO",H347)))</formula>
    </cfRule>
  </conditionalFormatting>
  <conditionalFormatting sqref="Q347">
    <cfRule type="cellIs" dxfId="2887" priority="531" operator="greaterThan">
      <formula>0</formula>
    </cfRule>
  </conditionalFormatting>
  <conditionalFormatting sqref="Q347">
    <cfRule type="cellIs" dxfId="2886" priority="532" operator="greaterThan">
      <formula>#REF!-(#REF!-#REF!-#REF!-#REF!)</formula>
    </cfRule>
    <cfRule type="cellIs" dxfId="2885" priority="533" operator="greaterThan">
      <formula>#REF!-#REF!-#REF!-#REF!-#REF!</formula>
    </cfRule>
  </conditionalFormatting>
  <conditionalFormatting sqref="H348">
    <cfRule type="containsText" dxfId="2884" priority="530" operator="containsText" text="VALOR MINIMO NO ACEPTABLE">
      <formula>NOT(ISERROR(SEARCH("VALOR MINIMO NO ACEPTABLE",H348)))</formula>
    </cfRule>
  </conditionalFormatting>
  <conditionalFormatting sqref="H348">
    <cfRule type="containsText" dxfId="2883" priority="529" operator="containsText" text="OFERTA CON PRECIO APARENTEMENTE BAJO">
      <formula>NOT(ISERROR(SEARCH("OFERTA CON PRECIO APARENTEMENTE BAJO",H348)))</formula>
    </cfRule>
  </conditionalFormatting>
  <conditionalFormatting sqref="Q348">
    <cfRule type="cellIs" dxfId="2882" priority="526" operator="greaterThan">
      <formula>0</formula>
    </cfRule>
  </conditionalFormatting>
  <conditionalFormatting sqref="Q348">
    <cfRule type="cellIs" dxfId="2881" priority="527" operator="greaterThan">
      <formula>#REF!-(#REF!-#REF!-#REF!-#REF!)</formula>
    </cfRule>
    <cfRule type="cellIs" dxfId="2880" priority="528" operator="greaterThan">
      <formula>#REF!-#REF!-#REF!-#REF!-#REF!</formula>
    </cfRule>
  </conditionalFormatting>
  <conditionalFormatting sqref="H349">
    <cfRule type="containsText" dxfId="2879" priority="525" operator="containsText" text="VALOR MINIMO NO ACEPTABLE">
      <formula>NOT(ISERROR(SEARCH("VALOR MINIMO NO ACEPTABLE",H349)))</formula>
    </cfRule>
  </conditionalFormatting>
  <conditionalFormatting sqref="H349">
    <cfRule type="containsText" dxfId="2878" priority="524" operator="containsText" text="OFERTA CON PRECIO APARENTEMENTE BAJO">
      <formula>NOT(ISERROR(SEARCH("OFERTA CON PRECIO APARENTEMENTE BAJO",H349)))</formula>
    </cfRule>
  </conditionalFormatting>
  <conditionalFormatting sqref="Q349">
    <cfRule type="cellIs" dxfId="2877" priority="521" operator="greaterThan">
      <formula>0</formula>
    </cfRule>
  </conditionalFormatting>
  <conditionalFormatting sqref="Q349">
    <cfRule type="cellIs" dxfId="2876" priority="522" operator="greaterThan">
      <formula>#REF!-(#REF!-#REF!-#REF!-#REF!)</formula>
    </cfRule>
    <cfRule type="cellIs" dxfId="2875" priority="523" operator="greaterThan">
      <formula>#REF!-#REF!-#REF!-#REF!-#REF!</formula>
    </cfRule>
  </conditionalFormatting>
  <conditionalFormatting sqref="H350">
    <cfRule type="containsText" dxfId="2874" priority="520" operator="containsText" text="VALOR MINIMO NO ACEPTABLE">
      <formula>NOT(ISERROR(SEARCH("VALOR MINIMO NO ACEPTABLE",H350)))</formula>
    </cfRule>
  </conditionalFormatting>
  <conditionalFormatting sqref="H350">
    <cfRule type="containsText" dxfId="2873" priority="519" operator="containsText" text="OFERTA CON PRECIO APARENTEMENTE BAJO">
      <formula>NOT(ISERROR(SEARCH("OFERTA CON PRECIO APARENTEMENTE BAJO",H350)))</formula>
    </cfRule>
  </conditionalFormatting>
  <conditionalFormatting sqref="Q350">
    <cfRule type="cellIs" dxfId="2872" priority="516" operator="greaterThan">
      <formula>0</formula>
    </cfRule>
  </conditionalFormatting>
  <conditionalFormatting sqref="Q350">
    <cfRule type="cellIs" dxfId="2871" priority="517" operator="greaterThan">
      <formula>#REF!-(#REF!-#REF!-#REF!-#REF!)</formula>
    </cfRule>
    <cfRule type="cellIs" dxfId="2870" priority="518" operator="greaterThan">
      <formula>#REF!-#REF!-#REF!-#REF!-#REF!</formula>
    </cfRule>
  </conditionalFormatting>
  <conditionalFormatting sqref="H351">
    <cfRule type="containsText" dxfId="2869" priority="515" operator="containsText" text="VALOR MINIMO NO ACEPTABLE">
      <formula>NOT(ISERROR(SEARCH("VALOR MINIMO NO ACEPTABLE",H351)))</formula>
    </cfRule>
  </conditionalFormatting>
  <conditionalFormatting sqref="H351">
    <cfRule type="containsText" dxfId="2868" priority="514" operator="containsText" text="OFERTA CON PRECIO APARENTEMENTE BAJO">
      <formula>NOT(ISERROR(SEARCH("OFERTA CON PRECIO APARENTEMENTE BAJO",H351)))</formula>
    </cfRule>
  </conditionalFormatting>
  <conditionalFormatting sqref="Q351">
    <cfRule type="cellIs" dxfId="2867" priority="511" operator="greaterThan">
      <formula>0</formula>
    </cfRule>
  </conditionalFormatting>
  <conditionalFormatting sqref="Q351">
    <cfRule type="cellIs" dxfId="2866" priority="512" operator="greaterThan">
      <formula>#REF!-(#REF!-#REF!-#REF!-#REF!)</formula>
    </cfRule>
    <cfRule type="cellIs" dxfId="2865" priority="513" operator="greaterThan">
      <formula>#REF!-#REF!-#REF!-#REF!-#REF!</formula>
    </cfRule>
  </conditionalFormatting>
  <conditionalFormatting sqref="H352">
    <cfRule type="containsText" dxfId="2864" priority="510" operator="containsText" text="VALOR MINIMO NO ACEPTABLE">
      <formula>NOT(ISERROR(SEARCH("VALOR MINIMO NO ACEPTABLE",H352)))</formula>
    </cfRule>
  </conditionalFormatting>
  <conditionalFormatting sqref="H352">
    <cfRule type="containsText" dxfId="2863" priority="509" operator="containsText" text="OFERTA CON PRECIO APARENTEMENTE BAJO">
      <formula>NOT(ISERROR(SEARCH("OFERTA CON PRECIO APARENTEMENTE BAJO",H352)))</formula>
    </cfRule>
  </conditionalFormatting>
  <conditionalFormatting sqref="Q352">
    <cfRule type="cellIs" dxfId="2862" priority="506" operator="greaterThan">
      <formula>0</formula>
    </cfRule>
  </conditionalFormatting>
  <conditionalFormatting sqref="Q352">
    <cfRule type="cellIs" dxfId="2861" priority="507" operator="greaterThan">
      <formula>#REF!-(#REF!-#REF!-#REF!-#REF!)</formula>
    </cfRule>
    <cfRule type="cellIs" dxfId="2860" priority="508" operator="greaterThan">
      <formula>#REF!-#REF!-#REF!-#REF!-#REF!</formula>
    </cfRule>
  </conditionalFormatting>
  <conditionalFormatting sqref="H353">
    <cfRule type="containsText" dxfId="2859" priority="505" operator="containsText" text="VALOR MINIMO NO ACEPTABLE">
      <formula>NOT(ISERROR(SEARCH("VALOR MINIMO NO ACEPTABLE",H353)))</formula>
    </cfRule>
  </conditionalFormatting>
  <conditionalFormatting sqref="H353">
    <cfRule type="containsText" dxfId="2858" priority="504" operator="containsText" text="OFERTA CON PRECIO APARENTEMENTE BAJO">
      <formula>NOT(ISERROR(SEARCH("OFERTA CON PRECIO APARENTEMENTE BAJO",H353)))</formula>
    </cfRule>
  </conditionalFormatting>
  <conditionalFormatting sqref="Q353">
    <cfRule type="cellIs" dxfId="2857" priority="501" operator="greaterThan">
      <formula>0</formula>
    </cfRule>
  </conditionalFormatting>
  <conditionalFormatting sqref="Q353">
    <cfRule type="cellIs" dxfId="2856" priority="502" operator="greaterThan">
      <formula>#REF!-(#REF!-#REF!-#REF!-#REF!)</formula>
    </cfRule>
    <cfRule type="cellIs" dxfId="2855" priority="503" operator="greaterThan">
      <formula>#REF!-#REF!-#REF!-#REF!-#REF!</formula>
    </cfRule>
  </conditionalFormatting>
  <conditionalFormatting sqref="H354">
    <cfRule type="containsText" dxfId="2854" priority="500" operator="containsText" text="VALOR MINIMO NO ACEPTABLE">
      <formula>NOT(ISERROR(SEARCH("VALOR MINIMO NO ACEPTABLE",H354)))</formula>
    </cfRule>
  </conditionalFormatting>
  <conditionalFormatting sqref="H354">
    <cfRule type="containsText" dxfId="2853" priority="499" operator="containsText" text="OFERTA CON PRECIO APARENTEMENTE BAJO">
      <formula>NOT(ISERROR(SEARCH("OFERTA CON PRECIO APARENTEMENTE BAJO",H354)))</formula>
    </cfRule>
  </conditionalFormatting>
  <conditionalFormatting sqref="Q354">
    <cfRule type="cellIs" dxfId="2852" priority="496" operator="greaterThan">
      <formula>0</formula>
    </cfRule>
  </conditionalFormatting>
  <conditionalFormatting sqref="Q354">
    <cfRule type="cellIs" dxfId="2851" priority="497" operator="greaterThan">
      <formula>#REF!-(#REF!-#REF!-#REF!-#REF!)</formula>
    </cfRule>
    <cfRule type="cellIs" dxfId="2850" priority="498" operator="greaterThan">
      <formula>#REF!-#REF!-#REF!-#REF!-#REF!</formula>
    </cfRule>
  </conditionalFormatting>
  <conditionalFormatting sqref="H355">
    <cfRule type="containsText" dxfId="2849" priority="495" operator="containsText" text="VALOR MINIMO NO ACEPTABLE">
      <formula>NOT(ISERROR(SEARCH("VALOR MINIMO NO ACEPTABLE",H355)))</formula>
    </cfRule>
  </conditionalFormatting>
  <conditionalFormatting sqref="H355">
    <cfRule type="containsText" dxfId="2848" priority="494" operator="containsText" text="OFERTA CON PRECIO APARENTEMENTE BAJO">
      <formula>NOT(ISERROR(SEARCH("OFERTA CON PRECIO APARENTEMENTE BAJO",H355)))</formula>
    </cfRule>
  </conditionalFormatting>
  <conditionalFormatting sqref="Q355">
    <cfRule type="cellIs" dxfId="2847" priority="491" operator="greaterThan">
      <formula>0</formula>
    </cfRule>
  </conditionalFormatting>
  <conditionalFormatting sqref="Q355">
    <cfRule type="cellIs" dxfId="2846" priority="492" operator="greaterThan">
      <formula>#REF!-(#REF!-#REF!-#REF!-#REF!)</formula>
    </cfRule>
    <cfRule type="cellIs" dxfId="2845" priority="493" operator="greaterThan">
      <formula>#REF!-#REF!-#REF!-#REF!-#REF!</formula>
    </cfRule>
  </conditionalFormatting>
  <conditionalFormatting sqref="H356">
    <cfRule type="containsText" dxfId="2844" priority="490" operator="containsText" text="VALOR MINIMO NO ACEPTABLE">
      <formula>NOT(ISERROR(SEARCH("VALOR MINIMO NO ACEPTABLE",H356)))</formula>
    </cfRule>
  </conditionalFormatting>
  <conditionalFormatting sqref="H356">
    <cfRule type="containsText" dxfId="2843" priority="489" operator="containsText" text="OFERTA CON PRECIO APARENTEMENTE BAJO">
      <formula>NOT(ISERROR(SEARCH("OFERTA CON PRECIO APARENTEMENTE BAJO",H356)))</formula>
    </cfRule>
  </conditionalFormatting>
  <conditionalFormatting sqref="Q356">
    <cfRule type="cellIs" dxfId="2842" priority="486" operator="greaterThan">
      <formula>0</formula>
    </cfRule>
  </conditionalFormatting>
  <conditionalFormatting sqref="Q356">
    <cfRule type="cellIs" dxfId="2841" priority="487" operator="greaterThan">
      <formula>#REF!-(#REF!-#REF!-#REF!-#REF!)</formula>
    </cfRule>
    <cfRule type="cellIs" dxfId="2840" priority="488" operator="greaterThan">
      <formula>#REF!-#REF!-#REF!-#REF!-#REF!</formula>
    </cfRule>
  </conditionalFormatting>
  <conditionalFormatting sqref="H357">
    <cfRule type="containsText" dxfId="2839" priority="485" operator="containsText" text="VALOR MINIMO NO ACEPTABLE">
      <formula>NOT(ISERROR(SEARCH("VALOR MINIMO NO ACEPTABLE",H357)))</formula>
    </cfRule>
  </conditionalFormatting>
  <conditionalFormatting sqref="H357">
    <cfRule type="containsText" dxfId="2838" priority="484" operator="containsText" text="OFERTA CON PRECIO APARENTEMENTE BAJO">
      <formula>NOT(ISERROR(SEARCH("OFERTA CON PRECIO APARENTEMENTE BAJO",H357)))</formula>
    </cfRule>
  </conditionalFormatting>
  <conditionalFormatting sqref="Q357">
    <cfRule type="cellIs" dxfId="2837" priority="481" operator="greaterThan">
      <formula>0</formula>
    </cfRule>
  </conditionalFormatting>
  <conditionalFormatting sqref="Q357">
    <cfRule type="cellIs" dxfId="2836" priority="482" operator="greaterThan">
      <formula>#REF!-(#REF!-#REF!-#REF!-#REF!)</formula>
    </cfRule>
    <cfRule type="cellIs" dxfId="2835" priority="483" operator="greaterThan">
      <formula>#REF!-#REF!-#REF!-#REF!-#REF!</formula>
    </cfRule>
  </conditionalFormatting>
  <conditionalFormatting sqref="H358">
    <cfRule type="containsText" dxfId="2834" priority="480" operator="containsText" text="VALOR MINIMO NO ACEPTABLE">
      <formula>NOT(ISERROR(SEARCH("VALOR MINIMO NO ACEPTABLE",H358)))</formula>
    </cfRule>
  </conditionalFormatting>
  <conditionalFormatting sqref="H358">
    <cfRule type="containsText" dxfId="2833" priority="479" operator="containsText" text="OFERTA CON PRECIO APARENTEMENTE BAJO">
      <formula>NOT(ISERROR(SEARCH("OFERTA CON PRECIO APARENTEMENTE BAJO",H358)))</formula>
    </cfRule>
  </conditionalFormatting>
  <conditionalFormatting sqref="Q358">
    <cfRule type="cellIs" dxfId="2832" priority="476" operator="greaterThan">
      <formula>0</formula>
    </cfRule>
  </conditionalFormatting>
  <conditionalFormatting sqref="Q358">
    <cfRule type="cellIs" dxfId="2831" priority="477" operator="greaterThan">
      <formula>#REF!-(#REF!-#REF!-#REF!-#REF!)</formula>
    </cfRule>
    <cfRule type="cellIs" dxfId="2830" priority="478" operator="greaterThan">
      <formula>#REF!-#REF!-#REF!-#REF!-#REF!</formula>
    </cfRule>
  </conditionalFormatting>
  <conditionalFormatting sqref="H359">
    <cfRule type="containsText" dxfId="2829" priority="475" operator="containsText" text="VALOR MINIMO NO ACEPTABLE">
      <formula>NOT(ISERROR(SEARCH("VALOR MINIMO NO ACEPTABLE",H359)))</formula>
    </cfRule>
  </conditionalFormatting>
  <conditionalFormatting sqref="H359">
    <cfRule type="containsText" dxfId="2828" priority="474" operator="containsText" text="OFERTA CON PRECIO APARENTEMENTE BAJO">
      <formula>NOT(ISERROR(SEARCH("OFERTA CON PRECIO APARENTEMENTE BAJO",H359)))</formula>
    </cfRule>
  </conditionalFormatting>
  <conditionalFormatting sqref="Q359">
    <cfRule type="cellIs" dxfId="2827" priority="471" operator="greaterThan">
      <formula>0</formula>
    </cfRule>
  </conditionalFormatting>
  <conditionalFormatting sqref="Q359">
    <cfRule type="cellIs" dxfId="2826" priority="472" operator="greaterThan">
      <formula>#REF!-(#REF!-#REF!-#REF!-#REF!)</formula>
    </cfRule>
    <cfRule type="cellIs" dxfId="2825" priority="473" operator="greaterThan">
      <formula>#REF!-#REF!-#REF!-#REF!-#REF!</formula>
    </cfRule>
  </conditionalFormatting>
  <conditionalFormatting sqref="H360">
    <cfRule type="containsText" dxfId="2824" priority="470" operator="containsText" text="VALOR MINIMO NO ACEPTABLE">
      <formula>NOT(ISERROR(SEARCH("VALOR MINIMO NO ACEPTABLE",H360)))</formula>
    </cfRule>
  </conditionalFormatting>
  <conditionalFormatting sqref="H360">
    <cfRule type="containsText" dxfId="2823" priority="469" operator="containsText" text="OFERTA CON PRECIO APARENTEMENTE BAJO">
      <formula>NOT(ISERROR(SEARCH("OFERTA CON PRECIO APARENTEMENTE BAJO",H360)))</formula>
    </cfRule>
  </conditionalFormatting>
  <conditionalFormatting sqref="Q360">
    <cfRule type="cellIs" dxfId="2822" priority="466" operator="greaterThan">
      <formula>0</formula>
    </cfRule>
  </conditionalFormatting>
  <conditionalFormatting sqref="Q360">
    <cfRule type="cellIs" dxfId="2821" priority="467" operator="greaterThan">
      <formula>#REF!-(#REF!-#REF!-#REF!-#REF!)</formula>
    </cfRule>
    <cfRule type="cellIs" dxfId="2820" priority="468" operator="greaterThan">
      <formula>#REF!-#REF!-#REF!-#REF!-#REF!</formula>
    </cfRule>
  </conditionalFormatting>
  <conditionalFormatting sqref="H361">
    <cfRule type="containsText" dxfId="2819" priority="465" operator="containsText" text="VALOR MINIMO NO ACEPTABLE">
      <formula>NOT(ISERROR(SEARCH("VALOR MINIMO NO ACEPTABLE",H361)))</formula>
    </cfRule>
  </conditionalFormatting>
  <conditionalFormatting sqref="H361">
    <cfRule type="containsText" dxfId="2818" priority="464" operator="containsText" text="OFERTA CON PRECIO APARENTEMENTE BAJO">
      <formula>NOT(ISERROR(SEARCH("OFERTA CON PRECIO APARENTEMENTE BAJO",H361)))</formula>
    </cfRule>
  </conditionalFormatting>
  <conditionalFormatting sqref="Q361">
    <cfRule type="cellIs" dxfId="2817" priority="461" operator="greaterThan">
      <formula>0</formula>
    </cfRule>
  </conditionalFormatting>
  <conditionalFormatting sqref="Q361">
    <cfRule type="cellIs" dxfId="2816" priority="462" operator="greaterThan">
      <formula>#REF!-(#REF!-#REF!-#REF!-#REF!)</formula>
    </cfRule>
    <cfRule type="cellIs" dxfId="2815" priority="463" operator="greaterThan">
      <formula>#REF!-#REF!-#REF!-#REF!-#REF!</formula>
    </cfRule>
  </conditionalFormatting>
  <conditionalFormatting sqref="H362">
    <cfRule type="containsText" dxfId="2814" priority="460" operator="containsText" text="VALOR MINIMO NO ACEPTABLE">
      <formula>NOT(ISERROR(SEARCH("VALOR MINIMO NO ACEPTABLE",H362)))</formula>
    </cfRule>
  </conditionalFormatting>
  <conditionalFormatting sqref="H362">
    <cfRule type="containsText" dxfId="2813" priority="459" operator="containsText" text="OFERTA CON PRECIO APARENTEMENTE BAJO">
      <formula>NOT(ISERROR(SEARCH("OFERTA CON PRECIO APARENTEMENTE BAJO",H362)))</formula>
    </cfRule>
  </conditionalFormatting>
  <conditionalFormatting sqref="Q362">
    <cfRule type="cellIs" dxfId="2812" priority="456" operator="greaterThan">
      <formula>0</formula>
    </cfRule>
  </conditionalFormatting>
  <conditionalFormatting sqref="Q362">
    <cfRule type="cellIs" dxfId="2811" priority="457" operator="greaterThan">
      <formula>#REF!-(#REF!-#REF!-#REF!-#REF!)</formula>
    </cfRule>
    <cfRule type="cellIs" dxfId="2810" priority="458" operator="greaterThan">
      <formula>#REF!-#REF!-#REF!-#REF!-#REF!</formula>
    </cfRule>
  </conditionalFormatting>
  <conditionalFormatting sqref="H363">
    <cfRule type="containsText" dxfId="2809" priority="455" operator="containsText" text="VALOR MINIMO NO ACEPTABLE">
      <formula>NOT(ISERROR(SEARCH("VALOR MINIMO NO ACEPTABLE",H363)))</formula>
    </cfRule>
  </conditionalFormatting>
  <conditionalFormatting sqref="H363">
    <cfRule type="containsText" dxfId="2808" priority="454" operator="containsText" text="OFERTA CON PRECIO APARENTEMENTE BAJO">
      <formula>NOT(ISERROR(SEARCH("OFERTA CON PRECIO APARENTEMENTE BAJO",H363)))</formula>
    </cfRule>
  </conditionalFormatting>
  <conditionalFormatting sqref="Q363">
    <cfRule type="cellIs" dxfId="2807" priority="451" operator="greaterThan">
      <formula>0</formula>
    </cfRule>
  </conditionalFormatting>
  <conditionalFormatting sqref="Q363">
    <cfRule type="cellIs" dxfId="2806" priority="452" operator="greaterThan">
      <formula>#REF!-(#REF!-#REF!-#REF!-#REF!)</formula>
    </cfRule>
    <cfRule type="cellIs" dxfId="2805" priority="453" operator="greaterThan">
      <formula>#REF!-#REF!-#REF!-#REF!-#REF!</formula>
    </cfRule>
  </conditionalFormatting>
  <conditionalFormatting sqref="H364">
    <cfRule type="containsText" dxfId="2804" priority="450" operator="containsText" text="VALOR MINIMO NO ACEPTABLE">
      <formula>NOT(ISERROR(SEARCH("VALOR MINIMO NO ACEPTABLE",H364)))</formula>
    </cfRule>
  </conditionalFormatting>
  <conditionalFormatting sqref="H364">
    <cfRule type="containsText" dxfId="2803" priority="449" operator="containsText" text="OFERTA CON PRECIO APARENTEMENTE BAJO">
      <formula>NOT(ISERROR(SEARCH("OFERTA CON PRECIO APARENTEMENTE BAJO",H364)))</formula>
    </cfRule>
  </conditionalFormatting>
  <conditionalFormatting sqref="Q364">
    <cfRule type="cellIs" dxfId="2802" priority="446" operator="greaterThan">
      <formula>0</formula>
    </cfRule>
  </conditionalFormatting>
  <conditionalFormatting sqref="Q364">
    <cfRule type="cellIs" dxfId="2801" priority="447" operator="greaterThan">
      <formula>#REF!-(#REF!-#REF!-#REF!-#REF!)</formula>
    </cfRule>
    <cfRule type="cellIs" dxfId="2800" priority="448" operator="greaterThan">
      <formula>#REF!-#REF!-#REF!-#REF!-#REF!</formula>
    </cfRule>
  </conditionalFormatting>
  <conditionalFormatting sqref="H365">
    <cfRule type="containsText" dxfId="2799" priority="445" operator="containsText" text="VALOR MINIMO NO ACEPTABLE">
      <formula>NOT(ISERROR(SEARCH("VALOR MINIMO NO ACEPTABLE",H365)))</formula>
    </cfRule>
  </conditionalFormatting>
  <conditionalFormatting sqref="H365">
    <cfRule type="containsText" dxfId="2798" priority="444" operator="containsText" text="OFERTA CON PRECIO APARENTEMENTE BAJO">
      <formula>NOT(ISERROR(SEARCH("OFERTA CON PRECIO APARENTEMENTE BAJO",H365)))</formula>
    </cfRule>
  </conditionalFormatting>
  <conditionalFormatting sqref="Q365">
    <cfRule type="cellIs" dxfId="2797" priority="441" operator="greaterThan">
      <formula>0</formula>
    </cfRule>
  </conditionalFormatting>
  <conditionalFormatting sqref="Q365">
    <cfRule type="cellIs" dxfId="2796" priority="442" operator="greaterThan">
      <formula>#REF!-(#REF!-#REF!-#REF!-#REF!)</formula>
    </cfRule>
    <cfRule type="cellIs" dxfId="2795" priority="443" operator="greaterThan">
      <formula>#REF!-#REF!-#REF!-#REF!-#REF!</formula>
    </cfRule>
  </conditionalFormatting>
  <conditionalFormatting sqref="H366">
    <cfRule type="containsText" dxfId="2794" priority="440" operator="containsText" text="VALOR MINIMO NO ACEPTABLE">
      <formula>NOT(ISERROR(SEARCH("VALOR MINIMO NO ACEPTABLE",H366)))</formula>
    </cfRule>
  </conditionalFormatting>
  <conditionalFormatting sqref="H366">
    <cfRule type="containsText" dxfId="2793" priority="439" operator="containsText" text="OFERTA CON PRECIO APARENTEMENTE BAJO">
      <formula>NOT(ISERROR(SEARCH("OFERTA CON PRECIO APARENTEMENTE BAJO",H366)))</formula>
    </cfRule>
  </conditionalFormatting>
  <conditionalFormatting sqref="Q366">
    <cfRule type="cellIs" dxfId="2792" priority="436" operator="greaterThan">
      <formula>0</formula>
    </cfRule>
  </conditionalFormatting>
  <conditionalFormatting sqref="Q366">
    <cfRule type="cellIs" dxfId="2791" priority="437" operator="greaterThan">
      <formula>#REF!-(#REF!-#REF!-#REF!-#REF!)</formula>
    </cfRule>
    <cfRule type="cellIs" dxfId="2790" priority="438" operator="greaterThan">
      <formula>#REF!-#REF!-#REF!-#REF!-#REF!</formula>
    </cfRule>
  </conditionalFormatting>
  <conditionalFormatting sqref="H367">
    <cfRule type="containsText" dxfId="2789" priority="435" operator="containsText" text="VALOR MINIMO NO ACEPTABLE">
      <formula>NOT(ISERROR(SEARCH("VALOR MINIMO NO ACEPTABLE",H367)))</formula>
    </cfRule>
  </conditionalFormatting>
  <conditionalFormatting sqref="H367">
    <cfRule type="containsText" dxfId="2788" priority="434" operator="containsText" text="OFERTA CON PRECIO APARENTEMENTE BAJO">
      <formula>NOT(ISERROR(SEARCH("OFERTA CON PRECIO APARENTEMENTE BAJO",H367)))</formula>
    </cfRule>
  </conditionalFormatting>
  <conditionalFormatting sqref="Q367">
    <cfRule type="cellIs" dxfId="2787" priority="431" operator="greaterThan">
      <formula>0</formula>
    </cfRule>
  </conditionalFormatting>
  <conditionalFormatting sqref="Q367">
    <cfRule type="cellIs" dxfId="2786" priority="432" operator="greaterThan">
      <formula>#REF!-(#REF!-#REF!-#REF!-#REF!)</formula>
    </cfRule>
    <cfRule type="cellIs" dxfId="2785" priority="433" operator="greaterThan">
      <formula>#REF!-#REF!-#REF!-#REF!-#REF!</formula>
    </cfRule>
  </conditionalFormatting>
  <conditionalFormatting sqref="H368">
    <cfRule type="containsText" dxfId="2784" priority="430" operator="containsText" text="VALOR MINIMO NO ACEPTABLE">
      <formula>NOT(ISERROR(SEARCH("VALOR MINIMO NO ACEPTABLE",H368)))</formula>
    </cfRule>
  </conditionalFormatting>
  <conditionalFormatting sqref="H368">
    <cfRule type="containsText" dxfId="2783" priority="429" operator="containsText" text="OFERTA CON PRECIO APARENTEMENTE BAJO">
      <formula>NOT(ISERROR(SEARCH("OFERTA CON PRECIO APARENTEMENTE BAJO",H368)))</formula>
    </cfRule>
  </conditionalFormatting>
  <conditionalFormatting sqref="Q368">
    <cfRule type="cellIs" dxfId="2782" priority="426" operator="greaterThan">
      <formula>0</formula>
    </cfRule>
  </conditionalFormatting>
  <conditionalFormatting sqref="Q368">
    <cfRule type="cellIs" dxfId="2781" priority="427" operator="greaterThan">
      <formula>#REF!-(#REF!-#REF!-#REF!-#REF!)</formula>
    </cfRule>
    <cfRule type="cellIs" dxfId="2780" priority="428" operator="greaterThan">
      <formula>#REF!-#REF!-#REF!-#REF!-#REF!</formula>
    </cfRule>
  </conditionalFormatting>
  <conditionalFormatting sqref="H369">
    <cfRule type="containsText" dxfId="2779" priority="425" operator="containsText" text="VALOR MINIMO NO ACEPTABLE">
      <formula>NOT(ISERROR(SEARCH("VALOR MINIMO NO ACEPTABLE",H369)))</formula>
    </cfRule>
  </conditionalFormatting>
  <conditionalFormatting sqref="H369">
    <cfRule type="containsText" dxfId="2778" priority="424" operator="containsText" text="OFERTA CON PRECIO APARENTEMENTE BAJO">
      <formula>NOT(ISERROR(SEARCH("OFERTA CON PRECIO APARENTEMENTE BAJO",H369)))</formula>
    </cfRule>
  </conditionalFormatting>
  <conditionalFormatting sqref="Q369">
    <cfRule type="cellIs" dxfId="2777" priority="421" operator="greaterThan">
      <formula>0</formula>
    </cfRule>
  </conditionalFormatting>
  <conditionalFormatting sqref="Q369">
    <cfRule type="cellIs" dxfId="2776" priority="422" operator="greaterThan">
      <formula>#REF!-(#REF!-#REF!-#REF!-#REF!)</formula>
    </cfRule>
    <cfRule type="cellIs" dxfId="2775" priority="423" operator="greaterThan">
      <formula>#REF!-#REF!-#REF!-#REF!-#REF!</formula>
    </cfRule>
  </conditionalFormatting>
  <conditionalFormatting sqref="H370">
    <cfRule type="containsText" dxfId="2774" priority="420" operator="containsText" text="VALOR MINIMO NO ACEPTABLE">
      <formula>NOT(ISERROR(SEARCH("VALOR MINIMO NO ACEPTABLE",H370)))</formula>
    </cfRule>
  </conditionalFormatting>
  <conditionalFormatting sqref="H370">
    <cfRule type="containsText" dxfId="2773" priority="419" operator="containsText" text="OFERTA CON PRECIO APARENTEMENTE BAJO">
      <formula>NOT(ISERROR(SEARCH("OFERTA CON PRECIO APARENTEMENTE BAJO",H370)))</formula>
    </cfRule>
  </conditionalFormatting>
  <conditionalFormatting sqref="Q370">
    <cfRule type="cellIs" dxfId="2772" priority="416" operator="greaterThan">
      <formula>0</formula>
    </cfRule>
  </conditionalFormatting>
  <conditionalFormatting sqref="Q370">
    <cfRule type="cellIs" dxfId="2771" priority="417" operator="greaterThan">
      <formula>#REF!-(#REF!-#REF!-#REF!-#REF!)</formula>
    </cfRule>
    <cfRule type="cellIs" dxfId="2770" priority="418" operator="greaterThan">
      <formula>#REF!-#REF!-#REF!-#REF!-#REF!</formula>
    </cfRule>
  </conditionalFormatting>
  <conditionalFormatting sqref="H371">
    <cfRule type="containsText" dxfId="2769" priority="415" operator="containsText" text="VALOR MINIMO NO ACEPTABLE">
      <formula>NOT(ISERROR(SEARCH("VALOR MINIMO NO ACEPTABLE",H371)))</formula>
    </cfRule>
  </conditionalFormatting>
  <conditionalFormatting sqref="H371">
    <cfRule type="containsText" dxfId="2768" priority="414" operator="containsText" text="OFERTA CON PRECIO APARENTEMENTE BAJO">
      <formula>NOT(ISERROR(SEARCH("OFERTA CON PRECIO APARENTEMENTE BAJO",H371)))</formula>
    </cfRule>
  </conditionalFormatting>
  <conditionalFormatting sqref="Q371">
    <cfRule type="cellIs" dxfId="2767" priority="411" operator="greaterThan">
      <formula>0</formula>
    </cfRule>
  </conditionalFormatting>
  <conditionalFormatting sqref="Q371">
    <cfRule type="cellIs" dxfId="2766" priority="412" operator="greaterThan">
      <formula>#REF!-(#REF!-#REF!-#REF!-#REF!)</formula>
    </cfRule>
    <cfRule type="cellIs" dxfId="2765" priority="413" operator="greaterThan">
      <formula>#REF!-#REF!-#REF!-#REF!-#REF!</formula>
    </cfRule>
  </conditionalFormatting>
  <conditionalFormatting sqref="H372">
    <cfRule type="containsText" dxfId="2764" priority="410" operator="containsText" text="VALOR MINIMO NO ACEPTABLE">
      <formula>NOT(ISERROR(SEARCH("VALOR MINIMO NO ACEPTABLE",H372)))</formula>
    </cfRule>
  </conditionalFormatting>
  <conditionalFormatting sqref="H372">
    <cfRule type="containsText" dxfId="2763" priority="409" operator="containsText" text="OFERTA CON PRECIO APARENTEMENTE BAJO">
      <formula>NOT(ISERROR(SEARCH("OFERTA CON PRECIO APARENTEMENTE BAJO",H372)))</formula>
    </cfRule>
  </conditionalFormatting>
  <conditionalFormatting sqref="Q372">
    <cfRule type="cellIs" dxfId="2762" priority="406" operator="greaterThan">
      <formula>0</formula>
    </cfRule>
  </conditionalFormatting>
  <conditionalFormatting sqref="Q372">
    <cfRule type="cellIs" dxfId="2761" priority="407" operator="greaterThan">
      <formula>#REF!-(#REF!-#REF!-#REF!-#REF!)</formula>
    </cfRule>
    <cfRule type="cellIs" dxfId="2760" priority="408" operator="greaterThan">
      <formula>#REF!-#REF!-#REF!-#REF!-#REF!</formula>
    </cfRule>
  </conditionalFormatting>
  <conditionalFormatting sqref="H373">
    <cfRule type="containsText" dxfId="2759" priority="405" operator="containsText" text="VALOR MINIMO NO ACEPTABLE">
      <formula>NOT(ISERROR(SEARCH("VALOR MINIMO NO ACEPTABLE",H373)))</formula>
    </cfRule>
  </conditionalFormatting>
  <conditionalFormatting sqref="H373">
    <cfRule type="containsText" dxfId="2758" priority="404" operator="containsText" text="OFERTA CON PRECIO APARENTEMENTE BAJO">
      <formula>NOT(ISERROR(SEARCH("OFERTA CON PRECIO APARENTEMENTE BAJO",H373)))</formula>
    </cfRule>
  </conditionalFormatting>
  <conditionalFormatting sqref="Q373">
    <cfRule type="cellIs" dxfId="2757" priority="401" operator="greaterThan">
      <formula>0</formula>
    </cfRule>
  </conditionalFormatting>
  <conditionalFormatting sqref="Q373">
    <cfRule type="cellIs" dxfId="2756" priority="402" operator="greaterThan">
      <formula>#REF!-(#REF!-#REF!-#REF!-#REF!)</formula>
    </cfRule>
    <cfRule type="cellIs" dxfId="2755" priority="403" operator="greaterThan">
      <formula>#REF!-#REF!-#REF!-#REF!-#REF!</formula>
    </cfRule>
  </conditionalFormatting>
  <conditionalFormatting sqref="H374">
    <cfRule type="containsText" dxfId="2754" priority="400" operator="containsText" text="VALOR MINIMO NO ACEPTABLE">
      <formula>NOT(ISERROR(SEARCH("VALOR MINIMO NO ACEPTABLE",H374)))</formula>
    </cfRule>
  </conditionalFormatting>
  <conditionalFormatting sqref="H374">
    <cfRule type="containsText" dxfId="2753" priority="399" operator="containsText" text="OFERTA CON PRECIO APARENTEMENTE BAJO">
      <formula>NOT(ISERROR(SEARCH("OFERTA CON PRECIO APARENTEMENTE BAJO",H374)))</formula>
    </cfRule>
  </conditionalFormatting>
  <conditionalFormatting sqref="Q374">
    <cfRule type="cellIs" dxfId="2752" priority="396" operator="greaterThan">
      <formula>0</formula>
    </cfRule>
  </conditionalFormatting>
  <conditionalFormatting sqref="Q374">
    <cfRule type="cellIs" dxfId="2751" priority="397" operator="greaterThan">
      <formula>#REF!-(#REF!-#REF!-#REF!-#REF!)</formula>
    </cfRule>
    <cfRule type="cellIs" dxfId="2750" priority="398" operator="greaterThan">
      <formula>#REF!-#REF!-#REF!-#REF!-#REF!</formula>
    </cfRule>
  </conditionalFormatting>
  <conditionalFormatting sqref="H375">
    <cfRule type="containsText" dxfId="2749" priority="395" operator="containsText" text="VALOR MINIMO NO ACEPTABLE">
      <formula>NOT(ISERROR(SEARCH("VALOR MINIMO NO ACEPTABLE",H375)))</formula>
    </cfRule>
  </conditionalFormatting>
  <conditionalFormatting sqref="H375">
    <cfRule type="containsText" dxfId="2748" priority="394" operator="containsText" text="OFERTA CON PRECIO APARENTEMENTE BAJO">
      <formula>NOT(ISERROR(SEARCH("OFERTA CON PRECIO APARENTEMENTE BAJO",H375)))</formula>
    </cfRule>
  </conditionalFormatting>
  <conditionalFormatting sqref="Q375">
    <cfRule type="cellIs" dxfId="2747" priority="391" operator="greaterThan">
      <formula>0</formula>
    </cfRule>
  </conditionalFormatting>
  <conditionalFormatting sqref="Q375">
    <cfRule type="cellIs" dxfId="2746" priority="392" operator="greaterThan">
      <formula>#REF!-(#REF!-#REF!-#REF!-#REF!)</formula>
    </cfRule>
    <cfRule type="cellIs" dxfId="2745" priority="393" operator="greaterThan">
      <formula>#REF!-#REF!-#REF!-#REF!-#REF!</formula>
    </cfRule>
  </conditionalFormatting>
  <conditionalFormatting sqref="H376">
    <cfRule type="containsText" dxfId="2744" priority="390" operator="containsText" text="VALOR MINIMO NO ACEPTABLE">
      <formula>NOT(ISERROR(SEARCH("VALOR MINIMO NO ACEPTABLE",H376)))</formula>
    </cfRule>
  </conditionalFormatting>
  <conditionalFormatting sqref="H376">
    <cfRule type="containsText" dxfId="2743" priority="389" operator="containsText" text="OFERTA CON PRECIO APARENTEMENTE BAJO">
      <formula>NOT(ISERROR(SEARCH("OFERTA CON PRECIO APARENTEMENTE BAJO",H376)))</formula>
    </cfRule>
  </conditionalFormatting>
  <conditionalFormatting sqref="Q376">
    <cfRule type="cellIs" dxfId="2742" priority="386" operator="greaterThan">
      <formula>0</formula>
    </cfRule>
  </conditionalFormatting>
  <conditionalFormatting sqref="Q376">
    <cfRule type="cellIs" dxfId="2741" priority="387" operator="greaterThan">
      <formula>#REF!-(#REF!-#REF!-#REF!-#REF!)</formula>
    </cfRule>
    <cfRule type="cellIs" dxfId="2740" priority="388" operator="greaterThan">
      <formula>#REF!-#REF!-#REF!-#REF!-#REF!</formula>
    </cfRule>
  </conditionalFormatting>
  <conditionalFormatting sqref="H377">
    <cfRule type="containsText" dxfId="2739" priority="385" operator="containsText" text="VALOR MINIMO NO ACEPTABLE">
      <formula>NOT(ISERROR(SEARCH("VALOR MINIMO NO ACEPTABLE",H377)))</formula>
    </cfRule>
  </conditionalFormatting>
  <conditionalFormatting sqref="H377">
    <cfRule type="containsText" dxfId="2738" priority="384" operator="containsText" text="OFERTA CON PRECIO APARENTEMENTE BAJO">
      <formula>NOT(ISERROR(SEARCH("OFERTA CON PRECIO APARENTEMENTE BAJO",H377)))</formula>
    </cfRule>
  </conditionalFormatting>
  <conditionalFormatting sqref="Q377">
    <cfRule type="cellIs" dxfId="2737" priority="381" operator="greaterThan">
      <formula>0</formula>
    </cfRule>
  </conditionalFormatting>
  <conditionalFormatting sqref="Q377">
    <cfRule type="cellIs" dxfId="2736" priority="382" operator="greaterThan">
      <formula>#REF!-(#REF!-#REF!-#REF!-#REF!)</formula>
    </cfRule>
    <cfRule type="cellIs" dxfId="2735" priority="383" operator="greaterThan">
      <formula>#REF!-#REF!-#REF!-#REF!-#REF!</formula>
    </cfRule>
  </conditionalFormatting>
  <conditionalFormatting sqref="H378">
    <cfRule type="containsText" dxfId="2734" priority="380" operator="containsText" text="VALOR MINIMO NO ACEPTABLE">
      <formula>NOT(ISERROR(SEARCH("VALOR MINIMO NO ACEPTABLE",H378)))</formula>
    </cfRule>
  </conditionalFormatting>
  <conditionalFormatting sqref="H378">
    <cfRule type="containsText" dxfId="2733" priority="379" operator="containsText" text="OFERTA CON PRECIO APARENTEMENTE BAJO">
      <formula>NOT(ISERROR(SEARCH("OFERTA CON PRECIO APARENTEMENTE BAJO",H378)))</formula>
    </cfRule>
  </conditionalFormatting>
  <conditionalFormatting sqref="Q378">
    <cfRule type="cellIs" dxfId="2732" priority="376" operator="greaterThan">
      <formula>0</formula>
    </cfRule>
  </conditionalFormatting>
  <conditionalFormatting sqref="Q378">
    <cfRule type="cellIs" dxfId="2731" priority="377" operator="greaterThan">
      <formula>#REF!-(#REF!-#REF!-#REF!-#REF!)</formula>
    </cfRule>
    <cfRule type="cellIs" dxfId="2730" priority="378" operator="greaterThan">
      <formula>#REF!-#REF!-#REF!-#REF!-#REF!</formula>
    </cfRule>
  </conditionalFormatting>
  <conditionalFormatting sqref="H379">
    <cfRule type="containsText" dxfId="2729" priority="375" operator="containsText" text="VALOR MINIMO NO ACEPTABLE">
      <formula>NOT(ISERROR(SEARCH("VALOR MINIMO NO ACEPTABLE",H379)))</formula>
    </cfRule>
  </conditionalFormatting>
  <conditionalFormatting sqref="H379">
    <cfRule type="containsText" dxfId="2728" priority="374" operator="containsText" text="OFERTA CON PRECIO APARENTEMENTE BAJO">
      <formula>NOT(ISERROR(SEARCH("OFERTA CON PRECIO APARENTEMENTE BAJO",H379)))</formula>
    </cfRule>
  </conditionalFormatting>
  <conditionalFormatting sqref="Q379">
    <cfRule type="cellIs" dxfId="2727" priority="371" operator="greaterThan">
      <formula>0</formula>
    </cfRule>
  </conditionalFormatting>
  <conditionalFormatting sqref="Q379">
    <cfRule type="cellIs" dxfId="2726" priority="372" operator="greaterThan">
      <formula>#REF!-(#REF!-#REF!-#REF!-#REF!)</formula>
    </cfRule>
    <cfRule type="cellIs" dxfId="2725" priority="373" operator="greaterThan">
      <formula>#REF!-#REF!-#REF!-#REF!-#REF!</formula>
    </cfRule>
  </conditionalFormatting>
  <conditionalFormatting sqref="H380">
    <cfRule type="containsText" dxfId="2724" priority="370" operator="containsText" text="VALOR MINIMO NO ACEPTABLE">
      <formula>NOT(ISERROR(SEARCH("VALOR MINIMO NO ACEPTABLE",H380)))</formula>
    </cfRule>
  </conditionalFormatting>
  <conditionalFormatting sqref="H380">
    <cfRule type="containsText" dxfId="2723" priority="369" operator="containsText" text="OFERTA CON PRECIO APARENTEMENTE BAJO">
      <formula>NOT(ISERROR(SEARCH("OFERTA CON PRECIO APARENTEMENTE BAJO",H380)))</formula>
    </cfRule>
  </conditionalFormatting>
  <conditionalFormatting sqref="Q380">
    <cfRule type="cellIs" dxfId="2722" priority="366" operator="greaterThan">
      <formula>0</formula>
    </cfRule>
  </conditionalFormatting>
  <conditionalFormatting sqref="Q380">
    <cfRule type="cellIs" dxfId="2721" priority="367" operator="greaterThan">
      <formula>#REF!-(#REF!-#REF!-#REF!-#REF!)</formula>
    </cfRule>
    <cfRule type="cellIs" dxfId="2720" priority="368" operator="greaterThan">
      <formula>#REF!-#REF!-#REF!-#REF!-#REF!</formula>
    </cfRule>
  </conditionalFormatting>
  <conditionalFormatting sqref="H381">
    <cfRule type="containsText" dxfId="2719" priority="365" operator="containsText" text="VALOR MINIMO NO ACEPTABLE">
      <formula>NOT(ISERROR(SEARCH("VALOR MINIMO NO ACEPTABLE",H381)))</formula>
    </cfRule>
  </conditionalFormatting>
  <conditionalFormatting sqref="H381">
    <cfRule type="containsText" dxfId="2718" priority="364" operator="containsText" text="OFERTA CON PRECIO APARENTEMENTE BAJO">
      <formula>NOT(ISERROR(SEARCH("OFERTA CON PRECIO APARENTEMENTE BAJO",H381)))</formula>
    </cfRule>
  </conditionalFormatting>
  <conditionalFormatting sqref="Q381">
    <cfRule type="cellIs" dxfId="2717" priority="361" operator="greaterThan">
      <formula>0</formula>
    </cfRule>
  </conditionalFormatting>
  <conditionalFormatting sqref="Q381">
    <cfRule type="cellIs" dxfId="2716" priority="362" operator="greaterThan">
      <formula>#REF!-(#REF!-#REF!-#REF!-#REF!)</formula>
    </cfRule>
    <cfRule type="cellIs" dxfId="2715" priority="363" operator="greaterThan">
      <formula>#REF!-#REF!-#REF!-#REF!-#REF!</formula>
    </cfRule>
  </conditionalFormatting>
  <conditionalFormatting sqref="H382">
    <cfRule type="containsText" dxfId="2714" priority="360" operator="containsText" text="VALOR MINIMO NO ACEPTABLE">
      <formula>NOT(ISERROR(SEARCH("VALOR MINIMO NO ACEPTABLE",H382)))</formula>
    </cfRule>
  </conditionalFormatting>
  <conditionalFormatting sqref="H382">
    <cfRule type="containsText" dxfId="2713" priority="359" operator="containsText" text="OFERTA CON PRECIO APARENTEMENTE BAJO">
      <formula>NOT(ISERROR(SEARCH("OFERTA CON PRECIO APARENTEMENTE BAJO",H382)))</formula>
    </cfRule>
  </conditionalFormatting>
  <conditionalFormatting sqref="Q382">
    <cfRule type="cellIs" dxfId="2712" priority="356" operator="greaterThan">
      <formula>0</formula>
    </cfRule>
  </conditionalFormatting>
  <conditionalFormatting sqref="Q382">
    <cfRule type="cellIs" dxfId="2711" priority="357" operator="greaterThan">
      <formula>#REF!-(#REF!-#REF!-#REF!-#REF!)</formula>
    </cfRule>
    <cfRule type="cellIs" dxfId="2710" priority="358" operator="greaterThan">
      <formula>#REF!-#REF!-#REF!-#REF!-#REF!</formula>
    </cfRule>
  </conditionalFormatting>
  <conditionalFormatting sqref="H383">
    <cfRule type="containsText" dxfId="2709" priority="355" operator="containsText" text="VALOR MINIMO NO ACEPTABLE">
      <formula>NOT(ISERROR(SEARCH("VALOR MINIMO NO ACEPTABLE",H383)))</formula>
    </cfRule>
  </conditionalFormatting>
  <conditionalFormatting sqref="H383">
    <cfRule type="containsText" dxfId="2708" priority="354" operator="containsText" text="OFERTA CON PRECIO APARENTEMENTE BAJO">
      <formula>NOT(ISERROR(SEARCH("OFERTA CON PRECIO APARENTEMENTE BAJO",H383)))</formula>
    </cfRule>
  </conditionalFormatting>
  <conditionalFormatting sqref="Q383">
    <cfRule type="cellIs" dxfId="2707" priority="351" operator="greaterThan">
      <formula>0</formula>
    </cfRule>
  </conditionalFormatting>
  <conditionalFormatting sqref="Q383">
    <cfRule type="cellIs" dxfId="2706" priority="352" operator="greaterThan">
      <formula>#REF!-(#REF!-#REF!-#REF!-#REF!)</formula>
    </cfRule>
    <cfRule type="cellIs" dxfId="2705" priority="353" operator="greaterThan">
      <formula>#REF!-#REF!-#REF!-#REF!-#REF!</formula>
    </cfRule>
  </conditionalFormatting>
  <conditionalFormatting sqref="H384">
    <cfRule type="containsText" dxfId="2704" priority="350" operator="containsText" text="VALOR MINIMO NO ACEPTABLE">
      <formula>NOT(ISERROR(SEARCH("VALOR MINIMO NO ACEPTABLE",H384)))</formula>
    </cfRule>
  </conditionalFormatting>
  <conditionalFormatting sqref="H384">
    <cfRule type="containsText" dxfId="2703" priority="349" operator="containsText" text="OFERTA CON PRECIO APARENTEMENTE BAJO">
      <formula>NOT(ISERROR(SEARCH("OFERTA CON PRECIO APARENTEMENTE BAJO",H384)))</formula>
    </cfRule>
  </conditionalFormatting>
  <conditionalFormatting sqref="Q384">
    <cfRule type="cellIs" dxfId="2702" priority="346" operator="greaterThan">
      <formula>0</formula>
    </cfRule>
  </conditionalFormatting>
  <conditionalFormatting sqref="Q384">
    <cfRule type="cellIs" dxfId="2701" priority="347" operator="greaterThan">
      <formula>#REF!-(#REF!-#REF!-#REF!-#REF!)</formula>
    </cfRule>
    <cfRule type="cellIs" dxfId="2700" priority="348" operator="greaterThan">
      <formula>#REF!-#REF!-#REF!-#REF!-#REF!</formula>
    </cfRule>
  </conditionalFormatting>
  <conditionalFormatting sqref="H385">
    <cfRule type="containsText" dxfId="2699" priority="345" operator="containsText" text="VALOR MINIMO NO ACEPTABLE">
      <formula>NOT(ISERROR(SEARCH("VALOR MINIMO NO ACEPTABLE",H385)))</formula>
    </cfRule>
  </conditionalFormatting>
  <conditionalFormatting sqref="H385">
    <cfRule type="containsText" dxfId="2698" priority="344" operator="containsText" text="OFERTA CON PRECIO APARENTEMENTE BAJO">
      <formula>NOT(ISERROR(SEARCH("OFERTA CON PRECIO APARENTEMENTE BAJO",H385)))</formula>
    </cfRule>
  </conditionalFormatting>
  <conditionalFormatting sqref="Q385">
    <cfRule type="cellIs" dxfId="2697" priority="341" operator="greaterThan">
      <formula>0</formula>
    </cfRule>
  </conditionalFormatting>
  <conditionalFormatting sqref="Q385">
    <cfRule type="cellIs" dxfId="2696" priority="342" operator="greaterThan">
      <formula>#REF!-(#REF!-#REF!-#REF!-#REF!)</formula>
    </cfRule>
    <cfRule type="cellIs" dxfId="2695" priority="343" operator="greaterThan">
      <formula>#REF!-#REF!-#REF!-#REF!-#REF!</formula>
    </cfRule>
  </conditionalFormatting>
  <conditionalFormatting sqref="H386">
    <cfRule type="containsText" dxfId="2694" priority="340" operator="containsText" text="VALOR MINIMO NO ACEPTABLE">
      <formula>NOT(ISERROR(SEARCH("VALOR MINIMO NO ACEPTABLE",H386)))</formula>
    </cfRule>
  </conditionalFormatting>
  <conditionalFormatting sqref="H386">
    <cfRule type="containsText" dxfId="2693" priority="339" operator="containsText" text="OFERTA CON PRECIO APARENTEMENTE BAJO">
      <formula>NOT(ISERROR(SEARCH("OFERTA CON PRECIO APARENTEMENTE BAJO",H386)))</formula>
    </cfRule>
  </conditionalFormatting>
  <conditionalFormatting sqref="Q386">
    <cfRule type="cellIs" dxfId="2692" priority="336" operator="greaterThan">
      <formula>0</formula>
    </cfRule>
  </conditionalFormatting>
  <conditionalFormatting sqref="Q386">
    <cfRule type="cellIs" dxfId="2691" priority="337" operator="greaterThan">
      <formula>#REF!-(#REF!-#REF!-#REF!-#REF!)</formula>
    </cfRule>
    <cfRule type="cellIs" dxfId="2690" priority="338" operator="greaterThan">
      <formula>#REF!-#REF!-#REF!-#REF!-#REF!</formula>
    </cfRule>
  </conditionalFormatting>
  <conditionalFormatting sqref="H387">
    <cfRule type="containsText" dxfId="2689" priority="335" operator="containsText" text="VALOR MINIMO NO ACEPTABLE">
      <formula>NOT(ISERROR(SEARCH("VALOR MINIMO NO ACEPTABLE",H387)))</formula>
    </cfRule>
  </conditionalFormatting>
  <conditionalFormatting sqref="H387">
    <cfRule type="containsText" dxfId="2688" priority="334" operator="containsText" text="OFERTA CON PRECIO APARENTEMENTE BAJO">
      <formula>NOT(ISERROR(SEARCH("OFERTA CON PRECIO APARENTEMENTE BAJO",H387)))</formula>
    </cfRule>
  </conditionalFormatting>
  <conditionalFormatting sqref="Q387">
    <cfRule type="cellIs" dxfId="2687" priority="331" operator="greaterThan">
      <formula>0</formula>
    </cfRule>
  </conditionalFormatting>
  <conditionalFormatting sqref="Q387">
    <cfRule type="cellIs" dxfId="2686" priority="332" operator="greaterThan">
      <formula>#REF!-(#REF!-#REF!-#REF!-#REF!)</formula>
    </cfRule>
    <cfRule type="cellIs" dxfId="2685" priority="333" operator="greaterThan">
      <formula>#REF!-#REF!-#REF!-#REF!-#REF!</formula>
    </cfRule>
  </conditionalFormatting>
  <conditionalFormatting sqref="H388">
    <cfRule type="containsText" dxfId="2684" priority="330" operator="containsText" text="VALOR MINIMO NO ACEPTABLE">
      <formula>NOT(ISERROR(SEARCH("VALOR MINIMO NO ACEPTABLE",H388)))</formula>
    </cfRule>
  </conditionalFormatting>
  <conditionalFormatting sqref="H388">
    <cfRule type="containsText" dxfId="2683" priority="329" operator="containsText" text="OFERTA CON PRECIO APARENTEMENTE BAJO">
      <formula>NOT(ISERROR(SEARCH("OFERTA CON PRECIO APARENTEMENTE BAJO",H388)))</formula>
    </cfRule>
  </conditionalFormatting>
  <conditionalFormatting sqref="Q388">
    <cfRule type="cellIs" dxfId="2682" priority="326" operator="greaterThan">
      <formula>0</formula>
    </cfRule>
  </conditionalFormatting>
  <conditionalFormatting sqref="Q388">
    <cfRule type="cellIs" dxfId="2681" priority="327" operator="greaterThan">
      <formula>#REF!-(#REF!-#REF!-#REF!-#REF!)</formula>
    </cfRule>
    <cfRule type="cellIs" dxfId="2680" priority="328" operator="greaterThan">
      <formula>#REF!-#REF!-#REF!-#REF!-#REF!</formula>
    </cfRule>
  </conditionalFormatting>
  <conditionalFormatting sqref="H389">
    <cfRule type="containsText" dxfId="2679" priority="325" operator="containsText" text="VALOR MINIMO NO ACEPTABLE">
      <formula>NOT(ISERROR(SEARCH("VALOR MINIMO NO ACEPTABLE",H389)))</formula>
    </cfRule>
  </conditionalFormatting>
  <conditionalFormatting sqref="H389">
    <cfRule type="containsText" dxfId="2678" priority="324" operator="containsText" text="OFERTA CON PRECIO APARENTEMENTE BAJO">
      <formula>NOT(ISERROR(SEARCH("OFERTA CON PRECIO APARENTEMENTE BAJO",H389)))</formula>
    </cfRule>
  </conditionalFormatting>
  <conditionalFormatting sqref="Q389">
    <cfRule type="cellIs" dxfId="2677" priority="321" operator="greaterThan">
      <formula>0</formula>
    </cfRule>
  </conditionalFormatting>
  <conditionalFormatting sqref="Q389">
    <cfRule type="cellIs" dxfId="2676" priority="322" operator="greaterThan">
      <formula>#REF!-(#REF!-#REF!-#REF!-#REF!)</formula>
    </cfRule>
    <cfRule type="cellIs" dxfId="2675" priority="323" operator="greaterThan">
      <formula>#REF!-#REF!-#REF!-#REF!-#REF!</formula>
    </cfRule>
  </conditionalFormatting>
  <conditionalFormatting sqref="H390">
    <cfRule type="containsText" dxfId="2674" priority="320" operator="containsText" text="VALOR MINIMO NO ACEPTABLE">
      <formula>NOT(ISERROR(SEARCH("VALOR MINIMO NO ACEPTABLE",H390)))</formula>
    </cfRule>
  </conditionalFormatting>
  <conditionalFormatting sqref="H390">
    <cfRule type="containsText" dxfId="2673" priority="319" operator="containsText" text="OFERTA CON PRECIO APARENTEMENTE BAJO">
      <formula>NOT(ISERROR(SEARCH("OFERTA CON PRECIO APARENTEMENTE BAJO",H390)))</formula>
    </cfRule>
  </conditionalFormatting>
  <conditionalFormatting sqref="Q390">
    <cfRule type="cellIs" dxfId="2672" priority="316" operator="greaterThan">
      <formula>0</formula>
    </cfRule>
  </conditionalFormatting>
  <conditionalFormatting sqref="Q390">
    <cfRule type="cellIs" dxfId="2671" priority="317" operator="greaterThan">
      <formula>#REF!-(#REF!-#REF!-#REF!-#REF!)</formula>
    </cfRule>
    <cfRule type="cellIs" dxfId="2670" priority="318" operator="greaterThan">
      <formula>#REF!-#REF!-#REF!-#REF!-#REF!</formula>
    </cfRule>
  </conditionalFormatting>
  <conditionalFormatting sqref="H391">
    <cfRule type="containsText" dxfId="2669" priority="315" operator="containsText" text="VALOR MINIMO NO ACEPTABLE">
      <formula>NOT(ISERROR(SEARCH("VALOR MINIMO NO ACEPTABLE",H391)))</formula>
    </cfRule>
  </conditionalFormatting>
  <conditionalFormatting sqref="H391">
    <cfRule type="containsText" dxfId="2668" priority="314" operator="containsText" text="OFERTA CON PRECIO APARENTEMENTE BAJO">
      <formula>NOT(ISERROR(SEARCH("OFERTA CON PRECIO APARENTEMENTE BAJO",H391)))</formula>
    </cfRule>
  </conditionalFormatting>
  <conditionalFormatting sqref="Q391">
    <cfRule type="cellIs" dxfId="2667" priority="311" operator="greaterThan">
      <formula>0</formula>
    </cfRule>
  </conditionalFormatting>
  <conditionalFormatting sqref="Q391">
    <cfRule type="cellIs" dxfId="2666" priority="312" operator="greaterThan">
      <formula>#REF!-(#REF!-#REF!-#REF!-#REF!)</formula>
    </cfRule>
    <cfRule type="cellIs" dxfId="2665" priority="313" operator="greaterThan">
      <formula>#REF!-#REF!-#REF!-#REF!-#REF!</formula>
    </cfRule>
  </conditionalFormatting>
  <conditionalFormatting sqref="H392">
    <cfRule type="containsText" dxfId="2664" priority="310" operator="containsText" text="VALOR MINIMO NO ACEPTABLE">
      <formula>NOT(ISERROR(SEARCH("VALOR MINIMO NO ACEPTABLE",H392)))</formula>
    </cfRule>
  </conditionalFormatting>
  <conditionalFormatting sqref="H392">
    <cfRule type="containsText" dxfId="2663" priority="309" operator="containsText" text="OFERTA CON PRECIO APARENTEMENTE BAJO">
      <formula>NOT(ISERROR(SEARCH("OFERTA CON PRECIO APARENTEMENTE BAJO",H392)))</formula>
    </cfRule>
  </conditionalFormatting>
  <conditionalFormatting sqref="Q392">
    <cfRule type="cellIs" dxfId="2662" priority="306" operator="greaterThan">
      <formula>0</formula>
    </cfRule>
  </conditionalFormatting>
  <conditionalFormatting sqref="Q392">
    <cfRule type="cellIs" dxfId="2661" priority="307" operator="greaterThan">
      <formula>#REF!-(#REF!-#REF!-#REF!-#REF!)</formula>
    </cfRule>
    <cfRule type="cellIs" dxfId="2660" priority="308" operator="greaterThan">
      <formula>#REF!-#REF!-#REF!-#REF!-#REF!</formula>
    </cfRule>
  </conditionalFormatting>
  <conditionalFormatting sqref="H393">
    <cfRule type="containsText" dxfId="2659" priority="305" operator="containsText" text="VALOR MINIMO NO ACEPTABLE">
      <formula>NOT(ISERROR(SEARCH("VALOR MINIMO NO ACEPTABLE",H393)))</formula>
    </cfRule>
  </conditionalFormatting>
  <conditionalFormatting sqref="H393">
    <cfRule type="containsText" dxfId="2658" priority="304" operator="containsText" text="OFERTA CON PRECIO APARENTEMENTE BAJO">
      <formula>NOT(ISERROR(SEARCH("OFERTA CON PRECIO APARENTEMENTE BAJO",H393)))</formula>
    </cfRule>
  </conditionalFormatting>
  <conditionalFormatting sqref="Q393">
    <cfRule type="cellIs" dxfId="2657" priority="301" operator="greaterThan">
      <formula>0</formula>
    </cfRule>
  </conditionalFormatting>
  <conditionalFormatting sqref="Q393">
    <cfRule type="cellIs" dxfId="2656" priority="302" operator="greaterThan">
      <formula>#REF!-(#REF!-#REF!-#REF!-#REF!)</formula>
    </cfRule>
    <cfRule type="cellIs" dxfId="2655" priority="303" operator="greaterThan">
      <formula>#REF!-#REF!-#REF!-#REF!-#REF!</formula>
    </cfRule>
  </conditionalFormatting>
  <conditionalFormatting sqref="H394">
    <cfRule type="containsText" dxfId="2654" priority="300" operator="containsText" text="VALOR MINIMO NO ACEPTABLE">
      <formula>NOT(ISERROR(SEARCH("VALOR MINIMO NO ACEPTABLE",H394)))</formula>
    </cfRule>
  </conditionalFormatting>
  <conditionalFormatting sqref="H394">
    <cfRule type="containsText" dxfId="2653" priority="299" operator="containsText" text="OFERTA CON PRECIO APARENTEMENTE BAJO">
      <formula>NOT(ISERROR(SEARCH("OFERTA CON PRECIO APARENTEMENTE BAJO",H394)))</formula>
    </cfRule>
  </conditionalFormatting>
  <conditionalFormatting sqref="Q394">
    <cfRule type="cellIs" dxfId="2652" priority="296" operator="greaterThan">
      <formula>0</formula>
    </cfRule>
  </conditionalFormatting>
  <conditionalFormatting sqref="Q394">
    <cfRule type="cellIs" dxfId="2651" priority="297" operator="greaterThan">
      <formula>#REF!-(#REF!-#REF!-#REF!-#REF!)</formula>
    </cfRule>
    <cfRule type="cellIs" dxfId="2650" priority="298" operator="greaterThan">
      <formula>#REF!-#REF!-#REF!-#REF!-#REF!</formula>
    </cfRule>
  </conditionalFormatting>
  <conditionalFormatting sqref="H395">
    <cfRule type="containsText" dxfId="2649" priority="295" operator="containsText" text="VALOR MINIMO NO ACEPTABLE">
      <formula>NOT(ISERROR(SEARCH("VALOR MINIMO NO ACEPTABLE",H395)))</formula>
    </cfRule>
  </conditionalFormatting>
  <conditionalFormatting sqref="H395">
    <cfRule type="containsText" dxfId="2648" priority="294" operator="containsText" text="OFERTA CON PRECIO APARENTEMENTE BAJO">
      <formula>NOT(ISERROR(SEARCH("OFERTA CON PRECIO APARENTEMENTE BAJO",H395)))</formula>
    </cfRule>
  </conditionalFormatting>
  <conditionalFormatting sqref="Q395">
    <cfRule type="cellIs" dxfId="2647" priority="291" operator="greaterThan">
      <formula>0</formula>
    </cfRule>
  </conditionalFormatting>
  <conditionalFormatting sqref="Q395">
    <cfRule type="cellIs" dxfId="2646" priority="292" operator="greaterThan">
      <formula>#REF!-(#REF!-#REF!-#REF!-#REF!)</formula>
    </cfRule>
    <cfRule type="cellIs" dxfId="2645" priority="293" operator="greaterThan">
      <formula>#REF!-#REF!-#REF!-#REF!-#REF!</formula>
    </cfRule>
  </conditionalFormatting>
  <conditionalFormatting sqref="H396">
    <cfRule type="containsText" dxfId="2644" priority="290" operator="containsText" text="VALOR MINIMO NO ACEPTABLE">
      <formula>NOT(ISERROR(SEARCH("VALOR MINIMO NO ACEPTABLE",H396)))</formula>
    </cfRule>
  </conditionalFormatting>
  <conditionalFormatting sqref="H396">
    <cfRule type="containsText" dxfId="2643" priority="289" operator="containsText" text="OFERTA CON PRECIO APARENTEMENTE BAJO">
      <formula>NOT(ISERROR(SEARCH("OFERTA CON PRECIO APARENTEMENTE BAJO",H396)))</formula>
    </cfRule>
  </conditionalFormatting>
  <conditionalFormatting sqref="Q396">
    <cfRule type="cellIs" dxfId="2642" priority="286" operator="greaterThan">
      <formula>0</formula>
    </cfRule>
  </conditionalFormatting>
  <conditionalFormatting sqref="Q396">
    <cfRule type="cellIs" dxfId="2641" priority="287" operator="greaterThan">
      <formula>#REF!-(#REF!-#REF!-#REF!-#REF!)</formula>
    </cfRule>
    <cfRule type="cellIs" dxfId="2640" priority="288" operator="greaterThan">
      <formula>#REF!-#REF!-#REF!-#REF!-#REF!</formula>
    </cfRule>
  </conditionalFormatting>
  <conditionalFormatting sqref="H397">
    <cfRule type="containsText" dxfId="2639" priority="285" operator="containsText" text="VALOR MINIMO NO ACEPTABLE">
      <formula>NOT(ISERROR(SEARCH("VALOR MINIMO NO ACEPTABLE",H397)))</formula>
    </cfRule>
  </conditionalFormatting>
  <conditionalFormatting sqref="H397">
    <cfRule type="containsText" dxfId="2638" priority="284" operator="containsText" text="OFERTA CON PRECIO APARENTEMENTE BAJO">
      <formula>NOT(ISERROR(SEARCH("OFERTA CON PRECIO APARENTEMENTE BAJO",H397)))</formula>
    </cfRule>
  </conditionalFormatting>
  <conditionalFormatting sqref="Q397">
    <cfRule type="cellIs" dxfId="2637" priority="281" operator="greaterThan">
      <formula>0</formula>
    </cfRule>
  </conditionalFormatting>
  <conditionalFormatting sqref="Q397">
    <cfRule type="cellIs" dxfId="2636" priority="282" operator="greaterThan">
      <formula>#REF!-(#REF!-#REF!-#REF!-#REF!)</formula>
    </cfRule>
    <cfRule type="cellIs" dxfId="2635" priority="283" operator="greaterThan">
      <formula>#REF!-#REF!-#REF!-#REF!-#REF!</formula>
    </cfRule>
  </conditionalFormatting>
  <conditionalFormatting sqref="H398">
    <cfRule type="containsText" dxfId="2634" priority="280" operator="containsText" text="VALOR MINIMO NO ACEPTABLE">
      <formula>NOT(ISERROR(SEARCH("VALOR MINIMO NO ACEPTABLE",H398)))</formula>
    </cfRule>
  </conditionalFormatting>
  <conditionalFormatting sqref="H398">
    <cfRule type="containsText" dxfId="2633" priority="279" operator="containsText" text="OFERTA CON PRECIO APARENTEMENTE BAJO">
      <formula>NOT(ISERROR(SEARCH("OFERTA CON PRECIO APARENTEMENTE BAJO",H398)))</formula>
    </cfRule>
  </conditionalFormatting>
  <conditionalFormatting sqref="Q398">
    <cfRule type="cellIs" dxfId="2632" priority="276" operator="greaterThan">
      <formula>0</formula>
    </cfRule>
  </conditionalFormatting>
  <conditionalFormatting sqref="Q398">
    <cfRule type="cellIs" dxfId="2631" priority="277" operator="greaterThan">
      <formula>#REF!-(#REF!-#REF!-#REF!-#REF!)</formula>
    </cfRule>
    <cfRule type="cellIs" dxfId="2630" priority="278" operator="greaterThan">
      <formula>#REF!-#REF!-#REF!-#REF!-#REF!</formula>
    </cfRule>
  </conditionalFormatting>
  <conditionalFormatting sqref="H399">
    <cfRule type="containsText" dxfId="2629" priority="275" operator="containsText" text="VALOR MINIMO NO ACEPTABLE">
      <formula>NOT(ISERROR(SEARCH("VALOR MINIMO NO ACEPTABLE",H399)))</formula>
    </cfRule>
  </conditionalFormatting>
  <conditionalFormatting sqref="H399">
    <cfRule type="containsText" dxfId="2628" priority="274" operator="containsText" text="OFERTA CON PRECIO APARENTEMENTE BAJO">
      <formula>NOT(ISERROR(SEARCH("OFERTA CON PRECIO APARENTEMENTE BAJO",H399)))</formula>
    </cfRule>
  </conditionalFormatting>
  <conditionalFormatting sqref="Q399">
    <cfRule type="cellIs" dxfId="2627" priority="271" operator="greaterThan">
      <formula>0</formula>
    </cfRule>
  </conditionalFormatting>
  <conditionalFormatting sqref="Q399">
    <cfRule type="cellIs" dxfId="2626" priority="272" operator="greaterThan">
      <formula>#REF!-(#REF!-#REF!-#REF!-#REF!)</formula>
    </cfRule>
    <cfRule type="cellIs" dxfId="2625" priority="273" operator="greaterThan">
      <formula>#REF!-#REF!-#REF!-#REF!-#REF!</formula>
    </cfRule>
  </conditionalFormatting>
  <conditionalFormatting sqref="H400">
    <cfRule type="containsText" dxfId="2624" priority="270" operator="containsText" text="VALOR MINIMO NO ACEPTABLE">
      <formula>NOT(ISERROR(SEARCH("VALOR MINIMO NO ACEPTABLE",H400)))</formula>
    </cfRule>
  </conditionalFormatting>
  <conditionalFormatting sqref="H400">
    <cfRule type="containsText" dxfId="2623" priority="269" operator="containsText" text="OFERTA CON PRECIO APARENTEMENTE BAJO">
      <formula>NOT(ISERROR(SEARCH("OFERTA CON PRECIO APARENTEMENTE BAJO",H400)))</formula>
    </cfRule>
  </conditionalFormatting>
  <conditionalFormatting sqref="Q400">
    <cfRule type="cellIs" dxfId="2622" priority="266" operator="greaterThan">
      <formula>0</formula>
    </cfRule>
  </conditionalFormatting>
  <conditionalFormatting sqref="Q400">
    <cfRule type="cellIs" dxfId="2621" priority="267" operator="greaterThan">
      <formula>#REF!-(#REF!-#REF!-#REF!-#REF!)</formula>
    </cfRule>
    <cfRule type="cellIs" dxfId="2620" priority="268" operator="greaterThan">
      <formula>#REF!-#REF!-#REF!-#REF!-#REF!</formula>
    </cfRule>
  </conditionalFormatting>
  <conditionalFormatting sqref="H401">
    <cfRule type="containsText" dxfId="2619" priority="265" operator="containsText" text="VALOR MINIMO NO ACEPTABLE">
      <formula>NOT(ISERROR(SEARCH("VALOR MINIMO NO ACEPTABLE",H401)))</formula>
    </cfRule>
  </conditionalFormatting>
  <conditionalFormatting sqref="H401">
    <cfRule type="containsText" dxfId="2618" priority="264" operator="containsText" text="OFERTA CON PRECIO APARENTEMENTE BAJO">
      <formula>NOT(ISERROR(SEARCH("OFERTA CON PRECIO APARENTEMENTE BAJO",H401)))</formula>
    </cfRule>
  </conditionalFormatting>
  <conditionalFormatting sqref="Q401">
    <cfRule type="cellIs" dxfId="2617" priority="261" operator="greaterThan">
      <formula>0</formula>
    </cfRule>
  </conditionalFormatting>
  <conditionalFormatting sqref="Q401">
    <cfRule type="cellIs" dxfId="2616" priority="262" operator="greaterThan">
      <formula>#REF!-(#REF!-#REF!-#REF!-#REF!)</formula>
    </cfRule>
    <cfRule type="cellIs" dxfId="2615" priority="263" operator="greaterThan">
      <formula>#REF!-#REF!-#REF!-#REF!-#REF!</formula>
    </cfRule>
  </conditionalFormatting>
  <conditionalFormatting sqref="H402">
    <cfRule type="containsText" dxfId="2614" priority="260" operator="containsText" text="VALOR MINIMO NO ACEPTABLE">
      <formula>NOT(ISERROR(SEARCH("VALOR MINIMO NO ACEPTABLE",H402)))</formula>
    </cfRule>
  </conditionalFormatting>
  <conditionalFormatting sqref="H402">
    <cfRule type="containsText" dxfId="2613" priority="259" operator="containsText" text="OFERTA CON PRECIO APARENTEMENTE BAJO">
      <formula>NOT(ISERROR(SEARCH("OFERTA CON PRECIO APARENTEMENTE BAJO",H402)))</formula>
    </cfRule>
  </conditionalFormatting>
  <conditionalFormatting sqref="Q402">
    <cfRule type="cellIs" dxfId="2612" priority="256" operator="greaterThan">
      <formula>0</formula>
    </cfRule>
  </conditionalFormatting>
  <conditionalFormatting sqref="Q402">
    <cfRule type="cellIs" dxfId="2611" priority="257" operator="greaterThan">
      <formula>#REF!-(#REF!-#REF!-#REF!-#REF!)</formula>
    </cfRule>
    <cfRule type="cellIs" dxfId="2610" priority="258" operator="greaterThan">
      <formula>#REF!-#REF!-#REF!-#REF!-#REF!</formula>
    </cfRule>
  </conditionalFormatting>
  <conditionalFormatting sqref="H403">
    <cfRule type="containsText" dxfId="2609" priority="255" operator="containsText" text="VALOR MINIMO NO ACEPTABLE">
      <formula>NOT(ISERROR(SEARCH("VALOR MINIMO NO ACEPTABLE",H403)))</formula>
    </cfRule>
  </conditionalFormatting>
  <conditionalFormatting sqref="H403">
    <cfRule type="containsText" dxfId="2608" priority="254" operator="containsText" text="OFERTA CON PRECIO APARENTEMENTE BAJO">
      <formula>NOT(ISERROR(SEARCH("OFERTA CON PRECIO APARENTEMENTE BAJO",H403)))</formula>
    </cfRule>
  </conditionalFormatting>
  <conditionalFormatting sqref="Q403">
    <cfRule type="cellIs" dxfId="2607" priority="251" operator="greaterThan">
      <formula>0</formula>
    </cfRule>
  </conditionalFormatting>
  <conditionalFormatting sqref="Q403">
    <cfRule type="cellIs" dxfId="2606" priority="252" operator="greaterThan">
      <formula>#REF!-(#REF!-#REF!-#REF!-#REF!)</formula>
    </cfRule>
    <cfRule type="cellIs" dxfId="2605" priority="253" operator="greaterThan">
      <formula>#REF!-#REF!-#REF!-#REF!-#REF!</formula>
    </cfRule>
  </conditionalFormatting>
  <conditionalFormatting sqref="H404">
    <cfRule type="containsText" dxfId="2604" priority="250" operator="containsText" text="VALOR MINIMO NO ACEPTABLE">
      <formula>NOT(ISERROR(SEARCH("VALOR MINIMO NO ACEPTABLE",H404)))</formula>
    </cfRule>
  </conditionalFormatting>
  <conditionalFormatting sqref="H404">
    <cfRule type="containsText" dxfId="2603" priority="249" operator="containsText" text="OFERTA CON PRECIO APARENTEMENTE BAJO">
      <formula>NOT(ISERROR(SEARCH("OFERTA CON PRECIO APARENTEMENTE BAJO",H404)))</formula>
    </cfRule>
  </conditionalFormatting>
  <conditionalFormatting sqref="Q404">
    <cfRule type="cellIs" dxfId="2602" priority="246" operator="greaterThan">
      <formula>0</formula>
    </cfRule>
  </conditionalFormatting>
  <conditionalFormatting sqref="Q404">
    <cfRule type="cellIs" dxfId="2601" priority="247" operator="greaterThan">
      <formula>#REF!-(#REF!-#REF!-#REF!-#REF!)</formula>
    </cfRule>
    <cfRule type="cellIs" dxfId="2600" priority="248" operator="greaterThan">
      <formula>#REF!-#REF!-#REF!-#REF!-#REF!</formula>
    </cfRule>
  </conditionalFormatting>
  <conditionalFormatting sqref="H405">
    <cfRule type="containsText" dxfId="2599" priority="245" operator="containsText" text="VALOR MINIMO NO ACEPTABLE">
      <formula>NOT(ISERROR(SEARCH("VALOR MINIMO NO ACEPTABLE",H405)))</formula>
    </cfRule>
  </conditionalFormatting>
  <conditionalFormatting sqref="H405">
    <cfRule type="containsText" dxfId="2598" priority="244" operator="containsText" text="OFERTA CON PRECIO APARENTEMENTE BAJO">
      <formula>NOT(ISERROR(SEARCH("OFERTA CON PRECIO APARENTEMENTE BAJO",H405)))</formula>
    </cfRule>
  </conditionalFormatting>
  <conditionalFormatting sqref="Q405">
    <cfRule type="cellIs" dxfId="2597" priority="241" operator="greaterThan">
      <formula>0</formula>
    </cfRule>
  </conditionalFormatting>
  <conditionalFormatting sqref="Q405">
    <cfRule type="cellIs" dxfId="2596" priority="242" operator="greaterThan">
      <formula>#REF!-(#REF!-#REF!-#REF!-#REF!)</formula>
    </cfRule>
    <cfRule type="cellIs" dxfId="2595" priority="243" operator="greaterThan">
      <formula>#REF!-#REF!-#REF!-#REF!-#REF!</formula>
    </cfRule>
  </conditionalFormatting>
  <conditionalFormatting sqref="H406">
    <cfRule type="containsText" dxfId="2594" priority="240" operator="containsText" text="VALOR MINIMO NO ACEPTABLE">
      <formula>NOT(ISERROR(SEARCH("VALOR MINIMO NO ACEPTABLE",H406)))</formula>
    </cfRule>
  </conditionalFormatting>
  <conditionalFormatting sqref="H406">
    <cfRule type="containsText" dxfId="2593" priority="239" operator="containsText" text="OFERTA CON PRECIO APARENTEMENTE BAJO">
      <formula>NOT(ISERROR(SEARCH("OFERTA CON PRECIO APARENTEMENTE BAJO",H406)))</formula>
    </cfRule>
  </conditionalFormatting>
  <conditionalFormatting sqref="Q406">
    <cfRule type="cellIs" dxfId="2592" priority="236" operator="greaterThan">
      <formula>0</formula>
    </cfRule>
  </conditionalFormatting>
  <conditionalFormatting sqref="Q406">
    <cfRule type="cellIs" dxfId="2591" priority="237" operator="greaterThan">
      <formula>#REF!-(#REF!-#REF!-#REF!-#REF!)</formula>
    </cfRule>
    <cfRule type="cellIs" dxfId="2590" priority="238" operator="greaterThan">
      <formula>#REF!-#REF!-#REF!-#REF!-#REF!</formula>
    </cfRule>
  </conditionalFormatting>
  <conditionalFormatting sqref="H407">
    <cfRule type="containsText" dxfId="2589" priority="235" operator="containsText" text="VALOR MINIMO NO ACEPTABLE">
      <formula>NOT(ISERROR(SEARCH("VALOR MINIMO NO ACEPTABLE",H407)))</formula>
    </cfRule>
  </conditionalFormatting>
  <conditionalFormatting sqref="H407">
    <cfRule type="containsText" dxfId="2588" priority="234" operator="containsText" text="OFERTA CON PRECIO APARENTEMENTE BAJO">
      <formula>NOT(ISERROR(SEARCH("OFERTA CON PRECIO APARENTEMENTE BAJO",H407)))</formula>
    </cfRule>
  </conditionalFormatting>
  <conditionalFormatting sqref="Q407">
    <cfRule type="cellIs" dxfId="2587" priority="231" operator="greaterThan">
      <formula>0</formula>
    </cfRule>
  </conditionalFormatting>
  <conditionalFormatting sqref="Q407">
    <cfRule type="cellIs" dxfId="2586" priority="232" operator="greaterThan">
      <formula>#REF!-(#REF!-#REF!-#REF!-#REF!)</formula>
    </cfRule>
    <cfRule type="cellIs" dxfId="2585" priority="233" operator="greaterThan">
      <formula>#REF!-#REF!-#REF!-#REF!-#REF!</formula>
    </cfRule>
  </conditionalFormatting>
  <conditionalFormatting sqref="H408">
    <cfRule type="containsText" dxfId="2584" priority="230" operator="containsText" text="VALOR MINIMO NO ACEPTABLE">
      <formula>NOT(ISERROR(SEARCH("VALOR MINIMO NO ACEPTABLE",H408)))</formula>
    </cfRule>
  </conditionalFormatting>
  <conditionalFormatting sqref="H408">
    <cfRule type="containsText" dxfId="2583" priority="229" operator="containsText" text="OFERTA CON PRECIO APARENTEMENTE BAJO">
      <formula>NOT(ISERROR(SEARCH("OFERTA CON PRECIO APARENTEMENTE BAJO",H408)))</formula>
    </cfRule>
  </conditionalFormatting>
  <conditionalFormatting sqref="Q408">
    <cfRule type="cellIs" dxfId="2582" priority="226" operator="greaterThan">
      <formula>0</formula>
    </cfRule>
  </conditionalFormatting>
  <conditionalFormatting sqref="Q408">
    <cfRule type="cellIs" dxfId="2581" priority="227" operator="greaterThan">
      <formula>#REF!-(#REF!-#REF!-#REF!-#REF!)</formula>
    </cfRule>
    <cfRule type="cellIs" dxfId="2580" priority="228" operator="greaterThan">
      <formula>#REF!-#REF!-#REF!-#REF!-#REF!</formula>
    </cfRule>
  </conditionalFormatting>
  <conditionalFormatting sqref="H409">
    <cfRule type="containsText" dxfId="2579" priority="225" operator="containsText" text="VALOR MINIMO NO ACEPTABLE">
      <formula>NOT(ISERROR(SEARCH("VALOR MINIMO NO ACEPTABLE",H409)))</formula>
    </cfRule>
  </conditionalFormatting>
  <conditionalFormatting sqref="H409">
    <cfRule type="containsText" dxfId="2578" priority="224" operator="containsText" text="OFERTA CON PRECIO APARENTEMENTE BAJO">
      <formula>NOT(ISERROR(SEARCH("OFERTA CON PRECIO APARENTEMENTE BAJO",H409)))</formula>
    </cfRule>
  </conditionalFormatting>
  <conditionalFormatting sqref="Q409">
    <cfRule type="cellIs" dxfId="2577" priority="221" operator="greaterThan">
      <formula>0</formula>
    </cfRule>
  </conditionalFormatting>
  <conditionalFormatting sqref="Q409">
    <cfRule type="cellIs" dxfId="2576" priority="222" operator="greaterThan">
      <formula>#REF!-(#REF!-#REF!-#REF!-#REF!)</formula>
    </cfRule>
    <cfRule type="cellIs" dxfId="2575" priority="223" operator="greaterThan">
      <formula>#REF!-#REF!-#REF!-#REF!-#REF!</formula>
    </cfRule>
  </conditionalFormatting>
  <conditionalFormatting sqref="H410">
    <cfRule type="containsText" dxfId="2574" priority="220" operator="containsText" text="VALOR MINIMO NO ACEPTABLE">
      <formula>NOT(ISERROR(SEARCH("VALOR MINIMO NO ACEPTABLE",H410)))</formula>
    </cfRule>
  </conditionalFormatting>
  <conditionalFormatting sqref="H410">
    <cfRule type="containsText" dxfId="2573" priority="219" operator="containsText" text="OFERTA CON PRECIO APARENTEMENTE BAJO">
      <formula>NOT(ISERROR(SEARCH("OFERTA CON PRECIO APARENTEMENTE BAJO",H410)))</formula>
    </cfRule>
  </conditionalFormatting>
  <conditionalFormatting sqref="Q410">
    <cfRule type="cellIs" dxfId="2572" priority="216" operator="greaterThan">
      <formula>0</formula>
    </cfRule>
  </conditionalFormatting>
  <conditionalFormatting sqref="Q410">
    <cfRule type="cellIs" dxfId="2571" priority="217" operator="greaterThan">
      <formula>#REF!-(#REF!-#REF!-#REF!-#REF!)</formula>
    </cfRule>
    <cfRule type="cellIs" dxfId="2570" priority="218" operator="greaterThan">
      <formula>#REF!-#REF!-#REF!-#REF!-#REF!</formula>
    </cfRule>
  </conditionalFormatting>
  <conditionalFormatting sqref="H411">
    <cfRule type="containsText" dxfId="2569" priority="215" operator="containsText" text="VALOR MINIMO NO ACEPTABLE">
      <formula>NOT(ISERROR(SEARCH("VALOR MINIMO NO ACEPTABLE",H411)))</formula>
    </cfRule>
  </conditionalFormatting>
  <conditionalFormatting sqref="H411">
    <cfRule type="containsText" dxfId="2568" priority="214" operator="containsText" text="OFERTA CON PRECIO APARENTEMENTE BAJO">
      <formula>NOT(ISERROR(SEARCH("OFERTA CON PRECIO APARENTEMENTE BAJO",H411)))</formula>
    </cfRule>
  </conditionalFormatting>
  <conditionalFormatting sqref="Q411">
    <cfRule type="cellIs" dxfId="2567" priority="211" operator="greaterThan">
      <formula>0</formula>
    </cfRule>
  </conditionalFormatting>
  <conditionalFormatting sqref="Q411">
    <cfRule type="cellIs" dxfId="2566" priority="212" operator="greaterThan">
      <formula>#REF!-(#REF!-#REF!-#REF!-#REF!)</formula>
    </cfRule>
    <cfRule type="cellIs" dxfId="2565" priority="213" operator="greaterThan">
      <formula>#REF!-#REF!-#REF!-#REF!-#REF!</formula>
    </cfRule>
  </conditionalFormatting>
  <conditionalFormatting sqref="H412">
    <cfRule type="containsText" dxfId="2564" priority="210" operator="containsText" text="VALOR MINIMO NO ACEPTABLE">
      <formula>NOT(ISERROR(SEARCH("VALOR MINIMO NO ACEPTABLE",H412)))</formula>
    </cfRule>
  </conditionalFormatting>
  <conditionalFormatting sqref="H412">
    <cfRule type="containsText" dxfId="2563" priority="209" operator="containsText" text="OFERTA CON PRECIO APARENTEMENTE BAJO">
      <formula>NOT(ISERROR(SEARCH("OFERTA CON PRECIO APARENTEMENTE BAJO",H412)))</formula>
    </cfRule>
  </conditionalFormatting>
  <conditionalFormatting sqref="Q412">
    <cfRule type="cellIs" dxfId="2562" priority="206" operator="greaterThan">
      <formula>0</formula>
    </cfRule>
  </conditionalFormatting>
  <conditionalFormatting sqref="Q412">
    <cfRule type="cellIs" dxfId="2561" priority="207" operator="greaterThan">
      <formula>#REF!-(#REF!-#REF!-#REF!-#REF!)</formula>
    </cfRule>
    <cfRule type="cellIs" dxfId="2560" priority="208" operator="greaterThan">
      <formula>#REF!-#REF!-#REF!-#REF!-#REF!</formula>
    </cfRule>
  </conditionalFormatting>
  <conditionalFormatting sqref="H413">
    <cfRule type="containsText" dxfId="2559" priority="205" operator="containsText" text="VALOR MINIMO NO ACEPTABLE">
      <formula>NOT(ISERROR(SEARCH("VALOR MINIMO NO ACEPTABLE",H413)))</formula>
    </cfRule>
  </conditionalFormatting>
  <conditionalFormatting sqref="H413">
    <cfRule type="containsText" dxfId="2558" priority="204" operator="containsText" text="OFERTA CON PRECIO APARENTEMENTE BAJO">
      <formula>NOT(ISERROR(SEARCH("OFERTA CON PRECIO APARENTEMENTE BAJO",H413)))</formula>
    </cfRule>
  </conditionalFormatting>
  <conditionalFormatting sqref="Q413">
    <cfRule type="cellIs" dxfId="2557" priority="201" operator="greaterThan">
      <formula>0</formula>
    </cfRule>
  </conditionalFormatting>
  <conditionalFormatting sqref="Q413">
    <cfRule type="cellIs" dxfId="2556" priority="202" operator="greaterThan">
      <formula>#REF!-(#REF!-#REF!-#REF!-#REF!)</formula>
    </cfRule>
    <cfRule type="cellIs" dxfId="2555" priority="203" operator="greaterThan">
      <formula>#REF!-#REF!-#REF!-#REF!-#REF!</formula>
    </cfRule>
  </conditionalFormatting>
  <conditionalFormatting sqref="H414">
    <cfRule type="containsText" dxfId="2554" priority="200" operator="containsText" text="VALOR MINIMO NO ACEPTABLE">
      <formula>NOT(ISERROR(SEARCH("VALOR MINIMO NO ACEPTABLE",H414)))</formula>
    </cfRule>
  </conditionalFormatting>
  <conditionalFormatting sqref="H414">
    <cfRule type="containsText" dxfId="2553" priority="199" operator="containsText" text="OFERTA CON PRECIO APARENTEMENTE BAJO">
      <formula>NOT(ISERROR(SEARCH("OFERTA CON PRECIO APARENTEMENTE BAJO",H414)))</formula>
    </cfRule>
  </conditionalFormatting>
  <conditionalFormatting sqref="Q414">
    <cfRule type="cellIs" dxfId="2552" priority="196" operator="greaterThan">
      <formula>0</formula>
    </cfRule>
  </conditionalFormatting>
  <conditionalFormatting sqref="Q414">
    <cfRule type="cellIs" dxfId="2551" priority="197" operator="greaterThan">
      <formula>#REF!-(#REF!-#REF!-#REF!-#REF!)</formula>
    </cfRule>
    <cfRule type="cellIs" dxfId="2550" priority="198" operator="greaterThan">
      <formula>#REF!-#REF!-#REF!-#REF!-#REF!</formula>
    </cfRule>
  </conditionalFormatting>
  <conditionalFormatting sqref="H415">
    <cfRule type="containsText" dxfId="2549" priority="195" operator="containsText" text="VALOR MINIMO NO ACEPTABLE">
      <formula>NOT(ISERROR(SEARCH("VALOR MINIMO NO ACEPTABLE",H415)))</formula>
    </cfRule>
  </conditionalFormatting>
  <conditionalFormatting sqref="H415">
    <cfRule type="containsText" dxfId="2548" priority="194" operator="containsText" text="OFERTA CON PRECIO APARENTEMENTE BAJO">
      <formula>NOT(ISERROR(SEARCH("OFERTA CON PRECIO APARENTEMENTE BAJO",H415)))</formula>
    </cfRule>
  </conditionalFormatting>
  <conditionalFormatting sqref="Q415">
    <cfRule type="cellIs" dxfId="2547" priority="191" operator="greaterThan">
      <formula>0</formula>
    </cfRule>
  </conditionalFormatting>
  <conditionalFormatting sqref="Q415">
    <cfRule type="cellIs" dxfId="2546" priority="192" operator="greaterThan">
      <formula>#REF!-(#REF!-#REF!-#REF!-#REF!)</formula>
    </cfRule>
    <cfRule type="cellIs" dxfId="2545" priority="193" operator="greaterThan">
      <formula>#REF!-#REF!-#REF!-#REF!-#REF!</formula>
    </cfRule>
  </conditionalFormatting>
  <conditionalFormatting sqref="H416">
    <cfRule type="containsText" dxfId="2544" priority="190" operator="containsText" text="VALOR MINIMO NO ACEPTABLE">
      <formula>NOT(ISERROR(SEARCH("VALOR MINIMO NO ACEPTABLE",H416)))</formula>
    </cfRule>
  </conditionalFormatting>
  <conditionalFormatting sqref="H416">
    <cfRule type="containsText" dxfId="2543" priority="189" operator="containsText" text="OFERTA CON PRECIO APARENTEMENTE BAJO">
      <formula>NOT(ISERROR(SEARCH("OFERTA CON PRECIO APARENTEMENTE BAJO",H416)))</formula>
    </cfRule>
  </conditionalFormatting>
  <conditionalFormatting sqref="Q416">
    <cfRule type="cellIs" dxfId="2542" priority="186" operator="greaterThan">
      <formula>0</formula>
    </cfRule>
  </conditionalFormatting>
  <conditionalFormatting sqref="Q416">
    <cfRule type="cellIs" dxfId="2541" priority="187" operator="greaterThan">
      <formula>#REF!-(#REF!-#REF!-#REF!-#REF!)</formula>
    </cfRule>
    <cfRule type="cellIs" dxfId="2540" priority="188" operator="greaterThan">
      <formula>#REF!-#REF!-#REF!-#REF!-#REF!</formula>
    </cfRule>
  </conditionalFormatting>
  <conditionalFormatting sqref="H417">
    <cfRule type="containsText" dxfId="2539" priority="185" operator="containsText" text="VALOR MINIMO NO ACEPTABLE">
      <formula>NOT(ISERROR(SEARCH("VALOR MINIMO NO ACEPTABLE",H417)))</formula>
    </cfRule>
  </conditionalFormatting>
  <conditionalFormatting sqref="H417">
    <cfRule type="containsText" dxfId="2538" priority="184" operator="containsText" text="OFERTA CON PRECIO APARENTEMENTE BAJO">
      <formula>NOT(ISERROR(SEARCH("OFERTA CON PRECIO APARENTEMENTE BAJO",H417)))</formula>
    </cfRule>
  </conditionalFormatting>
  <conditionalFormatting sqref="Q417">
    <cfRule type="cellIs" dxfId="2537" priority="181" operator="greaterThan">
      <formula>0</formula>
    </cfRule>
  </conditionalFormatting>
  <conditionalFormatting sqref="Q417">
    <cfRule type="cellIs" dxfId="2536" priority="182" operator="greaterThan">
      <formula>#REF!-(#REF!-#REF!-#REF!-#REF!)</formula>
    </cfRule>
    <cfRule type="cellIs" dxfId="2535" priority="183" operator="greaterThan">
      <formula>#REF!-#REF!-#REF!-#REF!-#REF!</formula>
    </cfRule>
  </conditionalFormatting>
  <conditionalFormatting sqref="H418">
    <cfRule type="containsText" dxfId="2534" priority="180" operator="containsText" text="VALOR MINIMO NO ACEPTABLE">
      <formula>NOT(ISERROR(SEARCH("VALOR MINIMO NO ACEPTABLE",H418)))</formula>
    </cfRule>
  </conditionalFormatting>
  <conditionalFormatting sqref="H418">
    <cfRule type="containsText" dxfId="2533" priority="179" operator="containsText" text="OFERTA CON PRECIO APARENTEMENTE BAJO">
      <formula>NOT(ISERROR(SEARCH("OFERTA CON PRECIO APARENTEMENTE BAJO",H418)))</formula>
    </cfRule>
  </conditionalFormatting>
  <conditionalFormatting sqref="Q418">
    <cfRule type="cellIs" dxfId="2532" priority="176" operator="greaterThan">
      <formula>0</formula>
    </cfRule>
  </conditionalFormatting>
  <conditionalFormatting sqref="Q418">
    <cfRule type="cellIs" dxfId="2531" priority="177" operator="greaterThan">
      <formula>#REF!-(#REF!-#REF!-#REF!-#REF!)</formula>
    </cfRule>
    <cfRule type="cellIs" dxfId="2530" priority="178" operator="greaterThan">
      <formula>#REF!-#REF!-#REF!-#REF!-#REF!</formula>
    </cfRule>
  </conditionalFormatting>
  <conditionalFormatting sqref="H419">
    <cfRule type="containsText" dxfId="2529" priority="175" operator="containsText" text="VALOR MINIMO NO ACEPTABLE">
      <formula>NOT(ISERROR(SEARCH("VALOR MINIMO NO ACEPTABLE",H419)))</formula>
    </cfRule>
  </conditionalFormatting>
  <conditionalFormatting sqref="H419">
    <cfRule type="containsText" dxfId="2528" priority="174" operator="containsText" text="OFERTA CON PRECIO APARENTEMENTE BAJO">
      <formula>NOT(ISERROR(SEARCH("OFERTA CON PRECIO APARENTEMENTE BAJO",H419)))</formula>
    </cfRule>
  </conditionalFormatting>
  <conditionalFormatting sqref="Q419">
    <cfRule type="cellIs" dxfId="2527" priority="171" operator="greaterThan">
      <formula>0</formula>
    </cfRule>
  </conditionalFormatting>
  <conditionalFormatting sqref="Q419">
    <cfRule type="cellIs" dxfId="2526" priority="172" operator="greaterThan">
      <formula>#REF!-(#REF!-#REF!-#REF!-#REF!)</formula>
    </cfRule>
    <cfRule type="cellIs" dxfId="2525" priority="173" operator="greaterThan">
      <formula>#REF!-#REF!-#REF!-#REF!-#REF!</formula>
    </cfRule>
  </conditionalFormatting>
  <conditionalFormatting sqref="H420">
    <cfRule type="containsText" dxfId="2524" priority="170" operator="containsText" text="VALOR MINIMO NO ACEPTABLE">
      <formula>NOT(ISERROR(SEARCH("VALOR MINIMO NO ACEPTABLE",H420)))</formula>
    </cfRule>
  </conditionalFormatting>
  <conditionalFormatting sqref="H420">
    <cfRule type="containsText" dxfId="2523" priority="169" operator="containsText" text="OFERTA CON PRECIO APARENTEMENTE BAJO">
      <formula>NOT(ISERROR(SEARCH("OFERTA CON PRECIO APARENTEMENTE BAJO",H420)))</formula>
    </cfRule>
  </conditionalFormatting>
  <conditionalFormatting sqref="Q420">
    <cfRule type="cellIs" dxfId="2522" priority="166" operator="greaterThan">
      <formula>0</formula>
    </cfRule>
  </conditionalFormatting>
  <conditionalFormatting sqref="Q420">
    <cfRule type="cellIs" dxfId="2521" priority="167" operator="greaterThan">
      <formula>#REF!-(#REF!-#REF!-#REF!-#REF!)</formula>
    </cfRule>
    <cfRule type="cellIs" dxfId="2520" priority="168" operator="greaterThan">
      <formula>#REF!-#REF!-#REF!-#REF!-#REF!</formula>
    </cfRule>
  </conditionalFormatting>
  <conditionalFormatting sqref="H421">
    <cfRule type="containsText" dxfId="2519" priority="165" operator="containsText" text="VALOR MINIMO NO ACEPTABLE">
      <formula>NOT(ISERROR(SEARCH("VALOR MINIMO NO ACEPTABLE",H421)))</formula>
    </cfRule>
  </conditionalFormatting>
  <conditionalFormatting sqref="H421">
    <cfRule type="containsText" dxfId="2518" priority="164" operator="containsText" text="OFERTA CON PRECIO APARENTEMENTE BAJO">
      <formula>NOT(ISERROR(SEARCH("OFERTA CON PRECIO APARENTEMENTE BAJO",H421)))</formula>
    </cfRule>
  </conditionalFormatting>
  <conditionalFormatting sqref="Q421">
    <cfRule type="cellIs" dxfId="2517" priority="161" operator="greaterThan">
      <formula>0</formula>
    </cfRule>
  </conditionalFormatting>
  <conditionalFormatting sqref="Q421">
    <cfRule type="cellIs" dxfId="2516" priority="162" operator="greaterThan">
      <formula>#REF!-(#REF!-#REF!-#REF!-#REF!)</formula>
    </cfRule>
    <cfRule type="cellIs" dxfId="2515" priority="163" operator="greaterThan">
      <formula>#REF!-#REF!-#REF!-#REF!-#REF!</formula>
    </cfRule>
  </conditionalFormatting>
  <conditionalFormatting sqref="H422">
    <cfRule type="containsText" dxfId="2514" priority="160" operator="containsText" text="VALOR MINIMO NO ACEPTABLE">
      <formula>NOT(ISERROR(SEARCH("VALOR MINIMO NO ACEPTABLE",H422)))</formula>
    </cfRule>
  </conditionalFormatting>
  <conditionalFormatting sqref="H422">
    <cfRule type="containsText" dxfId="2513" priority="159" operator="containsText" text="OFERTA CON PRECIO APARENTEMENTE BAJO">
      <formula>NOT(ISERROR(SEARCH("OFERTA CON PRECIO APARENTEMENTE BAJO",H422)))</formula>
    </cfRule>
  </conditionalFormatting>
  <conditionalFormatting sqref="Q422">
    <cfRule type="cellIs" dxfId="2512" priority="156" operator="greaterThan">
      <formula>0</formula>
    </cfRule>
  </conditionalFormatting>
  <conditionalFormatting sqref="Q422">
    <cfRule type="cellIs" dxfId="2511" priority="157" operator="greaterThan">
      <formula>#REF!-(#REF!-#REF!-#REF!-#REF!)</formula>
    </cfRule>
    <cfRule type="cellIs" dxfId="2510" priority="158" operator="greaterThan">
      <formula>#REF!-#REF!-#REF!-#REF!-#REF!</formula>
    </cfRule>
  </conditionalFormatting>
  <conditionalFormatting sqref="H423">
    <cfRule type="containsText" dxfId="2509" priority="155" operator="containsText" text="VALOR MINIMO NO ACEPTABLE">
      <formula>NOT(ISERROR(SEARCH("VALOR MINIMO NO ACEPTABLE",H423)))</formula>
    </cfRule>
  </conditionalFormatting>
  <conditionalFormatting sqref="H423">
    <cfRule type="containsText" dxfId="2508" priority="154" operator="containsText" text="OFERTA CON PRECIO APARENTEMENTE BAJO">
      <formula>NOT(ISERROR(SEARCH("OFERTA CON PRECIO APARENTEMENTE BAJO",H423)))</formula>
    </cfRule>
  </conditionalFormatting>
  <conditionalFormatting sqref="Q423">
    <cfRule type="cellIs" dxfId="2507" priority="151" operator="greaterThan">
      <formula>0</formula>
    </cfRule>
  </conditionalFormatting>
  <conditionalFormatting sqref="Q423">
    <cfRule type="cellIs" dxfId="2506" priority="152" operator="greaterThan">
      <formula>#REF!-(#REF!-#REF!-#REF!-#REF!)</formula>
    </cfRule>
    <cfRule type="cellIs" dxfId="2505" priority="153" operator="greaterThan">
      <formula>#REF!-#REF!-#REF!-#REF!-#REF!</formula>
    </cfRule>
  </conditionalFormatting>
  <conditionalFormatting sqref="H424">
    <cfRule type="containsText" dxfId="2504" priority="150" operator="containsText" text="VALOR MINIMO NO ACEPTABLE">
      <formula>NOT(ISERROR(SEARCH("VALOR MINIMO NO ACEPTABLE",H424)))</formula>
    </cfRule>
  </conditionalFormatting>
  <conditionalFormatting sqref="H424">
    <cfRule type="containsText" dxfId="2503" priority="149" operator="containsText" text="OFERTA CON PRECIO APARENTEMENTE BAJO">
      <formula>NOT(ISERROR(SEARCH("OFERTA CON PRECIO APARENTEMENTE BAJO",H424)))</formula>
    </cfRule>
  </conditionalFormatting>
  <conditionalFormatting sqref="Q424">
    <cfRule type="cellIs" dxfId="2502" priority="146" operator="greaterThan">
      <formula>0</formula>
    </cfRule>
  </conditionalFormatting>
  <conditionalFormatting sqref="Q424">
    <cfRule type="cellIs" dxfId="2501" priority="147" operator="greaterThan">
      <formula>#REF!-(#REF!-#REF!-#REF!-#REF!)</formula>
    </cfRule>
    <cfRule type="cellIs" dxfId="2500" priority="148" operator="greaterThan">
      <formula>#REF!-#REF!-#REF!-#REF!-#REF!</formula>
    </cfRule>
  </conditionalFormatting>
  <conditionalFormatting sqref="H425">
    <cfRule type="containsText" dxfId="2499" priority="145" operator="containsText" text="VALOR MINIMO NO ACEPTABLE">
      <formula>NOT(ISERROR(SEARCH("VALOR MINIMO NO ACEPTABLE",H425)))</formula>
    </cfRule>
  </conditionalFormatting>
  <conditionalFormatting sqref="H425">
    <cfRule type="containsText" dxfId="2498" priority="144" operator="containsText" text="OFERTA CON PRECIO APARENTEMENTE BAJO">
      <formula>NOT(ISERROR(SEARCH("OFERTA CON PRECIO APARENTEMENTE BAJO",H425)))</formula>
    </cfRule>
  </conditionalFormatting>
  <conditionalFormatting sqref="Q425">
    <cfRule type="cellIs" dxfId="2497" priority="141" operator="greaterThan">
      <formula>0</formula>
    </cfRule>
  </conditionalFormatting>
  <conditionalFormatting sqref="Q425">
    <cfRule type="cellIs" dxfId="2496" priority="142" operator="greaterThan">
      <formula>#REF!-(#REF!-#REF!-#REF!-#REF!)</formula>
    </cfRule>
    <cfRule type="cellIs" dxfId="2495" priority="143" operator="greaterThan">
      <formula>#REF!-#REF!-#REF!-#REF!-#REF!</formula>
    </cfRule>
  </conditionalFormatting>
  <dataValidations count="1">
    <dataValidation type="whole" allowBlank="1" showInputMessage="1" showErrorMessage="1" errorTitle="SUPERA EL PRESUPUESTO OFICIAL" sqref="D24:D425">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M24:M425 I24:I425 O24:O425 K24:K425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85"/>
  <sheetViews>
    <sheetView topLeftCell="A405" zoomScale="80" zoomScaleNormal="80" zoomScaleSheetLayoutView="98" workbookViewId="0">
      <selection activeCell="B22" sqref="B22:D437"/>
    </sheetView>
  </sheetViews>
  <sheetFormatPr baseColWidth="10" defaultColWidth="0" defaultRowHeight="0" customHeight="1" zeroHeight="1" x14ac:dyDescent="0.25"/>
  <cols>
    <col min="1" max="1" width="1.85546875" style="7" customWidth="1"/>
    <col min="2" max="2" width="9.85546875" style="10" customWidth="1"/>
    <col min="3" max="3" width="92.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2"/>
      <c r="C2" s="57" t="s">
        <v>29</v>
      </c>
      <c r="D2" s="57"/>
      <c r="E2" s="57"/>
      <c r="F2" s="57"/>
      <c r="G2" s="57"/>
      <c r="H2" s="57"/>
      <c r="I2" s="57"/>
      <c r="J2" s="57"/>
      <c r="K2" s="57"/>
      <c r="L2" s="57"/>
      <c r="M2" s="57"/>
      <c r="N2" s="57"/>
      <c r="O2" s="58"/>
      <c r="P2" s="55" t="s">
        <v>25</v>
      </c>
      <c r="Q2" s="56"/>
    </row>
    <row r="3" spans="2:17" s="10" customFormat="1" ht="15.75" customHeight="1" x14ac:dyDescent="0.2">
      <c r="B3" s="52"/>
      <c r="C3" s="57" t="s">
        <v>30</v>
      </c>
      <c r="D3" s="57"/>
      <c r="E3" s="57"/>
      <c r="F3" s="57"/>
      <c r="G3" s="57"/>
      <c r="H3" s="57"/>
      <c r="I3" s="57"/>
      <c r="J3" s="57"/>
      <c r="K3" s="57"/>
      <c r="L3" s="57"/>
      <c r="M3" s="57"/>
      <c r="N3" s="57"/>
      <c r="O3" s="58"/>
      <c r="P3" s="55" t="s">
        <v>26</v>
      </c>
      <c r="Q3" s="56"/>
    </row>
    <row r="4" spans="2:17" s="10" customFormat="1" ht="16.5" customHeight="1" x14ac:dyDescent="0.2">
      <c r="B4" s="52"/>
      <c r="C4" s="59" t="s">
        <v>31</v>
      </c>
      <c r="D4" s="59"/>
      <c r="E4" s="59"/>
      <c r="F4" s="59"/>
      <c r="G4" s="59"/>
      <c r="H4" s="59"/>
      <c r="I4" s="59"/>
      <c r="J4" s="59"/>
      <c r="K4" s="59"/>
      <c r="L4" s="59"/>
      <c r="M4" s="59"/>
      <c r="N4" s="59"/>
      <c r="O4" s="60"/>
      <c r="P4" s="55" t="s">
        <v>27</v>
      </c>
      <c r="Q4" s="56"/>
    </row>
    <row r="5" spans="2:17" s="10" customFormat="1" ht="15" customHeight="1" x14ac:dyDescent="0.2">
      <c r="B5" s="52"/>
      <c r="C5" s="61"/>
      <c r="D5" s="61"/>
      <c r="E5" s="61"/>
      <c r="F5" s="61"/>
      <c r="G5" s="61"/>
      <c r="H5" s="61"/>
      <c r="I5" s="61"/>
      <c r="J5" s="61"/>
      <c r="K5" s="61"/>
      <c r="L5" s="61"/>
      <c r="M5" s="61"/>
      <c r="N5" s="61"/>
      <c r="O5" s="62"/>
      <c r="P5" s="55" t="s">
        <v>28</v>
      </c>
      <c r="Q5" s="5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3" t="s">
        <v>32</v>
      </c>
      <c r="C9" s="53"/>
      <c r="E9" s="14"/>
      <c r="F9" s="15"/>
      <c r="G9" s="16" t="s">
        <v>20</v>
      </c>
      <c r="H9" s="54"/>
      <c r="I9" s="54"/>
      <c r="J9" s="17"/>
      <c r="K9" s="17"/>
      <c r="L9" s="17"/>
      <c r="M9" s="17"/>
      <c r="N9" s="17"/>
      <c r="O9" s="17"/>
      <c r="P9" s="17"/>
      <c r="Q9" s="17"/>
    </row>
    <row r="10" spans="2:17" s="10" customFormat="1" ht="36.6" customHeight="1" x14ac:dyDescent="0.2">
      <c r="B10" s="47"/>
      <c r="C10" s="47"/>
      <c r="E10" s="14"/>
      <c r="F10" s="15"/>
      <c r="G10" s="16" t="s">
        <v>21</v>
      </c>
      <c r="H10" s="38"/>
      <c r="I10" s="39"/>
      <c r="J10" s="17"/>
      <c r="K10" s="17"/>
      <c r="L10" s="17"/>
      <c r="M10" s="17"/>
      <c r="N10" s="17"/>
      <c r="O10" s="17"/>
      <c r="P10" s="17"/>
      <c r="Q10" s="17"/>
    </row>
    <row r="11" spans="2:17" s="10" customFormat="1" ht="15" x14ac:dyDescent="0.25">
      <c r="B11" s="47"/>
      <c r="C11" s="47"/>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5" t="s">
        <v>33</v>
      </c>
      <c r="C14" s="46"/>
      <c r="D14" s="46"/>
      <c r="E14" s="46"/>
      <c r="F14" s="46"/>
      <c r="G14" s="46"/>
      <c r="H14" s="46"/>
      <c r="I14" s="46"/>
      <c r="J14" s="46"/>
      <c r="K14" s="46"/>
      <c r="L14" s="46"/>
      <c r="M14" s="46"/>
    </row>
    <row r="15" spans="2:17" ht="15" x14ac:dyDescent="0.25">
      <c r="B15" s="46"/>
      <c r="C15" s="46"/>
      <c r="D15" s="46"/>
      <c r="E15" s="46"/>
      <c r="F15" s="46"/>
      <c r="G15" s="46"/>
      <c r="H15" s="46"/>
      <c r="I15" s="46"/>
      <c r="J15" s="46"/>
      <c r="K15" s="46"/>
      <c r="L15" s="46"/>
      <c r="M15" s="46"/>
    </row>
    <row r="16" spans="2:17" ht="15" x14ac:dyDescent="0.25">
      <c r="B16" s="46"/>
      <c r="C16" s="46"/>
      <c r="D16" s="46"/>
      <c r="E16" s="46"/>
      <c r="F16" s="46"/>
      <c r="G16" s="46"/>
      <c r="H16" s="46"/>
      <c r="I16" s="46"/>
      <c r="J16" s="46"/>
      <c r="K16" s="46"/>
      <c r="L16" s="46"/>
      <c r="M16" s="46"/>
    </row>
    <row r="17" spans="2:17" ht="15" x14ac:dyDescent="0.25"/>
    <row r="18" spans="2:17" ht="15" x14ac:dyDescent="0.25"/>
    <row r="19" spans="2:17" ht="15" x14ac:dyDescent="0.25"/>
    <row r="20" spans="2:17" ht="15.75" thickBot="1" x14ac:dyDescent="0.3"/>
    <row r="21" spans="2:17" ht="37.9" customHeight="1" thickBot="1" x14ac:dyDescent="0.3">
      <c r="B21" s="48" t="s">
        <v>1</v>
      </c>
      <c r="C21" s="49"/>
      <c r="D21" s="49"/>
      <c r="E21" s="49"/>
      <c r="F21" s="49"/>
      <c r="G21" s="49"/>
      <c r="H21" s="49"/>
      <c r="I21" s="42" t="s">
        <v>23</v>
      </c>
      <c r="J21" s="43"/>
      <c r="K21" s="43"/>
      <c r="L21" s="43"/>
      <c r="M21" s="43"/>
      <c r="N21" s="43"/>
      <c r="O21" s="43"/>
      <c r="P21" s="44"/>
      <c r="Q21" s="40" t="s">
        <v>15</v>
      </c>
    </row>
    <row r="22" spans="2:17" ht="21.75" customHeight="1" x14ac:dyDescent="0.25">
      <c r="B22" s="66" t="s">
        <v>2</v>
      </c>
      <c r="C22" s="50" t="s">
        <v>542</v>
      </c>
      <c r="D22" s="50" t="s">
        <v>5</v>
      </c>
      <c r="E22" s="69" t="s">
        <v>4</v>
      </c>
      <c r="F22" s="71" t="s">
        <v>8</v>
      </c>
      <c r="G22" s="71" t="s">
        <v>6</v>
      </c>
      <c r="H22" s="50" t="s">
        <v>3</v>
      </c>
      <c r="I22" s="41" t="s">
        <v>9</v>
      </c>
      <c r="J22" s="41"/>
      <c r="K22" s="41" t="s">
        <v>10</v>
      </c>
      <c r="L22" s="41"/>
      <c r="M22" s="41" t="s">
        <v>11</v>
      </c>
      <c r="N22" s="41"/>
      <c r="O22" s="41" t="s">
        <v>12</v>
      </c>
      <c r="P22" s="41"/>
      <c r="Q22" s="40"/>
    </row>
    <row r="23" spans="2:17" ht="67.150000000000006" customHeight="1" thickBot="1" x14ac:dyDescent="0.3">
      <c r="B23" s="67"/>
      <c r="C23" s="51"/>
      <c r="D23" s="68"/>
      <c r="E23" s="70"/>
      <c r="F23" s="72"/>
      <c r="G23" s="72"/>
      <c r="H23" s="68"/>
      <c r="I23" s="37" t="s">
        <v>13</v>
      </c>
      <c r="J23" s="36" t="s">
        <v>14</v>
      </c>
      <c r="K23" s="37" t="s">
        <v>13</v>
      </c>
      <c r="L23" s="36" t="s">
        <v>14</v>
      </c>
      <c r="M23" s="37" t="s">
        <v>13</v>
      </c>
      <c r="N23" s="36" t="s">
        <v>14</v>
      </c>
      <c r="O23" s="37" t="s">
        <v>13</v>
      </c>
      <c r="P23" s="36" t="s">
        <v>14</v>
      </c>
      <c r="Q23" s="40"/>
    </row>
    <row r="24" spans="2:17" ht="15" x14ac:dyDescent="0.25">
      <c r="B24" s="19">
        <v>1</v>
      </c>
      <c r="C24" s="98" t="str">
        <f>UPPER("SERVICIO Cambio y suministro de aceite de motor")</f>
        <v>SERVICIO CAMBIO Y SUMINISTRO DE ACEITE DE MOTOR</v>
      </c>
      <c r="D24" s="20">
        <v>878267.08399999992</v>
      </c>
      <c r="E24" s="1">
        <f>+G24/D24</f>
        <v>0</v>
      </c>
      <c r="F24" s="6">
        <f>+D24*80%</f>
        <v>702613.66720000003</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2:17" ht="15" x14ac:dyDescent="0.25">
      <c r="B25" s="19">
        <v>2</v>
      </c>
      <c r="C25" s="98" t="str">
        <f>UPPER("SERVICIO de engrase")</f>
        <v>SERVICIO DE ENGRASE</v>
      </c>
      <c r="D25" s="20">
        <v>37751.556400000001</v>
      </c>
      <c r="E25" s="1">
        <f>+G25/D25</f>
        <v>0</v>
      </c>
      <c r="F25" s="6">
        <f>+D25*80%</f>
        <v>30201.245120000003</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2:17" ht="15" x14ac:dyDescent="0.25">
      <c r="B26" s="19">
        <v>3</v>
      </c>
      <c r="C26" s="94" t="s">
        <v>36</v>
      </c>
      <c r="D26" s="20">
        <v>5048020.42</v>
      </c>
      <c r="E26" s="1">
        <f>+G26/D26</f>
        <v>0</v>
      </c>
      <c r="F26" s="6">
        <f>+D26*80%</f>
        <v>4038416.3360000001</v>
      </c>
      <c r="G26" s="33"/>
      <c r="H26" s="2" t="str">
        <f>IF(G26&lt;F26," OFERTA CON PRECIO APARENTEMENTE BAJO","VALOR MINIMO ACEPTABLE")</f>
        <v xml:space="preserve"> OFERTA CON PRECIO APARENTEMENTE BAJO</v>
      </c>
      <c r="I26" s="29"/>
      <c r="J26" s="30">
        <f>+ROUND(G26*I26,0)</f>
        <v>0</v>
      </c>
      <c r="K26" s="29"/>
      <c r="L26" s="30">
        <f>+ROUND(G26*K26,0)</f>
        <v>0</v>
      </c>
      <c r="M26" s="29"/>
      <c r="N26" s="30">
        <f>+ROUND(G26*M26,0)</f>
        <v>0</v>
      </c>
      <c r="O26" s="29"/>
      <c r="P26" s="30">
        <f>+ROUND(G26*O26,0)</f>
        <v>0</v>
      </c>
      <c r="Q26" s="31">
        <f>ROUND(G26-J26-L26-N26-P26,0)</f>
        <v>0</v>
      </c>
    </row>
    <row r="27" spans="2:17" ht="15" x14ac:dyDescent="0.25">
      <c r="B27" s="19">
        <v>4</v>
      </c>
      <c r="C27" s="94" t="s">
        <v>37</v>
      </c>
      <c r="D27" s="20">
        <v>425645.02159999998</v>
      </c>
      <c r="E27" s="1">
        <f>+G27/D27</f>
        <v>0</v>
      </c>
      <c r="F27" s="6">
        <f>+D27*80%</f>
        <v>340516.01728000003</v>
      </c>
      <c r="G27" s="33"/>
      <c r="H27" s="2" t="str">
        <f>IF(G27&lt;F27," OFERTA CON PRECIO APARENTEMENTE BAJO","VALOR MINIMO ACEPTABLE")</f>
        <v xml:space="preserve"> OFERTA CON PRECIO APARENTEMENTE BAJO</v>
      </c>
      <c r="I27" s="29"/>
      <c r="J27" s="30">
        <f>+ROUND(G27*I27,0)</f>
        <v>0</v>
      </c>
      <c r="K27" s="29"/>
      <c r="L27" s="30">
        <f>+ROUND(G27*K27,0)</f>
        <v>0</v>
      </c>
      <c r="M27" s="29"/>
      <c r="N27" s="30">
        <f>+ROUND(G27*M27,0)</f>
        <v>0</v>
      </c>
      <c r="O27" s="29"/>
      <c r="P27" s="30">
        <f>+ROUND(G27*O27,0)</f>
        <v>0</v>
      </c>
      <c r="Q27" s="31">
        <f>ROUND(G27-J27-L27-N27-P27,0)</f>
        <v>0</v>
      </c>
    </row>
    <row r="28" spans="2:17" ht="15" x14ac:dyDescent="0.25">
      <c r="B28" s="19">
        <v>5</v>
      </c>
      <c r="C28" s="94" t="s">
        <v>39</v>
      </c>
      <c r="D28" s="20">
        <v>396508.06160000002</v>
      </c>
      <c r="E28" s="1">
        <f>+G28/D28</f>
        <v>0</v>
      </c>
      <c r="F28" s="6">
        <f>+D28*80%</f>
        <v>317206.44928000006</v>
      </c>
      <c r="G28" s="33"/>
      <c r="H28" s="2" t="str">
        <f>IF(G28&lt;F28," OFERTA CON PRECIO APARENTEMENTE BAJO","VALOR MINIMO ACEPTABLE")</f>
        <v xml:space="preserve"> OFERTA CON PRECIO APARENTEMENTE BAJO</v>
      </c>
      <c r="I28" s="29"/>
      <c r="J28" s="30">
        <f>+ROUND(G28*I28,0)</f>
        <v>0</v>
      </c>
      <c r="K28" s="29"/>
      <c r="L28" s="30">
        <f>+ROUND(G28*K28,0)</f>
        <v>0</v>
      </c>
      <c r="M28" s="29"/>
      <c r="N28" s="30">
        <f>+ROUND(G28*M28,0)</f>
        <v>0</v>
      </c>
      <c r="O28" s="29"/>
      <c r="P28" s="30">
        <f>+ROUND(G28*O28,0)</f>
        <v>0</v>
      </c>
      <c r="Q28" s="31">
        <f>ROUND(G28-J28-L28-N28-P28,0)</f>
        <v>0</v>
      </c>
    </row>
    <row r="29" spans="2:17" ht="15" x14ac:dyDescent="0.25">
      <c r="B29" s="19">
        <v>6</v>
      </c>
      <c r="C29" s="94" t="s">
        <v>40</v>
      </c>
      <c r="D29" s="20">
        <v>134847.41559999998</v>
      </c>
      <c r="E29" s="1">
        <f>+G29/D29</f>
        <v>0</v>
      </c>
      <c r="F29" s="6">
        <f>+D29*80%</f>
        <v>107877.93247999999</v>
      </c>
      <c r="G29" s="33"/>
      <c r="H29" s="2" t="str">
        <f>IF(G29&lt;F29," OFERTA CON PRECIO APARENTEMENTE BAJO","VALOR MINIMO ACEPTABLE")</f>
        <v xml:space="preserve"> OFERTA CON PRECIO APARENTEMENTE BAJO</v>
      </c>
      <c r="I29" s="29"/>
      <c r="J29" s="30">
        <f>+ROUND(G29*I29,0)</f>
        <v>0</v>
      </c>
      <c r="K29" s="29"/>
      <c r="L29" s="30">
        <f>+ROUND(G29*K29,0)</f>
        <v>0</v>
      </c>
      <c r="M29" s="29"/>
      <c r="N29" s="30">
        <f>+ROUND(G29*M29,0)</f>
        <v>0</v>
      </c>
      <c r="O29" s="29"/>
      <c r="P29" s="30">
        <f>+ROUND(G29*O29,0)</f>
        <v>0</v>
      </c>
      <c r="Q29" s="31">
        <f>ROUND(G29-J29-L29-N29-P29,0)</f>
        <v>0</v>
      </c>
    </row>
    <row r="30" spans="2:17" ht="15" x14ac:dyDescent="0.25">
      <c r="B30" s="19">
        <v>7</v>
      </c>
      <c r="C30" s="94" t="s">
        <v>41</v>
      </c>
      <c r="D30" s="20">
        <v>595264.50719999999</v>
      </c>
      <c r="E30" s="1">
        <f>+G30/D30</f>
        <v>0</v>
      </c>
      <c r="F30" s="6">
        <f>+D30*80%</f>
        <v>476211.60576000001</v>
      </c>
      <c r="G30" s="33"/>
      <c r="H30" s="2" t="str">
        <f>IF(G30&lt;F30," OFERTA CON PRECIO APARENTEMENTE BAJO","VALOR MINIMO ACEPTABLE")</f>
        <v xml:space="preserve"> OFERTA CON PRECIO APARENTEMENTE BAJO</v>
      </c>
      <c r="I30" s="29"/>
      <c r="J30" s="30">
        <f>+ROUND(G30*I30,0)</f>
        <v>0</v>
      </c>
      <c r="K30" s="29"/>
      <c r="L30" s="30">
        <f>+ROUND(G30*K30,0)</f>
        <v>0</v>
      </c>
      <c r="M30" s="29"/>
      <c r="N30" s="30">
        <f>+ROUND(G30*M30,0)</f>
        <v>0</v>
      </c>
      <c r="O30" s="29"/>
      <c r="P30" s="30">
        <f>+ROUND(G30*O30,0)</f>
        <v>0</v>
      </c>
      <c r="Q30" s="31">
        <f>ROUND(G30-J30-L30-N30-P30,0)</f>
        <v>0</v>
      </c>
    </row>
    <row r="31" spans="2:17" ht="15" x14ac:dyDescent="0.25">
      <c r="B31" s="19">
        <v>8</v>
      </c>
      <c r="C31" s="94" t="s">
        <v>42</v>
      </c>
      <c r="D31" s="20">
        <v>427302.53760000004</v>
      </c>
      <c r="E31" s="1">
        <f>+G31/D31</f>
        <v>0</v>
      </c>
      <c r="F31" s="6">
        <f>+D31*80%</f>
        <v>341842.03008000006</v>
      </c>
      <c r="G31" s="33"/>
      <c r="H31" s="2" t="str">
        <f>IF(G31&lt;F31," OFERTA CON PRECIO APARENTEMENTE BAJO","VALOR MINIMO ACEPTABLE")</f>
        <v xml:space="preserve"> OFERTA CON PRECIO APARENTEMENTE BAJO</v>
      </c>
      <c r="I31" s="29"/>
      <c r="J31" s="30">
        <f>+ROUND(G31*I31,0)</f>
        <v>0</v>
      </c>
      <c r="K31" s="29"/>
      <c r="L31" s="30">
        <f>+ROUND(G31*K31,0)</f>
        <v>0</v>
      </c>
      <c r="M31" s="29"/>
      <c r="N31" s="30">
        <f>+ROUND(G31*M31,0)</f>
        <v>0</v>
      </c>
      <c r="O31" s="29"/>
      <c r="P31" s="30">
        <f>+ROUND(G31*O31,0)</f>
        <v>0</v>
      </c>
      <c r="Q31" s="31">
        <f>ROUND(G31-J31-L31-N31-P31,0)</f>
        <v>0</v>
      </c>
    </row>
    <row r="32" spans="2:17" ht="15" x14ac:dyDescent="0.25">
      <c r="B32" s="19">
        <v>9</v>
      </c>
      <c r="C32" s="94" t="s">
        <v>43</v>
      </c>
      <c r="D32" s="20">
        <v>445267.86960000003</v>
      </c>
      <c r="E32" s="1">
        <f>+G32/D32</f>
        <v>0</v>
      </c>
      <c r="F32" s="6">
        <f>+D32*80%</f>
        <v>356214.29568000004</v>
      </c>
      <c r="G32" s="33"/>
      <c r="H32" s="2" t="str">
        <f>IF(G32&lt;F32," OFERTA CON PRECIO APARENTEMENTE BAJO","VALOR MINIMO ACEPTABLE")</f>
        <v xml:space="preserve"> OFERTA CON PRECIO APARENTEMENTE BAJO</v>
      </c>
      <c r="I32" s="29"/>
      <c r="J32" s="30">
        <f>+ROUND(G32*I32,0)</f>
        <v>0</v>
      </c>
      <c r="K32" s="29"/>
      <c r="L32" s="30">
        <f>+ROUND(G32*K32,0)</f>
        <v>0</v>
      </c>
      <c r="M32" s="29"/>
      <c r="N32" s="30">
        <f>+ROUND(G32*M32,0)</f>
        <v>0</v>
      </c>
      <c r="O32" s="29"/>
      <c r="P32" s="30">
        <f>+ROUND(G32*O32,0)</f>
        <v>0</v>
      </c>
      <c r="Q32" s="31">
        <f>ROUND(G32-J32-L32-N32-P32,0)</f>
        <v>0</v>
      </c>
    </row>
    <row r="33" spans="2:17" ht="15" x14ac:dyDescent="0.25">
      <c r="B33" s="19">
        <v>10</v>
      </c>
      <c r="C33" s="94" t="s">
        <v>384</v>
      </c>
      <c r="D33" s="20">
        <v>8465657.3927999996</v>
      </c>
      <c r="E33" s="1">
        <f>+G33/D33</f>
        <v>0</v>
      </c>
      <c r="F33" s="6">
        <f>+D33*80%</f>
        <v>6772525.9142399998</v>
      </c>
      <c r="G33" s="33"/>
      <c r="H33" s="2" t="str">
        <f>IF(G33&lt;F33," OFERTA CON PRECIO APARENTEMENTE BAJO","VALOR MINIMO ACEPTABLE")</f>
        <v xml:space="preserve"> OFERTA CON PRECIO APARENTEMENTE BAJO</v>
      </c>
      <c r="I33" s="29"/>
      <c r="J33" s="30">
        <f>+ROUND(G33*I33,0)</f>
        <v>0</v>
      </c>
      <c r="K33" s="29"/>
      <c r="L33" s="30">
        <f>+ROUND(G33*K33,0)</f>
        <v>0</v>
      </c>
      <c r="M33" s="29"/>
      <c r="N33" s="30">
        <f>+ROUND(G33*M33,0)</f>
        <v>0</v>
      </c>
      <c r="O33" s="29"/>
      <c r="P33" s="30">
        <f>+ROUND(G33*O33,0)</f>
        <v>0</v>
      </c>
      <c r="Q33" s="31">
        <f>ROUND(G33-J33-L33-N33-P33,0)</f>
        <v>0</v>
      </c>
    </row>
    <row r="34" spans="2:17" ht="15" x14ac:dyDescent="0.25">
      <c r="B34" s="19">
        <v>11</v>
      </c>
      <c r="C34" s="94" t="s">
        <v>385</v>
      </c>
      <c r="D34" s="20">
        <v>2436367.1032000002</v>
      </c>
      <c r="E34" s="1">
        <f>+G34/D34</f>
        <v>0</v>
      </c>
      <c r="F34" s="6">
        <f>+D34*80%</f>
        <v>1949093.6825600003</v>
      </c>
      <c r="G34" s="33"/>
      <c r="H34" s="2" t="str">
        <f>IF(G34&lt;F34," OFERTA CON PRECIO APARENTEMENTE BAJO","VALOR MINIMO ACEPTABLE")</f>
        <v xml:space="preserve"> OFERTA CON PRECIO APARENTEMENTE BAJO</v>
      </c>
      <c r="I34" s="29"/>
      <c r="J34" s="30">
        <f>+ROUND(G34*I34,0)</f>
        <v>0</v>
      </c>
      <c r="K34" s="29"/>
      <c r="L34" s="30">
        <f>+ROUND(G34*K34,0)</f>
        <v>0</v>
      </c>
      <c r="M34" s="29"/>
      <c r="N34" s="30">
        <f>+ROUND(G34*M34,0)</f>
        <v>0</v>
      </c>
      <c r="O34" s="29"/>
      <c r="P34" s="30">
        <f>+ROUND(G34*O34,0)</f>
        <v>0</v>
      </c>
      <c r="Q34" s="31">
        <f>ROUND(G34-J34-L34-N34-P34,0)</f>
        <v>0</v>
      </c>
    </row>
    <row r="35" spans="2:17" ht="15" x14ac:dyDescent="0.25">
      <c r="B35" s="19">
        <v>12</v>
      </c>
      <c r="C35" s="94" t="s">
        <v>386</v>
      </c>
      <c r="D35" s="20">
        <v>1095711.1039999998</v>
      </c>
      <c r="E35" s="1">
        <f>+G35/D35</f>
        <v>0</v>
      </c>
      <c r="F35" s="6">
        <f>+D35*80%</f>
        <v>876568.88319999992</v>
      </c>
      <c r="G35" s="33"/>
      <c r="H35" s="2" t="str">
        <f>IF(G35&lt;F35," OFERTA CON PRECIO APARENTEMENTE BAJO","VALOR MINIMO ACEPTABLE")</f>
        <v xml:space="preserve"> OFERTA CON PRECIO APARENTEMENTE BAJO</v>
      </c>
      <c r="I35" s="29"/>
      <c r="J35" s="30">
        <f>+ROUND(G35*I35,0)</f>
        <v>0</v>
      </c>
      <c r="K35" s="29"/>
      <c r="L35" s="30">
        <f>+ROUND(G35*K35,0)</f>
        <v>0</v>
      </c>
      <c r="M35" s="29"/>
      <c r="N35" s="30">
        <f>+ROUND(G35*M35,0)</f>
        <v>0</v>
      </c>
      <c r="O35" s="29"/>
      <c r="P35" s="30">
        <f>+ROUND(G35*O35,0)</f>
        <v>0</v>
      </c>
      <c r="Q35" s="31">
        <f>ROUND(G35-J35-L35-N35-P35,0)</f>
        <v>0</v>
      </c>
    </row>
    <row r="36" spans="2:17" ht="15" x14ac:dyDescent="0.25">
      <c r="B36" s="19">
        <v>13</v>
      </c>
      <c r="C36" s="94" t="s">
        <v>387</v>
      </c>
      <c r="D36" s="20">
        <v>1734986.9656</v>
      </c>
      <c r="E36" s="1">
        <f>+G36/D36</f>
        <v>0</v>
      </c>
      <c r="F36" s="6">
        <f>+D36*80%</f>
        <v>1387989.5724800001</v>
      </c>
      <c r="G36" s="33"/>
      <c r="H36" s="2" t="str">
        <f>IF(G36&lt;F36," OFERTA CON PRECIO APARENTEMENTE BAJO","VALOR MINIMO ACEPTABLE")</f>
        <v xml:space="preserve"> OFERTA CON PRECIO APARENTEMENTE BAJO</v>
      </c>
      <c r="I36" s="29"/>
      <c r="J36" s="30">
        <f>+ROUND(G36*I36,0)</f>
        <v>0</v>
      </c>
      <c r="K36" s="29"/>
      <c r="L36" s="30">
        <f>+ROUND(G36*K36,0)</f>
        <v>0</v>
      </c>
      <c r="M36" s="29"/>
      <c r="N36" s="30">
        <f>+ROUND(G36*M36,0)</f>
        <v>0</v>
      </c>
      <c r="O36" s="29"/>
      <c r="P36" s="30">
        <f>+ROUND(G36*O36,0)</f>
        <v>0</v>
      </c>
      <c r="Q36" s="31">
        <f>ROUND(G36-J36-L36-N36-P36,0)</f>
        <v>0</v>
      </c>
    </row>
    <row r="37" spans="2:17" ht="15" x14ac:dyDescent="0.25">
      <c r="B37" s="19">
        <v>14</v>
      </c>
      <c r="C37" s="94" t="s">
        <v>388</v>
      </c>
      <c r="D37" s="20">
        <v>5083925.5608000001</v>
      </c>
      <c r="E37" s="1">
        <f>+G37/D37</f>
        <v>0</v>
      </c>
      <c r="F37" s="6">
        <f>+D37*80%</f>
        <v>4067140.4486400001</v>
      </c>
      <c r="G37" s="33"/>
      <c r="H37" s="2" t="str">
        <f>IF(G37&lt;F37," OFERTA CON PRECIO APARENTEMENTE BAJO","VALOR MINIMO ACEPTABLE")</f>
        <v xml:space="preserve"> OFERTA CON PRECIO APARENTEMENTE BAJO</v>
      </c>
      <c r="I37" s="29"/>
      <c r="J37" s="30">
        <f>+ROUND(G37*I37,0)</f>
        <v>0</v>
      </c>
      <c r="K37" s="29"/>
      <c r="L37" s="30">
        <f>+ROUND(G37*K37,0)</f>
        <v>0</v>
      </c>
      <c r="M37" s="29"/>
      <c r="N37" s="30">
        <f>+ROUND(G37*M37,0)</f>
        <v>0</v>
      </c>
      <c r="O37" s="29"/>
      <c r="P37" s="30">
        <f>+ROUND(G37*O37,0)</f>
        <v>0</v>
      </c>
      <c r="Q37" s="31">
        <f>ROUND(G37-J37-L37-N37-P37,0)</f>
        <v>0</v>
      </c>
    </row>
    <row r="38" spans="2:17" ht="15" x14ac:dyDescent="0.25">
      <c r="B38" s="19">
        <v>15</v>
      </c>
      <c r="C38" s="94" t="s">
        <v>389</v>
      </c>
      <c r="D38" s="20">
        <v>847041.8064</v>
      </c>
      <c r="E38" s="1">
        <f>+G38/D38</f>
        <v>0</v>
      </c>
      <c r="F38" s="6">
        <f>+D38*80%</f>
        <v>677633.44512000005</v>
      </c>
      <c r="G38" s="33"/>
      <c r="H38" s="2" t="str">
        <f>IF(G38&lt;F38," OFERTA CON PRECIO APARENTEMENTE BAJO","VALOR MINIMO ACEPTABLE")</f>
        <v xml:space="preserve"> OFERTA CON PRECIO APARENTEMENTE BAJO</v>
      </c>
      <c r="I38" s="29"/>
      <c r="J38" s="30">
        <f>+ROUND(G38*I38,0)</f>
        <v>0</v>
      </c>
      <c r="K38" s="29"/>
      <c r="L38" s="30">
        <f>+ROUND(G38*K38,0)</f>
        <v>0</v>
      </c>
      <c r="M38" s="29"/>
      <c r="N38" s="30">
        <f>+ROUND(G38*M38,0)</f>
        <v>0</v>
      </c>
      <c r="O38" s="29"/>
      <c r="P38" s="30">
        <f>+ROUND(G38*O38,0)</f>
        <v>0</v>
      </c>
      <c r="Q38" s="31">
        <f>ROUND(G38-J38-L38-N38-P38,0)</f>
        <v>0</v>
      </c>
    </row>
    <row r="39" spans="2:17" ht="15" x14ac:dyDescent="0.25">
      <c r="B39" s="19">
        <v>16</v>
      </c>
      <c r="C39" s="94" t="s">
        <v>518</v>
      </c>
      <c r="D39" s="20">
        <v>792702.98479999998</v>
      </c>
      <c r="E39" s="1">
        <f>+G39/D39</f>
        <v>0</v>
      </c>
      <c r="F39" s="6">
        <f>+D39*80%</f>
        <v>634162.38783999998</v>
      </c>
      <c r="G39" s="33"/>
      <c r="H39" s="2" t="str">
        <f>IF(G39&lt;F39," OFERTA CON PRECIO APARENTEMENTE BAJO","VALOR MINIMO ACEPTABLE")</f>
        <v xml:space="preserve"> OFERTA CON PRECIO APARENTEMENTE BAJO</v>
      </c>
      <c r="I39" s="29"/>
      <c r="J39" s="30">
        <f>+ROUND(G39*I39,0)</f>
        <v>0</v>
      </c>
      <c r="K39" s="29"/>
      <c r="L39" s="30">
        <f>+ROUND(G39*K39,0)</f>
        <v>0</v>
      </c>
      <c r="M39" s="29"/>
      <c r="N39" s="30">
        <f>+ROUND(G39*M39,0)</f>
        <v>0</v>
      </c>
      <c r="O39" s="29"/>
      <c r="P39" s="30">
        <f>+ROUND(G39*O39,0)</f>
        <v>0</v>
      </c>
      <c r="Q39" s="31">
        <f>ROUND(G39-J39-L39-N39-P39,0)</f>
        <v>0</v>
      </c>
    </row>
    <row r="40" spans="2:17" ht="15" x14ac:dyDescent="0.25">
      <c r="B40" s="19">
        <v>17</v>
      </c>
      <c r="C40" s="94" t="s">
        <v>519</v>
      </c>
      <c r="D40" s="20">
        <v>129101.5716</v>
      </c>
      <c r="E40" s="1">
        <f>+G40/D40</f>
        <v>0</v>
      </c>
      <c r="F40" s="6">
        <f>+D40*80%</f>
        <v>103281.25728000001</v>
      </c>
      <c r="G40" s="33"/>
      <c r="H40" s="2" t="str">
        <f>IF(G40&lt;F40," OFERTA CON PRECIO APARENTEMENTE BAJO","VALOR MINIMO ACEPTABLE")</f>
        <v xml:space="preserve"> OFERTA CON PRECIO APARENTEMENTE BAJO</v>
      </c>
      <c r="I40" s="29"/>
      <c r="J40" s="30">
        <f>+ROUND(G40*I40,0)</f>
        <v>0</v>
      </c>
      <c r="K40" s="29"/>
      <c r="L40" s="30">
        <f>+ROUND(G40*K40,0)</f>
        <v>0</v>
      </c>
      <c r="M40" s="29"/>
      <c r="N40" s="30">
        <f>+ROUND(G40*M40,0)</f>
        <v>0</v>
      </c>
      <c r="O40" s="29"/>
      <c r="P40" s="30">
        <f>+ROUND(G40*O40,0)</f>
        <v>0</v>
      </c>
      <c r="Q40" s="31">
        <f>ROUND(G40-J40-L40-N40-P40,0)</f>
        <v>0</v>
      </c>
    </row>
    <row r="41" spans="2:17" ht="15" x14ac:dyDescent="0.25">
      <c r="B41" s="19">
        <v>18</v>
      </c>
      <c r="C41" s="94" t="s">
        <v>390</v>
      </c>
      <c r="D41" s="20">
        <v>1539448.6007999999</v>
      </c>
      <c r="E41" s="1">
        <f>+G41/D41</f>
        <v>0</v>
      </c>
      <c r="F41" s="6">
        <f>+D41*80%</f>
        <v>1231558.8806399999</v>
      </c>
      <c r="G41" s="33"/>
      <c r="H41" s="2" t="str">
        <f>IF(G41&lt;F41," OFERTA CON PRECIO APARENTEMENTE BAJO","VALOR MINIMO ACEPTABLE")</f>
        <v xml:space="preserve"> OFERTA CON PRECIO APARENTEMENTE BAJO</v>
      </c>
      <c r="I41" s="29"/>
      <c r="J41" s="30">
        <f>+ROUND(G41*I41,0)</f>
        <v>0</v>
      </c>
      <c r="K41" s="29"/>
      <c r="L41" s="30">
        <f>+ROUND(G41*K41,0)</f>
        <v>0</v>
      </c>
      <c r="M41" s="29"/>
      <c r="N41" s="30">
        <f>+ROUND(G41*M41,0)</f>
        <v>0</v>
      </c>
      <c r="O41" s="29"/>
      <c r="P41" s="30">
        <f>+ROUND(G41*O41,0)</f>
        <v>0</v>
      </c>
      <c r="Q41" s="31">
        <f>ROUND(G41-J41-L41-N41-P41,0)</f>
        <v>0</v>
      </c>
    </row>
    <row r="42" spans="2:17" ht="15" x14ac:dyDescent="0.25">
      <c r="B42" s="19">
        <v>19</v>
      </c>
      <c r="C42" s="94" t="s">
        <v>391</v>
      </c>
      <c r="D42" s="20">
        <v>639912.26800000004</v>
      </c>
      <c r="E42" s="1">
        <f>+G42/D42</f>
        <v>0</v>
      </c>
      <c r="F42" s="6">
        <f>+D42*80%</f>
        <v>511929.81440000003</v>
      </c>
      <c r="G42" s="33"/>
      <c r="H42" s="2" t="str">
        <f>IF(G42&lt;F42," OFERTA CON PRECIO APARENTEMENTE BAJO","VALOR MINIMO ACEPTABLE")</f>
        <v xml:space="preserve"> OFERTA CON PRECIO APARENTEMENTE BAJO</v>
      </c>
      <c r="I42" s="29"/>
      <c r="J42" s="30">
        <f>+ROUND(G42*I42,0)</f>
        <v>0</v>
      </c>
      <c r="K42" s="29"/>
      <c r="L42" s="30">
        <f>+ROUND(G42*K42,0)</f>
        <v>0</v>
      </c>
      <c r="M42" s="29"/>
      <c r="N42" s="30">
        <f>+ROUND(G42*M42,0)</f>
        <v>0</v>
      </c>
      <c r="O42" s="29"/>
      <c r="P42" s="30">
        <f>+ROUND(G42*O42,0)</f>
        <v>0</v>
      </c>
      <c r="Q42" s="31">
        <f>ROUND(G42-J42-L42-N42-P42,0)</f>
        <v>0</v>
      </c>
    </row>
    <row r="43" spans="2:17" ht="15" x14ac:dyDescent="0.25">
      <c r="B43" s="19">
        <v>20</v>
      </c>
      <c r="C43" s="94" t="s">
        <v>392</v>
      </c>
      <c r="D43" s="20">
        <v>472948.64039999997</v>
      </c>
      <c r="E43" s="1">
        <f>+G43/D43</f>
        <v>0</v>
      </c>
      <c r="F43" s="6">
        <f>+D43*80%</f>
        <v>378358.91232</v>
      </c>
      <c r="G43" s="33"/>
      <c r="H43" s="2" t="str">
        <f>IF(G43&lt;F43," OFERTA CON PRECIO APARENTEMENTE BAJO","VALOR MINIMO ACEPTABLE")</f>
        <v xml:space="preserve"> OFERTA CON PRECIO APARENTEMENTE BAJO</v>
      </c>
      <c r="I43" s="29"/>
      <c r="J43" s="30">
        <f>+ROUND(G43*I43,0)</f>
        <v>0</v>
      </c>
      <c r="K43" s="29"/>
      <c r="L43" s="30">
        <f>+ROUND(G43*K43,0)</f>
        <v>0</v>
      </c>
      <c r="M43" s="29"/>
      <c r="N43" s="30">
        <f>+ROUND(G43*M43,0)</f>
        <v>0</v>
      </c>
      <c r="O43" s="29"/>
      <c r="P43" s="30">
        <f>+ROUND(G43*O43,0)</f>
        <v>0</v>
      </c>
      <c r="Q43" s="31">
        <f>ROUND(G43-J43-L43-N43-P43,0)</f>
        <v>0</v>
      </c>
    </row>
    <row r="44" spans="2:17" ht="15" x14ac:dyDescent="0.25">
      <c r="B44" s="19">
        <v>21</v>
      </c>
      <c r="C44" s="94" t="s">
        <v>393</v>
      </c>
      <c r="D44" s="20">
        <v>5260391.0016000001</v>
      </c>
      <c r="E44" s="1">
        <f>+G44/D44</f>
        <v>0</v>
      </c>
      <c r="F44" s="6">
        <f>+D44*80%</f>
        <v>4208312.8012800002</v>
      </c>
      <c r="G44" s="33"/>
      <c r="H44" s="2" t="str">
        <f>IF(G44&lt;F44," OFERTA CON PRECIO APARENTEMENTE BAJO","VALOR MINIMO ACEPTABLE")</f>
        <v xml:space="preserve"> OFERTA CON PRECIO APARENTEMENTE BAJO</v>
      </c>
      <c r="I44" s="29"/>
      <c r="J44" s="30">
        <f>+ROUND(G44*I44,0)</f>
        <v>0</v>
      </c>
      <c r="K44" s="29"/>
      <c r="L44" s="30">
        <f>+ROUND(G44*K44,0)</f>
        <v>0</v>
      </c>
      <c r="M44" s="29"/>
      <c r="N44" s="30">
        <f>+ROUND(G44*M44,0)</f>
        <v>0</v>
      </c>
      <c r="O44" s="29"/>
      <c r="P44" s="30">
        <f>+ROUND(G44*O44,0)</f>
        <v>0</v>
      </c>
      <c r="Q44" s="31">
        <f>ROUND(G44-J44-L44-N44-P44,0)</f>
        <v>0</v>
      </c>
    </row>
    <row r="45" spans="2:17" ht="15" x14ac:dyDescent="0.25">
      <c r="B45" s="19">
        <v>22</v>
      </c>
      <c r="C45" s="94" t="s">
        <v>394</v>
      </c>
      <c r="D45" s="20">
        <v>1595609.7787999997</v>
      </c>
      <c r="E45" s="1">
        <f>+G45/D45</f>
        <v>0</v>
      </c>
      <c r="F45" s="6">
        <f>+D45*80%</f>
        <v>1276487.8230399999</v>
      </c>
      <c r="G45" s="33"/>
      <c r="H45" s="2" t="str">
        <f>IF(G45&lt;F45," OFERTA CON PRECIO APARENTEMENTE BAJO","VALOR MINIMO ACEPTABLE")</f>
        <v xml:space="preserve"> OFERTA CON PRECIO APARENTEMENTE BAJO</v>
      </c>
      <c r="I45" s="29"/>
      <c r="J45" s="30">
        <f>+ROUND(G45*I45,0)</f>
        <v>0</v>
      </c>
      <c r="K45" s="29"/>
      <c r="L45" s="30">
        <f>+ROUND(G45*K45,0)</f>
        <v>0</v>
      </c>
      <c r="M45" s="29"/>
      <c r="N45" s="30">
        <f>+ROUND(G45*M45,0)</f>
        <v>0</v>
      </c>
      <c r="O45" s="29"/>
      <c r="P45" s="30">
        <f>+ROUND(G45*O45,0)</f>
        <v>0</v>
      </c>
      <c r="Q45" s="31">
        <f>ROUND(G45-J45-L45-N45-P45,0)</f>
        <v>0</v>
      </c>
    </row>
    <row r="46" spans="2:17" ht="15" x14ac:dyDescent="0.25">
      <c r="B46" s="19">
        <v>23</v>
      </c>
      <c r="C46" s="94" t="s">
        <v>395</v>
      </c>
      <c r="D46" s="20">
        <v>817992.50639999995</v>
      </c>
      <c r="E46" s="1">
        <f>+G46/D46</f>
        <v>0</v>
      </c>
      <c r="F46" s="6">
        <f>+D46*80%</f>
        <v>654394.00511999999</v>
      </c>
      <c r="G46" s="33"/>
      <c r="H46" s="2" t="str">
        <f>IF(G46&lt;F46," OFERTA CON PRECIO APARENTEMENTE BAJO","VALOR MINIMO ACEPTABLE")</f>
        <v xml:space="preserve"> OFERTA CON PRECIO APARENTEMENTE BAJO</v>
      </c>
      <c r="I46" s="29"/>
      <c r="J46" s="30">
        <f>+ROUND(G46*I46,0)</f>
        <v>0</v>
      </c>
      <c r="K46" s="29"/>
      <c r="L46" s="30">
        <f>+ROUND(G46*K46,0)</f>
        <v>0</v>
      </c>
      <c r="M46" s="29"/>
      <c r="N46" s="30">
        <f>+ROUND(G46*M46,0)</f>
        <v>0</v>
      </c>
      <c r="O46" s="29"/>
      <c r="P46" s="30">
        <f>+ROUND(G46*O46,0)</f>
        <v>0</v>
      </c>
      <c r="Q46" s="31">
        <f>ROUND(G46-J46-L46-N46-P46,0)</f>
        <v>0</v>
      </c>
    </row>
    <row r="47" spans="2:17" ht="15" x14ac:dyDescent="0.25">
      <c r="B47" s="19">
        <v>24</v>
      </c>
      <c r="C47" s="94" t="s">
        <v>396</v>
      </c>
      <c r="D47" s="20">
        <v>1419524.8983999998</v>
      </c>
      <c r="E47" s="1">
        <f>+G47/D47</f>
        <v>0</v>
      </c>
      <c r="F47" s="6">
        <f>+D47*80%</f>
        <v>1135619.91872</v>
      </c>
      <c r="G47" s="33"/>
      <c r="H47" s="2" t="str">
        <f>IF(G47&lt;F47," OFERTA CON PRECIO APARENTEMENTE BAJO","VALOR MINIMO ACEPTABLE")</f>
        <v xml:space="preserve"> OFERTA CON PRECIO APARENTEMENTE BAJO</v>
      </c>
      <c r="I47" s="29"/>
      <c r="J47" s="30">
        <f>+ROUND(G47*I47,0)</f>
        <v>0</v>
      </c>
      <c r="K47" s="29"/>
      <c r="L47" s="30">
        <f>+ROUND(G47*K47,0)</f>
        <v>0</v>
      </c>
      <c r="M47" s="29"/>
      <c r="N47" s="30">
        <f>+ROUND(G47*M47,0)</f>
        <v>0</v>
      </c>
      <c r="O47" s="29"/>
      <c r="P47" s="30">
        <f>+ROUND(G47*O47,0)</f>
        <v>0</v>
      </c>
      <c r="Q47" s="31">
        <f>ROUND(G47-J47-L47-N47-P47,0)</f>
        <v>0</v>
      </c>
    </row>
    <row r="48" spans="2:17" ht="15" x14ac:dyDescent="0.25">
      <c r="B48" s="19">
        <v>25</v>
      </c>
      <c r="C48" s="94" t="s">
        <v>397</v>
      </c>
      <c r="D48" s="20">
        <v>480850.53120000003</v>
      </c>
      <c r="E48" s="1">
        <f>+G48/D48</f>
        <v>0</v>
      </c>
      <c r="F48" s="6">
        <f>+D48*80%</f>
        <v>384680.42496000003</v>
      </c>
      <c r="G48" s="33"/>
      <c r="H48" s="2" t="str">
        <f>IF(G48&lt;F48," OFERTA CON PRECIO APARENTEMENTE BAJO","VALOR MINIMO ACEPTABLE")</f>
        <v xml:space="preserve"> OFERTA CON PRECIO APARENTEMENTE BAJO</v>
      </c>
      <c r="I48" s="29"/>
      <c r="J48" s="30">
        <f>+ROUND(G48*I48,0)</f>
        <v>0</v>
      </c>
      <c r="K48" s="29"/>
      <c r="L48" s="30">
        <f>+ROUND(G48*K48,0)</f>
        <v>0</v>
      </c>
      <c r="M48" s="29"/>
      <c r="N48" s="30">
        <f>+ROUND(G48*M48,0)</f>
        <v>0</v>
      </c>
      <c r="O48" s="29"/>
      <c r="P48" s="30">
        <f>+ROUND(G48*O48,0)</f>
        <v>0</v>
      </c>
      <c r="Q48" s="31">
        <f>ROUND(G48-J48-L48-N48-P48,0)</f>
        <v>0</v>
      </c>
    </row>
    <row r="49" spans="2:17" ht="15" x14ac:dyDescent="0.25">
      <c r="B49" s="19">
        <v>26</v>
      </c>
      <c r="C49" s="94" t="s">
        <v>398</v>
      </c>
      <c r="D49" s="20">
        <v>50054.205599999994</v>
      </c>
      <c r="E49" s="1">
        <f>+G49/D49</f>
        <v>0</v>
      </c>
      <c r="F49" s="6">
        <f>+D49*80%</f>
        <v>40043.364479999997</v>
      </c>
      <c r="G49" s="33"/>
      <c r="H49" s="2" t="str">
        <f>IF(G49&lt;F49," OFERTA CON PRECIO APARENTEMENTE BAJO","VALOR MINIMO ACEPTABLE")</f>
        <v xml:space="preserve"> OFERTA CON PRECIO APARENTEMENTE BAJO</v>
      </c>
      <c r="I49" s="29"/>
      <c r="J49" s="30">
        <f>+ROUND(G49*I49,0)</f>
        <v>0</v>
      </c>
      <c r="K49" s="29"/>
      <c r="L49" s="30">
        <f>+ROUND(G49*K49,0)</f>
        <v>0</v>
      </c>
      <c r="M49" s="29"/>
      <c r="N49" s="30">
        <f>+ROUND(G49*M49,0)</f>
        <v>0</v>
      </c>
      <c r="O49" s="29"/>
      <c r="P49" s="30">
        <f>+ROUND(G49*O49,0)</f>
        <v>0</v>
      </c>
      <c r="Q49" s="31">
        <f>ROUND(G49-J49-L49-N49-P49,0)</f>
        <v>0</v>
      </c>
    </row>
    <row r="50" spans="2:17" ht="15" x14ac:dyDescent="0.25">
      <c r="B50" s="19">
        <v>27</v>
      </c>
      <c r="C50" s="94" t="s">
        <v>399</v>
      </c>
      <c r="D50" s="20">
        <v>488510.94119999994</v>
      </c>
      <c r="E50" s="1">
        <f>+G50/D50</f>
        <v>0</v>
      </c>
      <c r="F50" s="6">
        <f>+D50*80%</f>
        <v>390808.75295999995</v>
      </c>
      <c r="G50" s="33"/>
      <c r="H50" s="2" t="str">
        <f>IF(G50&lt;F50," OFERTA CON PRECIO APARENTEMENTE BAJO","VALOR MINIMO ACEPTABLE")</f>
        <v xml:space="preserve"> OFERTA CON PRECIO APARENTEMENTE BAJO</v>
      </c>
      <c r="I50" s="29"/>
      <c r="J50" s="30">
        <f>+ROUND(G50*I50,0)</f>
        <v>0</v>
      </c>
      <c r="K50" s="29"/>
      <c r="L50" s="30">
        <f>+ROUND(G50*K50,0)</f>
        <v>0</v>
      </c>
      <c r="M50" s="29"/>
      <c r="N50" s="30">
        <f>+ROUND(G50*M50,0)</f>
        <v>0</v>
      </c>
      <c r="O50" s="29"/>
      <c r="P50" s="30">
        <f>+ROUND(G50*O50,0)</f>
        <v>0</v>
      </c>
      <c r="Q50" s="31">
        <f>ROUND(G50-J50-L50-N50-P50,0)</f>
        <v>0</v>
      </c>
    </row>
    <row r="51" spans="2:17" ht="15" x14ac:dyDescent="0.25">
      <c r="B51" s="19">
        <v>28</v>
      </c>
      <c r="C51" s="94" t="s">
        <v>400</v>
      </c>
      <c r="D51" s="20">
        <v>1229438.4896</v>
      </c>
      <c r="E51" s="1">
        <f>+G51/D51</f>
        <v>0</v>
      </c>
      <c r="F51" s="6">
        <f>+D51*80%</f>
        <v>983550.79168000002</v>
      </c>
      <c r="G51" s="33"/>
      <c r="H51" s="2" t="str">
        <f>IF(G51&lt;F51," OFERTA CON PRECIO APARENTEMENTE BAJO","VALOR MINIMO ACEPTABLE")</f>
        <v xml:space="preserve"> OFERTA CON PRECIO APARENTEMENTE BAJO</v>
      </c>
      <c r="I51" s="29"/>
      <c r="J51" s="30">
        <f>+ROUND(G51*I51,0)</f>
        <v>0</v>
      </c>
      <c r="K51" s="29"/>
      <c r="L51" s="30">
        <f>+ROUND(G51*K51,0)</f>
        <v>0</v>
      </c>
      <c r="M51" s="29"/>
      <c r="N51" s="30">
        <f>+ROUND(G51*M51,0)</f>
        <v>0</v>
      </c>
      <c r="O51" s="29"/>
      <c r="P51" s="30">
        <f>+ROUND(G51*O51,0)</f>
        <v>0</v>
      </c>
      <c r="Q51" s="31">
        <f>ROUND(G51-J51-L51-N51-P51,0)</f>
        <v>0</v>
      </c>
    </row>
    <row r="52" spans="2:17" ht="15" x14ac:dyDescent="0.25">
      <c r="B52" s="19">
        <v>29</v>
      </c>
      <c r="C52" s="94" t="s">
        <v>401</v>
      </c>
      <c r="D52" s="20">
        <v>249172.82560000001</v>
      </c>
      <c r="E52" s="1">
        <f>+G52/D52</f>
        <v>0</v>
      </c>
      <c r="F52" s="6">
        <f>+D52*80%</f>
        <v>199338.26048000003</v>
      </c>
      <c r="G52" s="33"/>
      <c r="H52" s="2" t="str">
        <f>IF(G52&lt;F52," OFERTA CON PRECIO APARENTEMENTE BAJO","VALOR MINIMO ACEPTABLE")</f>
        <v xml:space="preserve"> OFERTA CON PRECIO APARENTEMENTE BAJO</v>
      </c>
      <c r="I52" s="29"/>
      <c r="J52" s="30">
        <f>+ROUND(G52*I52,0)</f>
        <v>0</v>
      </c>
      <c r="K52" s="29"/>
      <c r="L52" s="30">
        <f>+ROUND(G52*K52,0)</f>
        <v>0</v>
      </c>
      <c r="M52" s="29"/>
      <c r="N52" s="30">
        <f>+ROUND(G52*M52,0)</f>
        <v>0</v>
      </c>
      <c r="O52" s="29"/>
      <c r="P52" s="30">
        <f>+ROUND(G52*O52,0)</f>
        <v>0</v>
      </c>
      <c r="Q52" s="31">
        <f>ROUND(G52-J52-L52-N52-P52,0)</f>
        <v>0</v>
      </c>
    </row>
    <row r="53" spans="2:17" ht="15" x14ac:dyDescent="0.25">
      <c r="B53" s="19">
        <v>30</v>
      </c>
      <c r="C53" s="94" t="s">
        <v>402</v>
      </c>
      <c r="D53" s="20">
        <v>17857354.430399995</v>
      </c>
      <c r="E53" s="1">
        <f>+G53/D53</f>
        <v>0</v>
      </c>
      <c r="F53" s="6">
        <f>+D53*80%</f>
        <v>14285883.544319997</v>
      </c>
      <c r="G53" s="33"/>
      <c r="H53" s="2" t="str">
        <f>IF(G53&lt;F53," OFERTA CON PRECIO APARENTEMENTE BAJO","VALOR MINIMO ACEPTABLE")</f>
        <v xml:space="preserve"> OFERTA CON PRECIO APARENTEMENTE BAJO</v>
      </c>
      <c r="I53" s="29"/>
      <c r="J53" s="30">
        <f>+ROUND(G53*I53,0)</f>
        <v>0</v>
      </c>
      <c r="K53" s="29"/>
      <c r="L53" s="30">
        <f>+ROUND(G53*K53,0)</f>
        <v>0</v>
      </c>
      <c r="M53" s="29"/>
      <c r="N53" s="30">
        <f>+ROUND(G53*M53,0)</f>
        <v>0</v>
      </c>
      <c r="O53" s="29"/>
      <c r="P53" s="30">
        <f>+ROUND(G53*O53,0)</f>
        <v>0</v>
      </c>
      <c r="Q53" s="31">
        <f>ROUND(G53-J53-L53-N53-P53,0)</f>
        <v>0</v>
      </c>
    </row>
    <row r="54" spans="2:17" ht="15" x14ac:dyDescent="0.25">
      <c r="B54" s="19">
        <v>31</v>
      </c>
      <c r="C54" s="94" t="s">
        <v>403</v>
      </c>
      <c r="D54" s="20">
        <v>485833.69919999997</v>
      </c>
      <c r="E54" s="1">
        <f>+G54/D54</f>
        <v>0</v>
      </c>
      <c r="F54" s="6">
        <f>+D54*80%</f>
        <v>388666.95935999998</v>
      </c>
      <c r="G54" s="33"/>
      <c r="H54" s="2" t="str">
        <f>IF(G54&lt;F54," OFERTA CON PRECIO APARENTEMENTE BAJO","VALOR MINIMO ACEPTABLE")</f>
        <v xml:space="preserve"> OFERTA CON PRECIO APARENTEMENTE BAJO</v>
      </c>
      <c r="I54" s="29"/>
      <c r="J54" s="30">
        <f>+ROUND(G54*I54,0)</f>
        <v>0</v>
      </c>
      <c r="K54" s="29"/>
      <c r="L54" s="30">
        <f>+ROUND(G54*K54,0)</f>
        <v>0</v>
      </c>
      <c r="M54" s="29"/>
      <c r="N54" s="30">
        <f>+ROUND(G54*M54,0)</f>
        <v>0</v>
      </c>
      <c r="O54" s="29"/>
      <c r="P54" s="30">
        <f>+ROUND(G54*O54,0)</f>
        <v>0</v>
      </c>
      <c r="Q54" s="31">
        <f>ROUND(G54-J54-L54-N54-P54,0)</f>
        <v>0</v>
      </c>
    </row>
    <row r="55" spans="2:17" ht="15" x14ac:dyDescent="0.25">
      <c r="B55" s="19">
        <v>32</v>
      </c>
      <c r="C55" s="94" t="s">
        <v>404</v>
      </c>
      <c r="D55" s="20">
        <v>592991.48320000002</v>
      </c>
      <c r="E55" s="1">
        <f>+G55/D55</f>
        <v>0</v>
      </c>
      <c r="F55" s="6">
        <f>+D55*80%</f>
        <v>474393.18656000006</v>
      </c>
      <c r="G55" s="33"/>
      <c r="H55" s="2" t="str">
        <f>IF(G55&lt;F55," OFERTA CON PRECIO APARENTEMENTE BAJO","VALOR MINIMO ACEPTABLE")</f>
        <v xml:space="preserve"> OFERTA CON PRECIO APARENTEMENTE BAJO</v>
      </c>
      <c r="I55" s="29"/>
      <c r="J55" s="30">
        <f>+ROUND(G55*I55,0)</f>
        <v>0</v>
      </c>
      <c r="K55" s="29"/>
      <c r="L55" s="30">
        <f>+ROUND(G55*K55,0)</f>
        <v>0</v>
      </c>
      <c r="M55" s="29"/>
      <c r="N55" s="30">
        <f>+ROUND(G55*M55,0)</f>
        <v>0</v>
      </c>
      <c r="O55" s="29"/>
      <c r="P55" s="30">
        <f>+ROUND(G55*O55,0)</f>
        <v>0</v>
      </c>
      <c r="Q55" s="31">
        <f>ROUND(G55-J55-L55-N55-P55,0)</f>
        <v>0</v>
      </c>
    </row>
    <row r="56" spans="2:17" ht="15" x14ac:dyDescent="0.25">
      <c r="B56" s="19">
        <v>33</v>
      </c>
      <c r="C56" s="94" t="s">
        <v>405</v>
      </c>
      <c r="D56" s="20">
        <v>890539.07120000001</v>
      </c>
      <c r="E56" s="1">
        <f>+G56/D56</f>
        <v>0</v>
      </c>
      <c r="F56" s="6">
        <f>+D56*80%</f>
        <v>712431.25696000003</v>
      </c>
      <c r="G56" s="33"/>
      <c r="H56" s="2" t="str">
        <f>IF(G56&lt;F56," OFERTA CON PRECIO APARENTEMENTE BAJO","VALOR MINIMO ACEPTABLE")</f>
        <v xml:space="preserve"> OFERTA CON PRECIO APARENTEMENTE BAJO</v>
      </c>
      <c r="I56" s="29"/>
      <c r="J56" s="30">
        <f>+ROUND(G56*I56,0)</f>
        <v>0</v>
      </c>
      <c r="K56" s="29"/>
      <c r="L56" s="30">
        <f>+ROUND(G56*K56,0)</f>
        <v>0</v>
      </c>
      <c r="M56" s="29"/>
      <c r="N56" s="30">
        <f>+ROUND(G56*M56,0)</f>
        <v>0</v>
      </c>
      <c r="O56" s="29"/>
      <c r="P56" s="30">
        <f>+ROUND(G56*O56,0)</f>
        <v>0</v>
      </c>
      <c r="Q56" s="31">
        <f>ROUND(G56-J56-L56-N56-P56,0)</f>
        <v>0</v>
      </c>
    </row>
    <row r="57" spans="2:17" ht="15" x14ac:dyDescent="0.25">
      <c r="B57" s="19">
        <v>34</v>
      </c>
      <c r="C57" s="94" t="s">
        <v>406</v>
      </c>
      <c r="D57" s="20">
        <v>1217994.2239999999</v>
      </c>
      <c r="E57" s="1">
        <f>+G57/D57</f>
        <v>0</v>
      </c>
      <c r="F57" s="6">
        <f>+D57*80%</f>
        <v>974395.37919999997</v>
      </c>
      <c r="G57" s="33"/>
      <c r="H57" s="2" t="str">
        <f>IF(G57&lt;F57," OFERTA CON PRECIO APARENTEMENTE BAJO","VALOR MINIMO ACEPTABLE")</f>
        <v xml:space="preserve"> OFERTA CON PRECIO APARENTEMENTE BAJO</v>
      </c>
      <c r="I57" s="29"/>
      <c r="J57" s="30">
        <f>+ROUND(G57*I57,0)</f>
        <v>0</v>
      </c>
      <c r="K57" s="29"/>
      <c r="L57" s="30">
        <f>+ROUND(G57*K57,0)</f>
        <v>0</v>
      </c>
      <c r="M57" s="29"/>
      <c r="N57" s="30">
        <f>+ROUND(G57*M57,0)</f>
        <v>0</v>
      </c>
      <c r="O57" s="29"/>
      <c r="P57" s="30">
        <f>+ROUND(G57*O57,0)</f>
        <v>0</v>
      </c>
      <c r="Q57" s="31">
        <f>ROUND(G57-J57-L57-N57-P57,0)</f>
        <v>0</v>
      </c>
    </row>
    <row r="58" spans="2:17" ht="15" x14ac:dyDescent="0.25">
      <c r="B58" s="19">
        <v>35</v>
      </c>
      <c r="C58" s="94" t="s">
        <v>407</v>
      </c>
      <c r="D58" s="20">
        <v>958473.85199999996</v>
      </c>
      <c r="E58" s="1">
        <f>+G58/D58</f>
        <v>0</v>
      </c>
      <c r="F58" s="6">
        <f>+D58*80%</f>
        <v>766779.08160000003</v>
      </c>
      <c r="G58" s="33"/>
      <c r="H58" s="2" t="str">
        <f>IF(G58&lt;F58," OFERTA CON PRECIO APARENTEMENTE BAJO","VALOR MINIMO ACEPTABLE")</f>
        <v xml:space="preserve"> OFERTA CON PRECIO APARENTEMENTE BAJO</v>
      </c>
      <c r="I58" s="29"/>
      <c r="J58" s="30">
        <f>+ROUND(G58*I58,0)</f>
        <v>0</v>
      </c>
      <c r="K58" s="29"/>
      <c r="L58" s="30">
        <f>+ROUND(G58*K58,0)</f>
        <v>0</v>
      </c>
      <c r="M58" s="29"/>
      <c r="N58" s="30">
        <f>+ROUND(G58*M58,0)</f>
        <v>0</v>
      </c>
      <c r="O58" s="29"/>
      <c r="P58" s="30">
        <f>+ROUND(G58*O58,0)</f>
        <v>0</v>
      </c>
      <c r="Q58" s="31">
        <f>ROUND(G58-J58-L58-N58-P58,0)</f>
        <v>0</v>
      </c>
    </row>
    <row r="59" spans="2:17" ht="15" x14ac:dyDescent="0.25">
      <c r="B59" s="19">
        <v>36</v>
      </c>
      <c r="C59" s="95" t="s">
        <v>408</v>
      </c>
      <c r="D59" s="20">
        <v>11853913.7752</v>
      </c>
      <c r="E59" s="1">
        <f>+G59/D59</f>
        <v>0</v>
      </c>
      <c r="F59" s="6">
        <f>+D59*80%</f>
        <v>9483131.0201600008</v>
      </c>
      <c r="G59" s="33"/>
      <c r="H59" s="2" t="str">
        <f>IF(G59&lt;F59," OFERTA CON PRECIO APARENTEMENTE BAJO","VALOR MINIMO ACEPTABLE")</f>
        <v xml:space="preserve"> OFERTA CON PRECIO APARENTEMENTE BAJO</v>
      </c>
      <c r="I59" s="29"/>
      <c r="J59" s="30">
        <f>+ROUND(G59*I59,0)</f>
        <v>0</v>
      </c>
      <c r="K59" s="29"/>
      <c r="L59" s="30">
        <f>+ROUND(G59*K59,0)</f>
        <v>0</v>
      </c>
      <c r="M59" s="29"/>
      <c r="N59" s="30">
        <f>+ROUND(G59*M59,0)</f>
        <v>0</v>
      </c>
      <c r="O59" s="29"/>
      <c r="P59" s="30">
        <f>+ROUND(G59*O59,0)</f>
        <v>0</v>
      </c>
      <c r="Q59" s="31">
        <f>ROUND(G59-J59-L59-N59-P59,0)</f>
        <v>0</v>
      </c>
    </row>
    <row r="60" spans="2:17" ht="15" x14ac:dyDescent="0.25">
      <c r="B60" s="19">
        <v>37</v>
      </c>
      <c r="C60" s="95" t="s">
        <v>409</v>
      </c>
      <c r="D60" s="20">
        <v>83784.90800000001</v>
      </c>
      <c r="E60" s="1">
        <f>+G60/D60</f>
        <v>0</v>
      </c>
      <c r="F60" s="6">
        <f>+D60*80%</f>
        <v>67027.926400000011</v>
      </c>
      <c r="G60" s="33"/>
      <c r="H60" s="2" t="str">
        <f>IF(G60&lt;F60," OFERTA CON PRECIO APARENTEMENTE BAJO","VALOR MINIMO ACEPTABLE")</f>
        <v xml:space="preserve"> OFERTA CON PRECIO APARENTEMENTE BAJO</v>
      </c>
      <c r="I60" s="29"/>
      <c r="J60" s="30">
        <f>+ROUND(G60*I60,0)</f>
        <v>0</v>
      </c>
      <c r="K60" s="29"/>
      <c r="L60" s="30">
        <f>+ROUND(G60*K60,0)</f>
        <v>0</v>
      </c>
      <c r="M60" s="29"/>
      <c r="N60" s="30">
        <f>+ROUND(G60*M60,0)</f>
        <v>0</v>
      </c>
      <c r="O60" s="29"/>
      <c r="P60" s="30">
        <f>+ROUND(G60*O60,0)</f>
        <v>0</v>
      </c>
      <c r="Q60" s="31">
        <f>ROUND(G60-J60-L60-N60-P60,0)</f>
        <v>0</v>
      </c>
    </row>
    <row r="61" spans="2:17" ht="15" x14ac:dyDescent="0.25">
      <c r="B61" s="19">
        <v>38</v>
      </c>
      <c r="C61" s="95" t="s">
        <v>410</v>
      </c>
      <c r="D61" s="20">
        <v>109338.58960000001</v>
      </c>
      <c r="E61" s="1">
        <f>+G61/D61</f>
        <v>0</v>
      </c>
      <c r="F61" s="6">
        <f>+D61*80%</f>
        <v>87470.871680000011</v>
      </c>
      <c r="G61" s="33"/>
      <c r="H61" s="2" t="str">
        <f>IF(G61&lt;F61," OFERTA CON PRECIO APARENTEMENTE BAJO","VALOR MINIMO ACEPTABLE")</f>
        <v xml:space="preserve"> OFERTA CON PRECIO APARENTEMENTE BAJO</v>
      </c>
      <c r="I61" s="29"/>
      <c r="J61" s="30">
        <f>+ROUND(G61*I61,0)</f>
        <v>0</v>
      </c>
      <c r="K61" s="29"/>
      <c r="L61" s="30">
        <f>+ROUND(G61*K61,0)</f>
        <v>0</v>
      </c>
      <c r="M61" s="29"/>
      <c r="N61" s="30">
        <f>+ROUND(G61*M61,0)</f>
        <v>0</v>
      </c>
      <c r="O61" s="29"/>
      <c r="P61" s="30">
        <f>+ROUND(G61*O61,0)</f>
        <v>0</v>
      </c>
      <c r="Q61" s="31">
        <f>ROUND(G61-J61-L61-N61-P61,0)</f>
        <v>0</v>
      </c>
    </row>
    <row r="62" spans="2:17" ht="15" x14ac:dyDescent="0.25">
      <c r="B62" s="19">
        <v>39</v>
      </c>
      <c r="C62" s="95" t="s">
        <v>411</v>
      </c>
      <c r="D62" s="20">
        <v>1493285.0183999997</v>
      </c>
      <c r="E62" s="1">
        <f>+G62/D62</f>
        <v>0</v>
      </c>
      <c r="F62" s="6">
        <f>+D62*80%</f>
        <v>1194628.0147199999</v>
      </c>
      <c r="G62" s="33"/>
      <c r="H62" s="2" t="str">
        <f>IF(G62&lt;F62," OFERTA CON PRECIO APARENTEMENTE BAJO","VALOR MINIMO ACEPTABLE")</f>
        <v xml:space="preserve"> OFERTA CON PRECIO APARENTEMENTE BAJO</v>
      </c>
      <c r="I62" s="29"/>
      <c r="J62" s="30">
        <f>+ROUND(G62*I62,0)</f>
        <v>0</v>
      </c>
      <c r="K62" s="29"/>
      <c r="L62" s="30">
        <f>+ROUND(G62*K62,0)</f>
        <v>0</v>
      </c>
      <c r="M62" s="29"/>
      <c r="N62" s="30">
        <f>+ROUND(G62*M62,0)</f>
        <v>0</v>
      </c>
      <c r="O62" s="29"/>
      <c r="P62" s="30">
        <f>+ROUND(G62*O62,0)</f>
        <v>0</v>
      </c>
      <c r="Q62" s="31">
        <f>ROUND(G62-J62-L62-N62-P62,0)</f>
        <v>0</v>
      </c>
    </row>
    <row r="63" spans="2:17" ht="15" x14ac:dyDescent="0.25">
      <c r="B63" s="19">
        <v>40</v>
      </c>
      <c r="C63" s="95" t="s">
        <v>412</v>
      </c>
      <c r="D63" s="20">
        <v>975369.89679999999</v>
      </c>
      <c r="E63" s="1">
        <f>+G63/D63</f>
        <v>0</v>
      </c>
      <c r="F63" s="6">
        <f>+D63*80%</f>
        <v>780295.91743999999</v>
      </c>
      <c r="G63" s="33"/>
      <c r="H63" s="2" t="str">
        <f>IF(G63&lt;F63," OFERTA CON PRECIO APARENTEMENTE BAJO","VALOR MINIMO ACEPTABLE")</f>
        <v xml:space="preserve"> OFERTA CON PRECIO APARENTEMENTE BAJO</v>
      </c>
      <c r="I63" s="29"/>
      <c r="J63" s="30">
        <f>+ROUND(G63*I63,0)</f>
        <v>0</v>
      </c>
      <c r="K63" s="29"/>
      <c r="L63" s="30">
        <f>+ROUND(G63*K63,0)</f>
        <v>0</v>
      </c>
      <c r="M63" s="29"/>
      <c r="N63" s="30">
        <f>+ROUND(G63*M63,0)</f>
        <v>0</v>
      </c>
      <c r="O63" s="29"/>
      <c r="P63" s="30">
        <f>+ROUND(G63*O63,0)</f>
        <v>0</v>
      </c>
      <c r="Q63" s="31">
        <f>ROUND(G63-J63-L63-N63-P63,0)</f>
        <v>0</v>
      </c>
    </row>
    <row r="64" spans="2:17" ht="15" x14ac:dyDescent="0.25">
      <c r="B64" s="19">
        <v>41</v>
      </c>
      <c r="C64" s="95" t="s">
        <v>413</v>
      </c>
      <c r="D64" s="20">
        <v>622161.22479999997</v>
      </c>
      <c r="E64" s="1">
        <f>+G64/D64</f>
        <v>0</v>
      </c>
      <c r="F64" s="6">
        <f>+D64*80%</f>
        <v>497728.97983999999</v>
      </c>
      <c r="G64" s="33"/>
      <c r="H64" s="2" t="str">
        <f>IF(G64&lt;F64," OFERTA CON PRECIO APARENTEMENTE BAJO","VALOR MINIMO ACEPTABLE")</f>
        <v xml:space="preserve"> OFERTA CON PRECIO APARENTEMENTE BAJO</v>
      </c>
      <c r="I64" s="29"/>
      <c r="J64" s="30">
        <f>+ROUND(G64*I64,0)</f>
        <v>0</v>
      </c>
      <c r="K64" s="29"/>
      <c r="L64" s="30">
        <f>+ROUND(G64*K64,0)</f>
        <v>0</v>
      </c>
      <c r="M64" s="29"/>
      <c r="N64" s="30">
        <f>+ROUND(G64*M64,0)</f>
        <v>0</v>
      </c>
      <c r="O64" s="29"/>
      <c r="P64" s="30">
        <f>+ROUND(G64*O64,0)</f>
        <v>0</v>
      </c>
      <c r="Q64" s="31">
        <f>ROUND(G64-J64-L64-N64-P64,0)</f>
        <v>0</v>
      </c>
    </row>
    <row r="65" spans="2:17" ht="15" x14ac:dyDescent="0.25">
      <c r="B65" s="19">
        <v>42</v>
      </c>
      <c r="C65" s="94" t="s">
        <v>46</v>
      </c>
      <c r="D65" s="20">
        <v>4080988.7207999998</v>
      </c>
      <c r="E65" s="1">
        <f>+G65/D65</f>
        <v>0</v>
      </c>
      <c r="F65" s="6">
        <f>+D65*80%</f>
        <v>3264790.97664</v>
      </c>
      <c r="G65" s="33"/>
      <c r="H65" s="2" t="str">
        <f>IF(G65&lt;F65," OFERTA CON PRECIO APARENTEMENTE BAJO","VALOR MINIMO ACEPTABLE")</f>
        <v xml:space="preserve"> OFERTA CON PRECIO APARENTEMENTE BAJO</v>
      </c>
      <c r="I65" s="29"/>
      <c r="J65" s="30">
        <f>+ROUND(G65*I65,0)</f>
        <v>0</v>
      </c>
      <c r="K65" s="29"/>
      <c r="L65" s="30">
        <f>+ROUND(G65*K65,0)</f>
        <v>0</v>
      </c>
      <c r="M65" s="29"/>
      <c r="N65" s="30">
        <f>+ROUND(G65*M65,0)</f>
        <v>0</v>
      </c>
      <c r="O65" s="29"/>
      <c r="P65" s="30">
        <f>+ROUND(G65*O65,0)</f>
        <v>0</v>
      </c>
      <c r="Q65" s="31">
        <f>ROUND(G65-J65-L65-N65-P65,0)</f>
        <v>0</v>
      </c>
    </row>
    <row r="66" spans="2:17" ht="15" x14ac:dyDescent="0.25">
      <c r="B66" s="19">
        <v>43</v>
      </c>
      <c r="C66" s="94" t="s">
        <v>47</v>
      </c>
      <c r="D66" s="20">
        <v>250473.01919999998</v>
      </c>
      <c r="E66" s="1">
        <f>+G66/D66</f>
        <v>0</v>
      </c>
      <c r="F66" s="6">
        <f>+D66*80%</f>
        <v>200378.41535999998</v>
      </c>
      <c r="G66" s="33"/>
      <c r="H66" s="2" t="str">
        <f>IF(G66&lt;F66," OFERTA CON PRECIO APARENTEMENTE BAJO","VALOR MINIMO ACEPTABLE")</f>
        <v xml:space="preserve"> OFERTA CON PRECIO APARENTEMENTE BAJO</v>
      </c>
      <c r="I66" s="29"/>
      <c r="J66" s="30">
        <f>+ROUND(G66*I66,0)</f>
        <v>0</v>
      </c>
      <c r="K66" s="29"/>
      <c r="L66" s="30">
        <f>+ROUND(G66*K66,0)</f>
        <v>0</v>
      </c>
      <c r="M66" s="29"/>
      <c r="N66" s="30">
        <f>+ROUND(G66*M66,0)</f>
        <v>0</v>
      </c>
      <c r="O66" s="29"/>
      <c r="P66" s="30">
        <f>+ROUND(G66*O66,0)</f>
        <v>0</v>
      </c>
      <c r="Q66" s="31">
        <f>ROUND(G66-J66-L66-N66-P66,0)</f>
        <v>0</v>
      </c>
    </row>
    <row r="67" spans="2:17" ht="15" x14ac:dyDescent="0.25">
      <c r="B67" s="19">
        <v>44</v>
      </c>
      <c r="C67" s="94" t="s">
        <v>48</v>
      </c>
      <c r="D67" s="20">
        <v>1716596.5551999998</v>
      </c>
      <c r="E67" s="1">
        <f>+G67/D67</f>
        <v>0</v>
      </c>
      <c r="F67" s="6">
        <f>+D67*80%</f>
        <v>1373277.24416</v>
      </c>
      <c r="G67" s="33"/>
      <c r="H67" s="2" t="str">
        <f>IF(G67&lt;F67," OFERTA CON PRECIO APARENTEMENTE BAJO","VALOR MINIMO ACEPTABLE")</f>
        <v xml:space="preserve"> OFERTA CON PRECIO APARENTEMENTE BAJO</v>
      </c>
      <c r="I67" s="29"/>
      <c r="J67" s="30">
        <f>+ROUND(G67*I67,0)</f>
        <v>0</v>
      </c>
      <c r="K67" s="29"/>
      <c r="L67" s="30">
        <f>+ROUND(G67*K67,0)</f>
        <v>0</v>
      </c>
      <c r="M67" s="29"/>
      <c r="N67" s="30">
        <f>+ROUND(G67*M67,0)</f>
        <v>0</v>
      </c>
      <c r="O67" s="29"/>
      <c r="P67" s="30">
        <f>+ROUND(G67*O67,0)</f>
        <v>0</v>
      </c>
      <c r="Q67" s="31">
        <f>ROUND(G67-J67-L67-N67-P67,0)</f>
        <v>0</v>
      </c>
    </row>
    <row r="68" spans="2:17" ht="15" x14ac:dyDescent="0.25">
      <c r="B68" s="19">
        <v>45</v>
      </c>
      <c r="C68" s="94" t="s">
        <v>49</v>
      </c>
      <c r="D68" s="20">
        <v>1347787.7491999997</v>
      </c>
      <c r="E68" s="1">
        <f>+G68/D68</f>
        <v>0</v>
      </c>
      <c r="F68" s="6">
        <f>+D68*80%</f>
        <v>1078230.1993599997</v>
      </c>
      <c r="G68" s="33"/>
      <c r="H68" s="2" t="str">
        <f>IF(G68&lt;F68," OFERTA CON PRECIO APARENTEMENTE BAJO","VALOR MINIMO ACEPTABLE")</f>
        <v xml:space="preserve"> OFERTA CON PRECIO APARENTEMENTE BAJO</v>
      </c>
      <c r="I68" s="29"/>
      <c r="J68" s="30">
        <f>+ROUND(G68*I68,0)</f>
        <v>0</v>
      </c>
      <c r="K68" s="29"/>
      <c r="L68" s="30">
        <f>+ROUND(G68*K68,0)</f>
        <v>0</v>
      </c>
      <c r="M68" s="29"/>
      <c r="N68" s="30">
        <f>+ROUND(G68*M68,0)</f>
        <v>0</v>
      </c>
      <c r="O68" s="29"/>
      <c r="P68" s="30">
        <f>+ROUND(G68*O68,0)</f>
        <v>0</v>
      </c>
      <c r="Q68" s="31">
        <f>ROUND(G68-J68-L68-N68-P68,0)</f>
        <v>0</v>
      </c>
    </row>
    <row r="69" spans="2:17" ht="15" x14ac:dyDescent="0.25">
      <c r="B69" s="19">
        <v>46</v>
      </c>
      <c r="C69" s="95" t="s">
        <v>414</v>
      </c>
      <c r="D69" s="20">
        <v>542008.49919999996</v>
      </c>
      <c r="E69" s="1">
        <f>+G69/D69</f>
        <v>0</v>
      </c>
      <c r="F69" s="6">
        <f>+D69*80%</f>
        <v>433606.79936</v>
      </c>
      <c r="G69" s="33"/>
      <c r="H69" s="2" t="str">
        <f>IF(G69&lt;F69," OFERTA CON PRECIO APARENTEMENTE BAJO","VALOR MINIMO ACEPTABLE")</f>
        <v xml:space="preserve"> OFERTA CON PRECIO APARENTEMENTE BAJO</v>
      </c>
      <c r="I69" s="29"/>
      <c r="J69" s="30">
        <f>+ROUND(G69*I69,0)</f>
        <v>0</v>
      </c>
      <c r="K69" s="29"/>
      <c r="L69" s="30">
        <f>+ROUND(G69*K69,0)</f>
        <v>0</v>
      </c>
      <c r="M69" s="29"/>
      <c r="N69" s="30">
        <f>+ROUND(G69*M69,0)</f>
        <v>0</v>
      </c>
      <c r="O69" s="29"/>
      <c r="P69" s="30">
        <f>+ROUND(G69*O69,0)</f>
        <v>0</v>
      </c>
      <c r="Q69" s="31">
        <f>ROUND(G69-J69-L69-N69-P69,0)</f>
        <v>0</v>
      </c>
    </row>
    <row r="70" spans="2:17" ht="15" x14ac:dyDescent="0.25">
      <c r="B70" s="19">
        <v>47</v>
      </c>
      <c r="C70" s="94" t="s">
        <v>50</v>
      </c>
      <c r="D70" s="20">
        <v>590608.022</v>
      </c>
      <c r="E70" s="1">
        <f>+G70/D70</f>
        <v>0</v>
      </c>
      <c r="F70" s="6">
        <f>+D70*80%</f>
        <v>472486.41760000004</v>
      </c>
      <c r="G70" s="33"/>
      <c r="H70" s="2" t="str">
        <f>IF(G70&lt;F70," OFERTA CON PRECIO APARENTEMENTE BAJO","VALOR MINIMO ACEPTABLE")</f>
        <v xml:space="preserve"> OFERTA CON PRECIO APARENTEMENTE BAJO</v>
      </c>
      <c r="I70" s="29"/>
      <c r="J70" s="30">
        <f>+ROUND(G70*I70,0)</f>
        <v>0</v>
      </c>
      <c r="K70" s="29"/>
      <c r="L70" s="30">
        <f>+ROUND(G70*K70,0)</f>
        <v>0</v>
      </c>
      <c r="M70" s="29"/>
      <c r="N70" s="30">
        <f>+ROUND(G70*M70,0)</f>
        <v>0</v>
      </c>
      <c r="O70" s="29"/>
      <c r="P70" s="30">
        <f>+ROUND(G70*O70,0)</f>
        <v>0</v>
      </c>
      <c r="Q70" s="31">
        <f>ROUND(G70-J70-L70-N70-P70,0)</f>
        <v>0</v>
      </c>
    </row>
    <row r="71" spans="2:17" ht="15" x14ac:dyDescent="0.25">
      <c r="B71" s="19">
        <v>48</v>
      </c>
      <c r="C71" s="94" t="s">
        <v>51</v>
      </c>
      <c r="D71" s="20">
        <v>210750.95439999999</v>
      </c>
      <c r="E71" s="1">
        <f>+G71/D71</f>
        <v>0</v>
      </c>
      <c r="F71" s="6">
        <f>+D71*80%</f>
        <v>168600.76352000001</v>
      </c>
      <c r="G71" s="33"/>
      <c r="H71" s="2" t="str">
        <f>IF(G71&lt;F71," OFERTA CON PRECIO APARENTEMENTE BAJO","VALOR MINIMO ACEPTABLE")</f>
        <v xml:space="preserve"> OFERTA CON PRECIO APARENTEMENTE BAJO</v>
      </c>
      <c r="I71" s="29"/>
      <c r="J71" s="30">
        <f>+ROUND(G71*I71,0)</f>
        <v>0</v>
      </c>
      <c r="K71" s="29"/>
      <c r="L71" s="30">
        <f>+ROUND(G71*K71,0)</f>
        <v>0</v>
      </c>
      <c r="M71" s="29"/>
      <c r="N71" s="30">
        <f>+ROUND(G71*M71,0)</f>
        <v>0</v>
      </c>
      <c r="O71" s="29"/>
      <c r="P71" s="30">
        <f>+ROUND(G71*O71,0)</f>
        <v>0</v>
      </c>
      <c r="Q71" s="31">
        <f>ROUND(G71-J71-L71-N71-P71,0)</f>
        <v>0</v>
      </c>
    </row>
    <row r="72" spans="2:17" ht="15" x14ac:dyDescent="0.25">
      <c r="B72" s="19">
        <v>49</v>
      </c>
      <c r="C72" s="94" t="s">
        <v>52</v>
      </c>
      <c r="D72" s="20">
        <v>995169.5736</v>
      </c>
      <c r="E72" s="1">
        <f>+G72/D72</f>
        <v>0</v>
      </c>
      <c r="F72" s="6">
        <f>+D72*80%</f>
        <v>796135.65888</v>
      </c>
      <c r="G72" s="33"/>
      <c r="H72" s="2" t="str">
        <f>IF(G72&lt;F72," OFERTA CON PRECIO APARENTEMENTE BAJO","VALOR MINIMO ACEPTABLE")</f>
        <v xml:space="preserve"> OFERTA CON PRECIO APARENTEMENTE BAJO</v>
      </c>
      <c r="I72" s="29"/>
      <c r="J72" s="30">
        <f>+ROUND(G72*I72,0)</f>
        <v>0</v>
      </c>
      <c r="K72" s="29"/>
      <c r="L72" s="30">
        <f>+ROUND(G72*K72,0)</f>
        <v>0</v>
      </c>
      <c r="M72" s="29"/>
      <c r="N72" s="30">
        <f>+ROUND(G72*M72,0)</f>
        <v>0</v>
      </c>
      <c r="O72" s="29"/>
      <c r="P72" s="30">
        <f>+ROUND(G72*O72,0)</f>
        <v>0</v>
      </c>
      <c r="Q72" s="31">
        <f>ROUND(G72-J72-L72-N72-P72,0)</f>
        <v>0</v>
      </c>
    </row>
    <row r="73" spans="2:17" ht="15" x14ac:dyDescent="0.25">
      <c r="B73" s="19">
        <v>50</v>
      </c>
      <c r="C73" s="94" t="s">
        <v>53</v>
      </c>
      <c r="D73" s="20">
        <v>889163.92399999988</v>
      </c>
      <c r="E73" s="1">
        <f>+G73/D73</f>
        <v>0</v>
      </c>
      <c r="F73" s="6">
        <f>+D73*80%</f>
        <v>711331.13919999998</v>
      </c>
      <c r="G73" s="33"/>
      <c r="H73" s="2" t="str">
        <f>IF(G73&lt;F73," OFERTA CON PRECIO APARENTEMENTE BAJO","VALOR MINIMO ACEPTABLE")</f>
        <v xml:space="preserve"> OFERTA CON PRECIO APARENTEMENTE BAJO</v>
      </c>
      <c r="I73" s="29"/>
      <c r="J73" s="30">
        <f>+ROUND(G73*I73,0)</f>
        <v>0</v>
      </c>
      <c r="K73" s="29"/>
      <c r="L73" s="30">
        <f>+ROUND(G73*K73,0)</f>
        <v>0</v>
      </c>
      <c r="M73" s="29"/>
      <c r="N73" s="30">
        <f>+ROUND(G73*M73,0)</f>
        <v>0</v>
      </c>
      <c r="O73" s="29"/>
      <c r="P73" s="30">
        <f>+ROUND(G73*O73,0)</f>
        <v>0</v>
      </c>
      <c r="Q73" s="31">
        <f>ROUND(G73-J73-L73-N73-P73,0)</f>
        <v>0</v>
      </c>
    </row>
    <row r="74" spans="2:17" ht="15" x14ac:dyDescent="0.25">
      <c r="B74" s="19">
        <v>51</v>
      </c>
      <c r="C74" s="94" t="s">
        <v>54</v>
      </c>
      <c r="D74" s="20">
        <v>1375781.3503999999</v>
      </c>
      <c r="E74" s="1">
        <f>+G74/D74</f>
        <v>0</v>
      </c>
      <c r="F74" s="6">
        <f>+D74*80%</f>
        <v>1100625.08032</v>
      </c>
      <c r="G74" s="33"/>
      <c r="H74" s="2" t="str">
        <f>IF(G74&lt;F74," OFERTA CON PRECIO APARENTEMENTE BAJO","VALOR MINIMO ACEPTABLE")</f>
        <v xml:space="preserve"> OFERTA CON PRECIO APARENTEMENTE BAJO</v>
      </c>
      <c r="I74" s="29"/>
      <c r="J74" s="30">
        <f>+ROUND(G74*I74,0)</f>
        <v>0</v>
      </c>
      <c r="K74" s="29"/>
      <c r="L74" s="30">
        <f>+ROUND(G74*K74,0)</f>
        <v>0</v>
      </c>
      <c r="M74" s="29"/>
      <c r="N74" s="30">
        <f>+ROUND(G74*M74,0)</f>
        <v>0</v>
      </c>
      <c r="O74" s="29"/>
      <c r="P74" s="30">
        <f>+ROUND(G74*O74,0)</f>
        <v>0</v>
      </c>
      <c r="Q74" s="31">
        <f>ROUND(G74-J74-L74-N74-P74,0)</f>
        <v>0</v>
      </c>
    </row>
    <row r="75" spans="2:17" ht="15" x14ac:dyDescent="0.25">
      <c r="B75" s="19">
        <v>52</v>
      </c>
      <c r="C75" s="94" t="s">
        <v>55</v>
      </c>
      <c r="D75" s="20">
        <v>623046.39520000003</v>
      </c>
      <c r="E75" s="1">
        <f>+G75/D75</f>
        <v>0</v>
      </c>
      <c r="F75" s="6">
        <f>+D75*80%</f>
        <v>498437.11616000003</v>
      </c>
      <c r="G75" s="33"/>
      <c r="H75" s="2" t="str">
        <f>IF(G75&lt;F75," OFERTA CON PRECIO APARENTEMENTE BAJO","VALOR MINIMO ACEPTABLE")</f>
        <v xml:space="preserve"> OFERTA CON PRECIO APARENTEMENTE BAJO</v>
      </c>
      <c r="I75" s="29"/>
      <c r="J75" s="30">
        <f>+ROUND(G75*I75,0)</f>
        <v>0</v>
      </c>
      <c r="K75" s="29"/>
      <c r="L75" s="30">
        <f>+ROUND(G75*K75,0)</f>
        <v>0</v>
      </c>
      <c r="M75" s="29"/>
      <c r="N75" s="30">
        <f>+ROUND(G75*M75,0)</f>
        <v>0</v>
      </c>
      <c r="O75" s="29"/>
      <c r="P75" s="30">
        <f>+ROUND(G75*O75,0)</f>
        <v>0</v>
      </c>
      <c r="Q75" s="31">
        <f>ROUND(G75-J75-L75-N75-P75,0)</f>
        <v>0</v>
      </c>
    </row>
    <row r="76" spans="2:17" ht="15" x14ac:dyDescent="0.25">
      <c r="B76" s="19">
        <v>53</v>
      </c>
      <c r="C76" s="94" t="s">
        <v>56</v>
      </c>
      <c r="D76" s="20">
        <v>143986.47839999999</v>
      </c>
      <c r="E76" s="1">
        <f>+G76/D76</f>
        <v>0</v>
      </c>
      <c r="F76" s="6">
        <f>+D76*80%</f>
        <v>115189.18272</v>
      </c>
      <c r="G76" s="33"/>
      <c r="H76" s="2" t="str">
        <f>IF(G76&lt;F76," OFERTA CON PRECIO APARENTEMENTE BAJO","VALOR MINIMO ACEPTABLE")</f>
        <v xml:space="preserve"> OFERTA CON PRECIO APARENTEMENTE BAJO</v>
      </c>
      <c r="I76" s="29"/>
      <c r="J76" s="30">
        <f>+ROUND(G76*I76,0)</f>
        <v>0</v>
      </c>
      <c r="K76" s="29"/>
      <c r="L76" s="30">
        <f>+ROUND(G76*K76,0)</f>
        <v>0</v>
      </c>
      <c r="M76" s="29"/>
      <c r="N76" s="30">
        <f>+ROUND(G76*M76,0)</f>
        <v>0</v>
      </c>
      <c r="O76" s="29"/>
      <c r="P76" s="30">
        <f>+ROUND(G76*O76,0)</f>
        <v>0</v>
      </c>
      <c r="Q76" s="31">
        <f>ROUND(G76-J76-L76-N76-P76,0)</f>
        <v>0</v>
      </c>
    </row>
    <row r="77" spans="2:17" ht="15" x14ac:dyDescent="0.25">
      <c r="B77" s="19">
        <v>54</v>
      </c>
      <c r="C77" s="95" t="s">
        <v>415</v>
      </c>
      <c r="D77" s="20">
        <v>251743.33759999997</v>
      </c>
      <c r="E77" s="1">
        <f>+G77/D77</f>
        <v>0</v>
      </c>
      <c r="F77" s="6">
        <f>+D77*80%</f>
        <v>201394.67007999998</v>
      </c>
      <c r="G77" s="33"/>
      <c r="H77" s="2" t="str">
        <f>IF(G77&lt;F77," OFERTA CON PRECIO APARENTEMENTE BAJO","VALOR MINIMO ACEPTABLE")</f>
        <v xml:space="preserve"> OFERTA CON PRECIO APARENTEMENTE BAJO</v>
      </c>
      <c r="I77" s="29"/>
      <c r="J77" s="30">
        <f>+ROUND(G77*I77,0)</f>
        <v>0</v>
      </c>
      <c r="K77" s="29"/>
      <c r="L77" s="30">
        <f>+ROUND(G77*K77,0)</f>
        <v>0</v>
      </c>
      <c r="M77" s="29"/>
      <c r="N77" s="30">
        <f>+ROUND(G77*M77,0)</f>
        <v>0</v>
      </c>
      <c r="O77" s="29"/>
      <c r="P77" s="30">
        <f>+ROUND(G77*O77,0)</f>
        <v>0</v>
      </c>
      <c r="Q77" s="31">
        <f>ROUND(G77-J77-L77-N77-P77,0)</f>
        <v>0</v>
      </c>
    </row>
    <row r="78" spans="2:17" ht="15" x14ac:dyDescent="0.25">
      <c r="B78" s="19">
        <v>55</v>
      </c>
      <c r="C78" s="95" t="s">
        <v>416</v>
      </c>
      <c r="D78" s="20">
        <v>607166.37920000008</v>
      </c>
      <c r="E78" s="1">
        <f>+G78/D78</f>
        <v>0</v>
      </c>
      <c r="F78" s="6">
        <f>+D78*80%</f>
        <v>485733.10336000007</v>
      </c>
      <c r="G78" s="33"/>
      <c r="H78" s="2" t="str">
        <f>IF(G78&lt;F78," OFERTA CON PRECIO APARENTEMENTE BAJO","VALOR MINIMO ACEPTABLE")</f>
        <v xml:space="preserve"> OFERTA CON PRECIO APARENTEMENTE BAJO</v>
      </c>
      <c r="I78" s="29"/>
      <c r="J78" s="30">
        <f>+ROUND(G78*I78,0)</f>
        <v>0</v>
      </c>
      <c r="K78" s="29"/>
      <c r="L78" s="30">
        <f>+ROUND(G78*K78,0)</f>
        <v>0</v>
      </c>
      <c r="M78" s="29"/>
      <c r="N78" s="30">
        <f>+ROUND(G78*M78,0)</f>
        <v>0</v>
      </c>
      <c r="O78" s="29"/>
      <c r="P78" s="30">
        <f>+ROUND(G78*O78,0)</f>
        <v>0</v>
      </c>
      <c r="Q78" s="31">
        <f>ROUND(G78-J78-L78-N78-P78,0)</f>
        <v>0</v>
      </c>
    </row>
    <row r="79" spans="2:17" ht="15" x14ac:dyDescent="0.25">
      <c r="B79" s="19">
        <v>56</v>
      </c>
      <c r="C79" s="95" t="s">
        <v>417</v>
      </c>
      <c r="D79" s="20">
        <v>507202.19519999996</v>
      </c>
      <c r="E79" s="1">
        <f>+G79/D79</f>
        <v>0</v>
      </c>
      <c r="F79" s="6">
        <f>+D79*80%</f>
        <v>405761.75615999999</v>
      </c>
      <c r="G79" s="33"/>
      <c r="H79" s="2" t="str">
        <f>IF(G79&lt;F79," OFERTA CON PRECIO APARENTEMENTE BAJO","VALOR MINIMO ACEPTABLE")</f>
        <v xml:space="preserve"> OFERTA CON PRECIO APARENTEMENTE BAJO</v>
      </c>
      <c r="I79" s="29"/>
      <c r="J79" s="30">
        <f>+ROUND(G79*I79,0)</f>
        <v>0</v>
      </c>
      <c r="K79" s="29"/>
      <c r="L79" s="30">
        <f>+ROUND(G79*K79,0)</f>
        <v>0</v>
      </c>
      <c r="M79" s="29"/>
      <c r="N79" s="30">
        <f>+ROUND(G79*M79,0)</f>
        <v>0</v>
      </c>
      <c r="O79" s="29"/>
      <c r="P79" s="30">
        <f>+ROUND(G79*O79,0)</f>
        <v>0</v>
      </c>
      <c r="Q79" s="31">
        <f>ROUND(G79-J79-L79-N79-P79,0)</f>
        <v>0</v>
      </c>
    </row>
    <row r="80" spans="2:17" ht="15" x14ac:dyDescent="0.25">
      <c r="B80" s="19">
        <v>57</v>
      </c>
      <c r="C80" s="94" t="s">
        <v>57</v>
      </c>
      <c r="D80" s="20">
        <v>1174042.7927999999</v>
      </c>
      <c r="E80" s="1">
        <f>+G80/D80</f>
        <v>0</v>
      </c>
      <c r="F80" s="6">
        <f>+D80*80%</f>
        <v>939234.23424000002</v>
      </c>
      <c r="G80" s="33"/>
      <c r="H80" s="2" t="str">
        <f>IF(G80&lt;F80," OFERTA CON PRECIO APARENTEMENTE BAJO","VALOR MINIMO ACEPTABLE")</f>
        <v xml:space="preserve"> OFERTA CON PRECIO APARENTEMENTE BAJO</v>
      </c>
      <c r="I80" s="29"/>
      <c r="J80" s="30">
        <f>+ROUND(G80*I80,0)</f>
        <v>0</v>
      </c>
      <c r="K80" s="29"/>
      <c r="L80" s="30">
        <f>+ROUND(G80*K80,0)</f>
        <v>0</v>
      </c>
      <c r="M80" s="29"/>
      <c r="N80" s="30">
        <f>+ROUND(G80*M80,0)</f>
        <v>0</v>
      </c>
      <c r="O80" s="29"/>
      <c r="P80" s="30">
        <f>+ROUND(G80*O80,0)</f>
        <v>0</v>
      </c>
      <c r="Q80" s="31">
        <f>ROUND(G80-J80-L80-N80-P80,0)</f>
        <v>0</v>
      </c>
    </row>
    <row r="81" spans="2:17" ht="15" x14ac:dyDescent="0.25">
      <c r="B81" s="19">
        <v>58</v>
      </c>
      <c r="C81" s="94" t="s">
        <v>58</v>
      </c>
      <c r="D81" s="20">
        <v>1678138.0551999998</v>
      </c>
      <c r="E81" s="1">
        <f>+G81/D81</f>
        <v>0</v>
      </c>
      <c r="F81" s="6">
        <f>+D81*80%</f>
        <v>1342510.44416</v>
      </c>
      <c r="G81" s="33"/>
      <c r="H81" s="2" t="str">
        <f>IF(G81&lt;F81," OFERTA CON PRECIO APARENTEMENTE BAJO","VALOR MINIMO ACEPTABLE")</f>
        <v xml:space="preserve"> OFERTA CON PRECIO APARENTEMENTE BAJO</v>
      </c>
      <c r="I81" s="29"/>
      <c r="J81" s="30">
        <f>+ROUND(G81*I81,0)</f>
        <v>0</v>
      </c>
      <c r="K81" s="29"/>
      <c r="L81" s="30">
        <f>+ROUND(G81*K81,0)</f>
        <v>0</v>
      </c>
      <c r="M81" s="29"/>
      <c r="N81" s="30">
        <f>+ROUND(G81*M81,0)</f>
        <v>0</v>
      </c>
      <c r="O81" s="29"/>
      <c r="P81" s="30">
        <f>+ROUND(G81*O81,0)</f>
        <v>0</v>
      </c>
      <c r="Q81" s="31">
        <f>ROUND(G81-J81-L81-N81-P81,0)</f>
        <v>0</v>
      </c>
    </row>
    <row r="82" spans="2:17" ht="15" x14ac:dyDescent="0.25">
      <c r="B82" s="19">
        <v>59</v>
      </c>
      <c r="C82" s="94" t="s">
        <v>418</v>
      </c>
      <c r="D82" s="20">
        <v>44995.217199999999</v>
      </c>
      <c r="E82" s="1">
        <f>+G82/D82</f>
        <v>0</v>
      </c>
      <c r="F82" s="6">
        <f>+D82*80%</f>
        <v>35996.173759999998</v>
      </c>
      <c r="G82" s="33"/>
      <c r="H82" s="2" t="str">
        <f>IF(G82&lt;F82," OFERTA CON PRECIO APARENTEMENTE BAJO","VALOR MINIMO ACEPTABLE")</f>
        <v xml:space="preserve"> OFERTA CON PRECIO APARENTEMENTE BAJO</v>
      </c>
      <c r="I82" s="29"/>
      <c r="J82" s="30">
        <f>+ROUND(G82*I82,0)</f>
        <v>0</v>
      </c>
      <c r="K82" s="29"/>
      <c r="L82" s="30">
        <f>+ROUND(G82*K82,0)</f>
        <v>0</v>
      </c>
      <c r="M82" s="29"/>
      <c r="N82" s="30">
        <f>+ROUND(G82*M82,0)</f>
        <v>0</v>
      </c>
      <c r="O82" s="29"/>
      <c r="P82" s="30">
        <f>+ROUND(G82*O82,0)</f>
        <v>0</v>
      </c>
      <c r="Q82" s="31">
        <f>ROUND(G82-J82-L82-N82-P82,0)</f>
        <v>0</v>
      </c>
    </row>
    <row r="83" spans="2:17" ht="15" x14ac:dyDescent="0.25">
      <c r="B83" s="19">
        <v>60</v>
      </c>
      <c r="C83" s="94" t="s">
        <v>419</v>
      </c>
      <c r="D83" s="20">
        <v>6044940.9208000004</v>
      </c>
      <c r="E83" s="1">
        <f>+G83/D83</f>
        <v>0</v>
      </c>
      <c r="F83" s="6">
        <f>+D83*80%</f>
        <v>4835952.7366400007</v>
      </c>
      <c r="G83" s="33"/>
      <c r="H83" s="2" t="str">
        <f>IF(G83&lt;F83," OFERTA CON PRECIO APARENTEMENTE BAJO","VALOR MINIMO ACEPTABLE")</f>
        <v xml:space="preserve"> OFERTA CON PRECIO APARENTEMENTE BAJO</v>
      </c>
      <c r="I83" s="29"/>
      <c r="J83" s="30">
        <f>+ROUND(G83*I83,0)</f>
        <v>0</v>
      </c>
      <c r="K83" s="29"/>
      <c r="L83" s="30">
        <f>+ROUND(G83*K83,0)</f>
        <v>0</v>
      </c>
      <c r="M83" s="29"/>
      <c r="N83" s="30">
        <f>+ROUND(G83*M83,0)</f>
        <v>0</v>
      </c>
      <c r="O83" s="29"/>
      <c r="P83" s="30">
        <f>+ROUND(G83*O83,0)</f>
        <v>0</v>
      </c>
      <c r="Q83" s="31">
        <f>ROUND(G83-J83-L83-N83-P83,0)</f>
        <v>0</v>
      </c>
    </row>
    <row r="84" spans="2:17" ht="15" x14ac:dyDescent="0.25">
      <c r="B84" s="19">
        <v>61</v>
      </c>
      <c r="C84" s="94" t="s">
        <v>420</v>
      </c>
      <c r="D84" s="20">
        <v>2215828.9808</v>
      </c>
      <c r="E84" s="1">
        <f>+G84/D84</f>
        <v>0</v>
      </c>
      <c r="F84" s="6">
        <f>+D84*80%</f>
        <v>1772663.1846400001</v>
      </c>
      <c r="G84" s="33"/>
      <c r="H84" s="2" t="str">
        <f>IF(G84&lt;F84," OFERTA CON PRECIO APARENTEMENTE BAJO","VALOR MINIMO ACEPTABLE")</f>
        <v xml:space="preserve"> OFERTA CON PRECIO APARENTEMENTE BAJO</v>
      </c>
      <c r="I84" s="29"/>
      <c r="J84" s="30">
        <f>+ROUND(G84*I84,0)</f>
        <v>0</v>
      </c>
      <c r="K84" s="29"/>
      <c r="L84" s="30">
        <f>+ROUND(G84*K84,0)</f>
        <v>0</v>
      </c>
      <c r="M84" s="29"/>
      <c r="N84" s="30">
        <f>+ROUND(G84*M84,0)</f>
        <v>0</v>
      </c>
      <c r="O84" s="29"/>
      <c r="P84" s="30">
        <f>+ROUND(G84*O84,0)</f>
        <v>0</v>
      </c>
      <c r="Q84" s="31">
        <f>ROUND(G84-J84-L84-N84-P84,0)</f>
        <v>0</v>
      </c>
    </row>
    <row r="85" spans="2:17" ht="15" x14ac:dyDescent="0.25">
      <c r="B85" s="19">
        <v>62</v>
      </c>
      <c r="C85" s="94" t="s">
        <v>59</v>
      </c>
      <c r="D85" s="20">
        <v>159297.64159999997</v>
      </c>
      <c r="E85" s="1">
        <f>+G85/D85</f>
        <v>0</v>
      </c>
      <c r="F85" s="6">
        <f>+D85*80%</f>
        <v>127438.11327999999</v>
      </c>
      <c r="G85" s="33"/>
      <c r="H85" s="2" t="str">
        <f>IF(G85&lt;F85," OFERTA CON PRECIO APARENTEMENTE BAJO","VALOR MINIMO ACEPTABLE")</f>
        <v xml:space="preserve"> OFERTA CON PRECIO APARENTEMENTE BAJO</v>
      </c>
      <c r="I85" s="29"/>
      <c r="J85" s="30">
        <f>+ROUND(G85*I85,0)</f>
        <v>0</v>
      </c>
      <c r="K85" s="29"/>
      <c r="L85" s="30">
        <f>+ROUND(G85*K85,0)</f>
        <v>0</v>
      </c>
      <c r="M85" s="29"/>
      <c r="N85" s="30">
        <f>+ROUND(G85*M85,0)</f>
        <v>0</v>
      </c>
      <c r="O85" s="29"/>
      <c r="P85" s="30">
        <f>+ROUND(G85*O85,0)</f>
        <v>0</v>
      </c>
      <c r="Q85" s="31">
        <f>ROUND(G85-J85-L85-N85-P85,0)</f>
        <v>0</v>
      </c>
    </row>
    <row r="86" spans="2:17" ht="15" x14ac:dyDescent="0.25">
      <c r="B86" s="19">
        <v>63</v>
      </c>
      <c r="C86" s="94" t="s">
        <v>60</v>
      </c>
      <c r="D86" s="20">
        <v>48861.607799999998</v>
      </c>
      <c r="E86" s="1">
        <f>+G86/D86</f>
        <v>0</v>
      </c>
      <c r="F86" s="6">
        <f>+D86*80%</f>
        <v>39089.286240000001</v>
      </c>
      <c r="G86" s="33"/>
      <c r="H86" s="2" t="str">
        <f>IF(G86&lt;F86," OFERTA CON PRECIO APARENTEMENTE BAJO","VALOR MINIMO ACEPTABLE")</f>
        <v xml:space="preserve"> OFERTA CON PRECIO APARENTEMENTE BAJO</v>
      </c>
      <c r="I86" s="29"/>
      <c r="J86" s="30">
        <f>+ROUND(G86*I86,0)</f>
        <v>0</v>
      </c>
      <c r="K86" s="29"/>
      <c r="L86" s="30">
        <f>+ROUND(G86*K86,0)</f>
        <v>0</v>
      </c>
      <c r="M86" s="29"/>
      <c r="N86" s="30">
        <f>+ROUND(G86*M86,0)</f>
        <v>0</v>
      </c>
      <c r="O86" s="29"/>
      <c r="P86" s="30">
        <f>+ROUND(G86*O86,0)</f>
        <v>0</v>
      </c>
      <c r="Q86" s="31">
        <f>ROUND(G86-J86-L86-N86-P86,0)</f>
        <v>0</v>
      </c>
    </row>
    <row r="87" spans="2:17" ht="15" x14ac:dyDescent="0.25">
      <c r="B87" s="19">
        <v>64</v>
      </c>
      <c r="C87" s="94" t="s">
        <v>421</v>
      </c>
      <c r="D87" s="20">
        <v>873457.81200000003</v>
      </c>
      <c r="E87" s="1">
        <f>+G87/D87</f>
        <v>0</v>
      </c>
      <c r="F87" s="6">
        <f>+D87*80%</f>
        <v>698766.2496000001</v>
      </c>
      <c r="G87" s="33"/>
      <c r="H87" s="2" t="str">
        <f>IF(G87&lt;F87," OFERTA CON PRECIO APARENTEMENTE BAJO","VALOR MINIMO ACEPTABLE")</f>
        <v xml:space="preserve"> OFERTA CON PRECIO APARENTEMENTE BAJO</v>
      </c>
      <c r="I87" s="29"/>
      <c r="J87" s="30">
        <f>+ROUND(G87*I87,0)</f>
        <v>0</v>
      </c>
      <c r="K87" s="29"/>
      <c r="L87" s="30">
        <f>+ROUND(G87*K87,0)</f>
        <v>0</v>
      </c>
      <c r="M87" s="29"/>
      <c r="N87" s="30">
        <f>+ROUND(G87*M87,0)</f>
        <v>0</v>
      </c>
      <c r="O87" s="29"/>
      <c r="P87" s="30">
        <f>+ROUND(G87*O87,0)</f>
        <v>0</v>
      </c>
      <c r="Q87" s="31">
        <f>ROUND(G87-J87-L87-N87-P87,0)</f>
        <v>0</v>
      </c>
    </row>
    <row r="88" spans="2:17" ht="15" x14ac:dyDescent="0.25">
      <c r="B88" s="19">
        <v>65</v>
      </c>
      <c r="C88" s="94" t="s">
        <v>422</v>
      </c>
      <c r="D88" s="20">
        <v>985936.41759999993</v>
      </c>
      <c r="E88" s="1">
        <f>+G88/D88</f>
        <v>0</v>
      </c>
      <c r="F88" s="6">
        <f>+D88*80%</f>
        <v>788749.13407999999</v>
      </c>
      <c r="G88" s="33"/>
      <c r="H88" s="2" t="str">
        <f>IF(G88&lt;F88," OFERTA CON PRECIO APARENTEMENTE BAJO","VALOR MINIMO ACEPTABLE")</f>
        <v xml:space="preserve"> OFERTA CON PRECIO APARENTEMENTE BAJO</v>
      </c>
      <c r="I88" s="29"/>
      <c r="J88" s="30">
        <f>+ROUND(G88*I88,0)</f>
        <v>0</v>
      </c>
      <c r="K88" s="29"/>
      <c r="L88" s="30">
        <f>+ROUND(G88*K88,0)</f>
        <v>0</v>
      </c>
      <c r="M88" s="29"/>
      <c r="N88" s="30">
        <f>+ROUND(G88*M88,0)</f>
        <v>0</v>
      </c>
      <c r="O88" s="29"/>
      <c r="P88" s="30">
        <f>+ROUND(G88*O88,0)</f>
        <v>0</v>
      </c>
      <c r="Q88" s="31">
        <f>ROUND(G88-J88-L88-N88-P88,0)</f>
        <v>0</v>
      </c>
    </row>
    <row r="89" spans="2:17" ht="15" x14ac:dyDescent="0.25">
      <c r="B89" s="19">
        <v>66</v>
      </c>
      <c r="C89" s="94" t="s">
        <v>423</v>
      </c>
      <c r="D89" s="20">
        <v>1374124.9935999999</v>
      </c>
      <c r="E89" s="1">
        <f>+G89/D89</f>
        <v>0</v>
      </c>
      <c r="F89" s="6">
        <f>+D89*80%</f>
        <v>1099299.9948799999</v>
      </c>
      <c r="G89" s="33"/>
      <c r="H89" s="2" t="str">
        <f>IF(G89&lt;F89," OFERTA CON PRECIO APARENTEMENTE BAJO","VALOR MINIMO ACEPTABLE")</f>
        <v xml:space="preserve"> OFERTA CON PRECIO APARENTEMENTE BAJO</v>
      </c>
      <c r="I89" s="29"/>
      <c r="J89" s="30">
        <f>+ROUND(G89*I89,0)</f>
        <v>0</v>
      </c>
      <c r="K89" s="29"/>
      <c r="L89" s="30">
        <f>+ROUND(G89*K89,0)</f>
        <v>0</v>
      </c>
      <c r="M89" s="29"/>
      <c r="N89" s="30">
        <f>+ROUND(G89*M89,0)</f>
        <v>0</v>
      </c>
      <c r="O89" s="29"/>
      <c r="P89" s="30">
        <f>+ROUND(G89*O89,0)</f>
        <v>0</v>
      </c>
      <c r="Q89" s="31">
        <f>ROUND(G89-J89-L89-N89-P89,0)</f>
        <v>0</v>
      </c>
    </row>
    <row r="90" spans="2:17" ht="15" x14ac:dyDescent="0.25">
      <c r="B90" s="19">
        <v>67</v>
      </c>
      <c r="C90" s="94" t="s">
        <v>61</v>
      </c>
      <c r="D90" s="20">
        <v>2673601.1391999996</v>
      </c>
      <c r="E90" s="1">
        <f>+G90/D90</f>
        <v>0</v>
      </c>
      <c r="F90" s="6">
        <f>+D90*80%</f>
        <v>2138880.9113599998</v>
      </c>
      <c r="G90" s="33"/>
      <c r="H90" s="2" t="str">
        <f>IF(G90&lt;F90," OFERTA CON PRECIO APARENTEMENTE BAJO","VALOR MINIMO ACEPTABLE")</f>
        <v xml:space="preserve"> OFERTA CON PRECIO APARENTEMENTE BAJO</v>
      </c>
      <c r="I90" s="29"/>
      <c r="J90" s="30">
        <f>+ROUND(G90*I90,0)</f>
        <v>0</v>
      </c>
      <c r="K90" s="29"/>
      <c r="L90" s="30">
        <f>+ROUND(G90*K90,0)</f>
        <v>0</v>
      </c>
      <c r="M90" s="29"/>
      <c r="N90" s="30">
        <f>+ROUND(G90*M90,0)</f>
        <v>0</v>
      </c>
      <c r="O90" s="29"/>
      <c r="P90" s="30">
        <f>+ROUND(G90*O90,0)</f>
        <v>0</v>
      </c>
      <c r="Q90" s="31">
        <f>ROUND(G90-J90-L90-N90-P90,0)</f>
        <v>0</v>
      </c>
    </row>
    <row r="91" spans="2:17" ht="15" x14ac:dyDescent="0.25">
      <c r="B91" s="19">
        <v>68</v>
      </c>
      <c r="C91" s="98" t="str">
        <f xml:space="preserve"> UPPER("SERVICIO Alineacion de luces")</f>
        <v>SERVICIO ALINEACION DE LUCES</v>
      </c>
      <c r="D91" s="20">
        <v>166432.75759999998</v>
      </c>
      <c r="E91" s="1">
        <f>+G91/D91</f>
        <v>0</v>
      </c>
      <c r="F91" s="6">
        <f>+D91*80%</f>
        <v>133146.20608</v>
      </c>
      <c r="G91" s="33"/>
      <c r="H91" s="2" t="str">
        <f>IF(G91&lt;F91," OFERTA CON PRECIO APARENTEMENTE BAJO","VALOR MINIMO ACEPTABLE")</f>
        <v xml:space="preserve"> OFERTA CON PRECIO APARENTEMENTE BAJO</v>
      </c>
      <c r="I91" s="29"/>
      <c r="J91" s="30">
        <f>+ROUND(G91*I91,0)</f>
        <v>0</v>
      </c>
      <c r="K91" s="29"/>
      <c r="L91" s="30">
        <f>+ROUND(G91*K91,0)</f>
        <v>0</v>
      </c>
      <c r="M91" s="29"/>
      <c r="N91" s="30">
        <f>+ROUND(G91*M91,0)</f>
        <v>0</v>
      </c>
      <c r="O91" s="29"/>
      <c r="P91" s="30">
        <f>+ROUND(G91*O91,0)</f>
        <v>0</v>
      </c>
      <c r="Q91" s="31">
        <f>ROUND(G91-J91-L91-N91-P91,0)</f>
        <v>0</v>
      </c>
    </row>
    <row r="92" spans="2:17" ht="15" x14ac:dyDescent="0.25">
      <c r="B92" s="19">
        <v>69</v>
      </c>
      <c r="C92" s="98" t="str">
        <f>UPPER("SERVICIO Cambio de bombillo farolas")</f>
        <v>SERVICIO CAMBIO DE BOMBILLO FAROLAS</v>
      </c>
      <c r="D92" s="20">
        <v>75542.925599999988</v>
      </c>
      <c r="E92" s="1">
        <f>+G92/D92</f>
        <v>0</v>
      </c>
      <c r="F92" s="6">
        <f>+D92*80%</f>
        <v>60434.340479999992</v>
      </c>
      <c r="G92" s="33"/>
      <c r="H92" s="2" t="str">
        <f>IF(G92&lt;F92," OFERTA CON PRECIO APARENTEMENTE BAJO","VALOR MINIMO ACEPTABLE")</f>
        <v xml:space="preserve"> OFERTA CON PRECIO APARENTEMENTE BAJO</v>
      </c>
      <c r="I92" s="29"/>
      <c r="J92" s="30">
        <f>+ROUND(G92*I92,0)</f>
        <v>0</v>
      </c>
      <c r="K92" s="29"/>
      <c r="L92" s="30">
        <f>+ROUND(G92*K92,0)</f>
        <v>0</v>
      </c>
      <c r="M92" s="29"/>
      <c r="N92" s="30">
        <f>+ROUND(G92*M92,0)</f>
        <v>0</v>
      </c>
      <c r="O92" s="29"/>
      <c r="P92" s="30">
        <f>+ROUND(G92*O92,0)</f>
        <v>0</v>
      </c>
      <c r="Q92" s="31">
        <f>ROUND(G92-J92-L92-N92-P92,0)</f>
        <v>0</v>
      </c>
    </row>
    <row r="93" spans="2:17" ht="15" x14ac:dyDescent="0.25">
      <c r="B93" s="19">
        <v>70</v>
      </c>
      <c r="C93" s="98" t="str">
        <f>UPPER("SERVICIO Cambio de bombillos stops")</f>
        <v>SERVICIO CAMBIO DE BOMBILLOS STOPS</v>
      </c>
      <c r="D93" s="20">
        <v>24265.330399999999</v>
      </c>
      <c r="E93" s="1">
        <f>+G93/D93</f>
        <v>0</v>
      </c>
      <c r="F93" s="6">
        <f>+D93*80%</f>
        <v>19412.264319999998</v>
      </c>
      <c r="G93" s="33"/>
      <c r="H93" s="2" t="str">
        <f>IF(G93&lt;F93," OFERTA CON PRECIO APARENTEMENTE BAJO","VALOR MINIMO ACEPTABLE")</f>
        <v xml:space="preserve"> OFERTA CON PRECIO APARENTEMENTE BAJO</v>
      </c>
      <c r="I93" s="29"/>
      <c r="J93" s="30">
        <f>+ROUND(G93*I93,0)</f>
        <v>0</v>
      </c>
      <c r="K93" s="29"/>
      <c r="L93" s="30">
        <f>+ROUND(G93*K93,0)</f>
        <v>0</v>
      </c>
      <c r="M93" s="29"/>
      <c r="N93" s="30">
        <f>+ROUND(G93*M93,0)</f>
        <v>0</v>
      </c>
      <c r="O93" s="29"/>
      <c r="P93" s="30">
        <f>+ROUND(G93*O93,0)</f>
        <v>0</v>
      </c>
      <c r="Q93" s="31">
        <f>ROUND(G93-J93-L93-N93-P93,0)</f>
        <v>0</v>
      </c>
    </row>
    <row r="94" spans="2:17" ht="15" x14ac:dyDescent="0.25">
      <c r="B94" s="19">
        <v>71</v>
      </c>
      <c r="C94" s="98" t="str">
        <f>UPPER("SERVICIO mantenimiento y reparacion alarma de reversa")</f>
        <v>SERVICIO MANTENIMIENTO Y REPARACION ALARMA DE REVERSA</v>
      </c>
      <c r="D94" s="20">
        <v>410835.85239999997</v>
      </c>
      <c r="E94" s="1">
        <f>+G94/D94</f>
        <v>0</v>
      </c>
      <c r="F94" s="6">
        <f>+D94*80%</f>
        <v>328668.68192</v>
      </c>
      <c r="G94" s="33"/>
      <c r="H94" s="2" t="str">
        <f>IF(G94&lt;F94," OFERTA CON PRECIO APARENTEMENTE BAJO","VALOR MINIMO ACEPTABLE")</f>
        <v xml:space="preserve"> OFERTA CON PRECIO APARENTEMENTE BAJO</v>
      </c>
      <c r="I94" s="29"/>
      <c r="J94" s="30">
        <f>+ROUND(G94*I94,0)</f>
        <v>0</v>
      </c>
      <c r="K94" s="29"/>
      <c r="L94" s="30">
        <f>+ROUND(G94*K94,0)</f>
        <v>0</v>
      </c>
      <c r="M94" s="29"/>
      <c r="N94" s="30">
        <f>+ROUND(G94*M94,0)</f>
        <v>0</v>
      </c>
      <c r="O94" s="29"/>
      <c r="P94" s="30">
        <f>+ROUND(G94*O94,0)</f>
        <v>0</v>
      </c>
      <c r="Q94" s="31">
        <f>ROUND(G94-J94-L94-N94-P94,0)</f>
        <v>0</v>
      </c>
    </row>
    <row r="95" spans="2:17" ht="15" x14ac:dyDescent="0.25">
      <c r="B95" s="19">
        <v>72</v>
      </c>
      <c r="C95" s="98" t="str">
        <f>UPPER("SERVICIO cambio y suministro de la perilla de aviso de reversa")</f>
        <v>SERVICIO CAMBIO Y SUMINISTRO DE LA PERILLA DE AVISO DE REVERSA</v>
      </c>
      <c r="D95" s="20">
        <v>684616.06160000002</v>
      </c>
      <c r="E95" s="1">
        <f>+G95/D95</f>
        <v>0</v>
      </c>
      <c r="F95" s="6">
        <f>+D95*80%</f>
        <v>547692.84928000008</v>
      </c>
      <c r="G95" s="33"/>
      <c r="H95" s="2" t="str">
        <f>IF(G95&lt;F95," OFERTA CON PRECIO APARENTEMENTE BAJO","VALOR MINIMO ACEPTABLE")</f>
        <v xml:space="preserve"> OFERTA CON PRECIO APARENTEMENTE BAJO</v>
      </c>
      <c r="I95" s="29"/>
      <c r="J95" s="30">
        <f>+ROUND(G95*I95,0)</f>
        <v>0</v>
      </c>
      <c r="K95" s="29"/>
      <c r="L95" s="30">
        <f>+ROUND(G95*K95,0)</f>
        <v>0</v>
      </c>
      <c r="M95" s="29"/>
      <c r="N95" s="30">
        <f>+ROUND(G95*M95,0)</f>
        <v>0</v>
      </c>
      <c r="O95" s="29"/>
      <c r="P95" s="30">
        <f>+ROUND(G95*O95,0)</f>
        <v>0</v>
      </c>
      <c r="Q95" s="31">
        <f>ROUND(G95-J95-L95-N95-P95,0)</f>
        <v>0</v>
      </c>
    </row>
    <row r="96" spans="2:17" ht="15" x14ac:dyDescent="0.25">
      <c r="B96" s="19">
        <v>73</v>
      </c>
      <c r="C96" s="98" t="s">
        <v>62</v>
      </c>
      <c r="D96" s="20">
        <v>34991.428799999994</v>
      </c>
      <c r="E96" s="1">
        <f>+G96/D96</f>
        <v>0</v>
      </c>
      <c r="F96" s="6">
        <f>+D96*80%</f>
        <v>27993.143039999995</v>
      </c>
      <c r="G96" s="33"/>
      <c r="H96" s="2" t="str">
        <f>IF(G96&lt;F96," OFERTA CON PRECIO APARENTEMENTE BAJO","VALOR MINIMO ACEPTABLE")</f>
        <v xml:space="preserve"> OFERTA CON PRECIO APARENTEMENTE BAJO</v>
      </c>
      <c r="I96" s="29"/>
      <c r="J96" s="30">
        <f>+ROUND(G96*I96,0)</f>
        <v>0</v>
      </c>
      <c r="K96" s="29"/>
      <c r="L96" s="30">
        <f>+ROUND(G96*K96,0)</f>
        <v>0</v>
      </c>
      <c r="M96" s="29"/>
      <c r="N96" s="30">
        <f>+ROUND(G96*M96,0)</f>
        <v>0</v>
      </c>
      <c r="O96" s="29"/>
      <c r="P96" s="30">
        <f>+ROUND(G96*O96,0)</f>
        <v>0</v>
      </c>
      <c r="Q96" s="31">
        <f>ROUND(G96-J96-L96-N96-P96,0)</f>
        <v>0</v>
      </c>
    </row>
    <row r="97" spans="2:17" ht="15" x14ac:dyDescent="0.25">
      <c r="B97" s="19">
        <v>74</v>
      </c>
      <c r="C97" s="98" t="str">
        <f>UPPER("SERVICIO Arreglos electricos")</f>
        <v>SERVICIO ARREGLOS ELECTRICOS</v>
      </c>
      <c r="D97" s="20">
        <v>327497.43520000001</v>
      </c>
      <c r="E97" s="1">
        <f>+G97/D97</f>
        <v>0</v>
      </c>
      <c r="F97" s="6">
        <f>+D97*80%</f>
        <v>261997.94816000003</v>
      </c>
      <c r="G97" s="33"/>
      <c r="H97" s="2" t="str">
        <f>IF(G97&lt;F97," OFERTA CON PRECIO APARENTEMENTE BAJO","VALOR MINIMO ACEPTABLE")</f>
        <v xml:space="preserve"> OFERTA CON PRECIO APARENTEMENTE BAJO</v>
      </c>
      <c r="I97" s="29"/>
      <c r="J97" s="30">
        <f>+ROUND(G97*I97,0)</f>
        <v>0</v>
      </c>
      <c r="K97" s="29"/>
      <c r="L97" s="30">
        <f>+ROUND(G97*K97,0)</f>
        <v>0</v>
      </c>
      <c r="M97" s="29"/>
      <c r="N97" s="30">
        <f>+ROUND(G97*M97,0)</f>
        <v>0</v>
      </c>
      <c r="O97" s="29"/>
      <c r="P97" s="30">
        <f>+ROUND(G97*O97,0)</f>
        <v>0</v>
      </c>
      <c r="Q97" s="31">
        <f>ROUND(G97-J97-L97-N97-P97,0)</f>
        <v>0</v>
      </c>
    </row>
    <row r="98" spans="2:17" ht="15" x14ac:dyDescent="0.25">
      <c r="B98" s="19">
        <v>75</v>
      </c>
      <c r="C98" s="98" t="str">
        <f>UPPER("SERVICO Cambio de bateria")</f>
        <v>SERVICO CAMBIO DE BATERIA</v>
      </c>
      <c r="D98" s="20">
        <v>2359912.8952000001</v>
      </c>
      <c r="E98" s="1">
        <f>+G98/D98</f>
        <v>0</v>
      </c>
      <c r="F98" s="6">
        <f>+D98*80%</f>
        <v>1887930.3161600002</v>
      </c>
      <c r="G98" s="33"/>
      <c r="H98" s="2" t="str">
        <f>IF(G98&lt;F98," OFERTA CON PRECIO APARENTEMENTE BAJO","VALOR MINIMO ACEPTABLE")</f>
        <v xml:space="preserve"> OFERTA CON PRECIO APARENTEMENTE BAJO</v>
      </c>
      <c r="I98" s="29"/>
      <c r="J98" s="30">
        <f>+ROUND(G98*I98,0)</f>
        <v>0</v>
      </c>
      <c r="K98" s="29"/>
      <c r="L98" s="30">
        <f>+ROUND(G98*K98,0)</f>
        <v>0</v>
      </c>
      <c r="M98" s="29"/>
      <c r="N98" s="30">
        <f>+ROUND(G98*M98,0)</f>
        <v>0</v>
      </c>
      <c r="O98" s="29"/>
      <c r="P98" s="30">
        <f>+ROUND(G98*O98,0)</f>
        <v>0</v>
      </c>
      <c r="Q98" s="31">
        <f>ROUND(G98-J98-L98-N98-P98,0)</f>
        <v>0</v>
      </c>
    </row>
    <row r="99" spans="2:17" ht="15" x14ac:dyDescent="0.25">
      <c r="B99" s="19">
        <v>76</v>
      </c>
      <c r="C99" s="98" t="str">
        <f>UPPER("SERVICIO Cambio de terminales bateria")</f>
        <v>SERVICIO CAMBIO DE TERMINALES BATERIA</v>
      </c>
      <c r="D99" s="20">
        <v>49043.385599999994</v>
      </c>
      <c r="E99" s="1">
        <f>+G99/D99</f>
        <v>0</v>
      </c>
      <c r="F99" s="6">
        <f>+D99*80%</f>
        <v>39234.708479999994</v>
      </c>
      <c r="G99" s="33"/>
      <c r="H99" s="2" t="str">
        <f>IF(G99&lt;F99," OFERTA CON PRECIO APARENTEMENTE BAJO","VALOR MINIMO ACEPTABLE")</f>
        <v xml:space="preserve"> OFERTA CON PRECIO APARENTEMENTE BAJO</v>
      </c>
      <c r="I99" s="29"/>
      <c r="J99" s="30">
        <f>+ROUND(G99*I99,0)</f>
        <v>0</v>
      </c>
      <c r="K99" s="29"/>
      <c r="L99" s="30">
        <f>+ROUND(G99*K99,0)</f>
        <v>0</v>
      </c>
      <c r="M99" s="29"/>
      <c r="N99" s="30">
        <f>+ROUND(G99*M99,0)</f>
        <v>0</v>
      </c>
      <c r="O99" s="29"/>
      <c r="P99" s="30">
        <f>+ROUND(G99*O99,0)</f>
        <v>0</v>
      </c>
      <c r="Q99" s="31">
        <f>ROUND(G99-J99-L99-N99-P99,0)</f>
        <v>0</v>
      </c>
    </row>
    <row r="100" spans="2:17" ht="15" x14ac:dyDescent="0.25">
      <c r="B100" s="19">
        <v>77</v>
      </c>
      <c r="C100" s="98" t="str">
        <f>UPPER("SERVICIO Arreglo arranque")</f>
        <v>SERVICIO ARREGLO ARRANQUE</v>
      </c>
      <c r="D100" s="20">
        <v>723475.68640000001</v>
      </c>
      <c r="E100" s="1">
        <f>+G100/D100</f>
        <v>0</v>
      </c>
      <c r="F100" s="6">
        <f>+D100*80%</f>
        <v>578780.54911999998</v>
      </c>
      <c r="G100" s="33"/>
      <c r="H100" s="2" t="str">
        <f>IF(G100&lt;F100," OFERTA CON PRECIO APARENTEMENTE BAJO","VALOR MINIMO ACEPTABLE")</f>
        <v xml:space="preserve"> OFERTA CON PRECIO APARENTEMENTE BAJO</v>
      </c>
      <c r="I100" s="29"/>
      <c r="J100" s="30">
        <f>+ROUND(G100*I100,0)</f>
        <v>0</v>
      </c>
      <c r="K100" s="29"/>
      <c r="L100" s="30">
        <f>+ROUND(G100*K100,0)</f>
        <v>0</v>
      </c>
      <c r="M100" s="29"/>
      <c r="N100" s="30">
        <f>+ROUND(G100*M100,0)</f>
        <v>0</v>
      </c>
      <c r="O100" s="29"/>
      <c r="P100" s="30">
        <f>+ROUND(G100*O100,0)</f>
        <v>0</v>
      </c>
      <c r="Q100" s="31">
        <f>ROUND(G100-J100-L100-N100-P100,0)</f>
        <v>0</v>
      </c>
    </row>
    <row r="101" spans="2:17" ht="15" x14ac:dyDescent="0.25">
      <c r="B101" s="19">
        <v>78</v>
      </c>
      <c r="C101" s="94" t="s">
        <v>63</v>
      </c>
      <c r="D101" s="20">
        <v>78010.013999999996</v>
      </c>
      <c r="E101" s="1">
        <f>+G101/D101</f>
        <v>0</v>
      </c>
      <c r="F101" s="6">
        <f>+D101*80%</f>
        <v>62408.011200000001</v>
      </c>
      <c r="G101" s="33"/>
      <c r="H101" s="2" t="str">
        <f>IF(G101&lt;F101," OFERTA CON PRECIO APARENTEMENTE BAJO","VALOR MINIMO ACEPTABLE")</f>
        <v xml:space="preserve"> OFERTA CON PRECIO APARENTEMENTE BAJO</v>
      </c>
      <c r="I101" s="29"/>
      <c r="J101" s="30">
        <f>+ROUND(G101*I101,0)</f>
        <v>0</v>
      </c>
      <c r="K101" s="29"/>
      <c r="L101" s="30">
        <f>+ROUND(G101*K101,0)</f>
        <v>0</v>
      </c>
      <c r="M101" s="29"/>
      <c r="N101" s="30">
        <f>+ROUND(G101*M101,0)</f>
        <v>0</v>
      </c>
      <c r="O101" s="29"/>
      <c r="P101" s="30">
        <f>+ROUND(G101*O101,0)</f>
        <v>0</v>
      </c>
      <c r="Q101" s="31">
        <f>ROUND(G101-J101-L101-N101-P101,0)</f>
        <v>0</v>
      </c>
    </row>
    <row r="102" spans="2:17" ht="15" x14ac:dyDescent="0.25">
      <c r="B102" s="19">
        <v>79</v>
      </c>
      <c r="C102" s="94" t="s">
        <v>64</v>
      </c>
      <c r="D102" s="20">
        <v>2576123.4639999997</v>
      </c>
      <c r="E102" s="1">
        <f>+G102/D102</f>
        <v>0</v>
      </c>
      <c r="F102" s="6">
        <f>+D102*80%</f>
        <v>2060898.7711999998</v>
      </c>
      <c r="G102" s="33"/>
      <c r="H102" s="2" t="str">
        <f>IF(G102&lt;F102," OFERTA CON PRECIO APARENTEMENTE BAJO","VALOR MINIMO ACEPTABLE")</f>
        <v xml:space="preserve"> OFERTA CON PRECIO APARENTEMENTE BAJO</v>
      </c>
      <c r="I102" s="29"/>
      <c r="J102" s="30">
        <f>+ROUND(G102*I102,0)</f>
        <v>0</v>
      </c>
      <c r="K102" s="29"/>
      <c r="L102" s="30">
        <f>+ROUND(G102*K102,0)</f>
        <v>0</v>
      </c>
      <c r="M102" s="29"/>
      <c r="N102" s="30">
        <f>+ROUND(G102*M102,0)</f>
        <v>0</v>
      </c>
      <c r="O102" s="29"/>
      <c r="P102" s="30">
        <f>+ROUND(G102*O102,0)</f>
        <v>0</v>
      </c>
      <c r="Q102" s="31">
        <f>ROUND(G102-J102-L102-N102-P102,0)</f>
        <v>0</v>
      </c>
    </row>
    <row r="103" spans="2:17" ht="15" x14ac:dyDescent="0.25">
      <c r="B103" s="19">
        <v>80</v>
      </c>
      <c r="C103" s="94" t="s">
        <v>65</v>
      </c>
      <c r="D103" s="20">
        <v>4248958.5536000002</v>
      </c>
      <c r="E103" s="1">
        <f>+G103/D103</f>
        <v>0</v>
      </c>
      <c r="F103" s="6">
        <f>+D103*80%</f>
        <v>3399166.8428800004</v>
      </c>
      <c r="G103" s="33"/>
      <c r="H103" s="2" t="str">
        <f>IF(G103&lt;F103," OFERTA CON PRECIO APARENTEMENTE BAJO","VALOR MINIMO ACEPTABLE")</f>
        <v xml:space="preserve"> OFERTA CON PRECIO APARENTEMENTE BAJO</v>
      </c>
      <c r="I103" s="29"/>
      <c r="J103" s="30">
        <f>+ROUND(G103*I103,0)</f>
        <v>0</v>
      </c>
      <c r="K103" s="29"/>
      <c r="L103" s="30">
        <f>+ROUND(G103*K103,0)</f>
        <v>0</v>
      </c>
      <c r="M103" s="29"/>
      <c r="N103" s="30">
        <f>+ROUND(G103*M103,0)</f>
        <v>0</v>
      </c>
      <c r="O103" s="29"/>
      <c r="P103" s="30">
        <f>+ROUND(G103*O103,0)</f>
        <v>0</v>
      </c>
      <c r="Q103" s="31">
        <f>ROUND(G103-J103-L103-N103-P103,0)</f>
        <v>0</v>
      </c>
    </row>
    <row r="104" spans="2:17" ht="15" x14ac:dyDescent="0.25">
      <c r="B104" s="19">
        <v>81</v>
      </c>
      <c r="C104" s="95" t="s">
        <v>66</v>
      </c>
      <c r="D104" s="20">
        <v>575225.47920000006</v>
      </c>
      <c r="E104" s="1">
        <f>+G104/D104</f>
        <v>0</v>
      </c>
      <c r="F104" s="6">
        <f>+D104*80%</f>
        <v>460180.38336000009</v>
      </c>
      <c r="G104" s="33"/>
      <c r="H104" s="2" t="str">
        <f>IF(G104&lt;F104," OFERTA CON PRECIO APARENTEMENTE BAJO","VALOR MINIMO ACEPTABLE")</f>
        <v xml:space="preserve"> OFERTA CON PRECIO APARENTEMENTE BAJO</v>
      </c>
      <c r="I104" s="29"/>
      <c r="J104" s="30">
        <f>+ROUND(G104*I104,0)</f>
        <v>0</v>
      </c>
      <c r="K104" s="29"/>
      <c r="L104" s="30">
        <f>+ROUND(G104*K104,0)</f>
        <v>0</v>
      </c>
      <c r="M104" s="29"/>
      <c r="N104" s="30">
        <f>+ROUND(G104*M104,0)</f>
        <v>0</v>
      </c>
      <c r="O104" s="29"/>
      <c r="P104" s="30">
        <f>+ROUND(G104*O104,0)</f>
        <v>0</v>
      </c>
      <c r="Q104" s="31">
        <f>ROUND(G104-J104-L104-N104-P104,0)</f>
        <v>0</v>
      </c>
    </row>
    <row r="105" spans="2:17" ht="15" x14ac:dyDescent="0.25">
      <c r="B105" s="19">
        <v>82</v>
      </c>
      <c r="C105" s="95" t="s">
        <v>67</v>
      </c>
      <c r="D105" s="20">
        <v>987195.44</v>
      </c>
      <c r="E105" s="1">
        <f>+G105/D105</f>
        <v>0</v>
      </c>
      <c r="F105" s="6">
        <f>+D105*80%</f>
        <v>789756.35199999996</v>
      </c>
      <c r="G105" s="33"/>
      <c r="H105" s="2" t="str">
        <f>IF(G105&lt;F105," OFERTA CON PRECIO APARENTEMENTE BAJO","VALOR MINIMO ACEPTABLE")</f>
        <v xml:space="preserve"> OFERTA CON PRECIO APARENTEMENTE BAJO</v>
      </c>
      <c r="I105" s="29"/>
      <c r="J105" s="30">
        <f>+ROUND(G105*I105,0)</f>
        <v>0</v>
      </c>
      <c r="K105" s="29"/>
      <c r="L105" s="30">
        <f>+ROUND(G105*K105,0)</f>
        <v>0</v>
      </c>
      <c r="M105" s="29"/>
      <c r="N105" s="30">
        <f>+ROUND(G105*M105,0)</f>
        <v>0</v>
      </c>
      <c r="O105" s="29"/>
      <c r="P105" s="30">
        <f>+ROUND(G105*O105,0)</f>
        <v>0</v>
      </c>
      <c r="Q105" s="31">
        <f>ROUND(G105-J105-L105-N105-P105,0)</f>
        <v>0</v>
      </c>
    </row>
    <row r="106" spans="2:17" ht="15" x14ac:dyDescent="0.25">
      <c r="B106" s="19">
        <v>83</v>
      </c>
      <c r="C106" s="95" t="s">
        <v>68</v>
      </c>
      <c r="D106" s="20">
        <v>216670.20319999999</v>
      </c>
      <c r="E106" s="1">
        <f>+G106/D106</f>
        <v>0</v>
      </c>
      <c r="F106" s="6">
        <f>+D106*80%</f>
        <v>173336.16256</v>
      </c>
      <c r="G106" s="33"/>
      <c r="H106" s="2" t="str">
        <f>IF(G106&lt;F106," OFERTA CON PRECIO APARENTEMENTE BAJO","VALOR MINIMO ACEPTABLE")</f>
        <v xml:space="preserve"> OFERTA CON PRECIO APARENTEMENTE BAJO</v>
      </c>
      <c r="I106" s="29"/>
      <c r="J106" s="30">
        <f>+ROUND(G106*I106,0)</f>
        <v>0</v>
      </c>
      <c r="K106" s="29"/>
      <c r="L106" s="30">
        <f>+ROUND(G106*K106,0)</f>
        <v>0</v>
      </c>
      <c r="M106" s="29"/>
      <c r="N106" s="30">
        <f>+ROUND(G106*M106,0)</f>
        <v>0</v>
      </c>
      <c r="O106" s="29"/>
      <c r="P106" s="30">
        <f>+ROUND(G106*O106,0)</f>
        <v>0</v>
      </c>
      <c r="Q106" s="31">
        <f>ROUND(G106-J106-L106-N106-P106,0)</f>
        <v>0</v>
      </c>
    </row>
    <row r="107" spans="2:17" ht="15" x14ac:dyDescent="0.25">
      <c r="B107" s="19">
        <v>84</v>
      </c>
      <c r="C107" s="95" t="s">
        <v>69</v>
      </c>
      <c r="D107" s="20">
        <v>251271.54800000001</v>
      </c>
      <c r="E107" s="1">
        <f>+G107/D107</f>
        <v>0</v>
      </c>
      <c r="F107" s="6">
        <f>+D107*80%</f>
        <v>201017.23840000003</v>
      </c>
      <c r="G107" s="33"/>
      <c r="H107" s="2" t="str">
        <f>IF(G107&lt;F107," OFERTA CON PRECIO APARENTEMENTE BAJO","VALOR MINIMO ACEPTABLE")</f>
        <v xml:space="preserve"> OFERTA CON PRECIO APARENTEMENTE BAJO</v>
      </c>
      <c r="I107" s="29"/>
      <c r="J107" s="30">
        <f>+ROUND(G107*I107,0)</f>
        <v>0</v>
      </c>
      <c r="K107" s="29"/>
      <c r="L107" s="30">
        <f>+ROUND(G107*K107,0)</f>
        <v>0</v>
      </c>
      <c r="M107" s="29"/>
      <c r="N107" s="30">
        <f>+ROUND(G107*M107,0)</f>
        <v>0</v>
      </c>
      <c r="O107" s="29"/>
      <c r="P107" s="30">
        <f>+ROUND(G107*O107,0)</f>
        <v>0</v>
      </c>
      <c r="Q107" s="31">
        <f>ROUND(G107-J107-L107-N107-P107,0)</f>
        <v>0</v>
      </c>
    </row>
    <row r="108" spans="2:17" ht="15" x14ac:dyDescent="0.25">
      <c r="B108" s="19">
        <v>85</v>
      </c>
      <c r="C108" s="95" t="s">
        <v>70</v>
      </c>
      <c r="D108" s="20">
        <v>141621.94400000002</v>
      </c>
      <c r="E108" s="1">
        <f>+G108/D108</f>
        <v>0</v>
      </c>
      <c r="F108" s="6">
        <f>+D108*80%</f>
        <v>113297.55520000002</v>
      </c>
      <c r="G108" s="33"/>
      <c r="H108" s="2" t="str">
        <f>IF(G108&lt;F108," OFERTA CON PRECIO APARENTEMENTE BAJO","VALOR MINIMO ACEPTABLE")</f>
        <v xml:space="preserve"> OFERTA CON PRECIO APARENTEMENTE BAJO</v>
      </c>
      <c r="I108" s="29"/>
      <c r="J108" s="30">
        <f>+ROUND(G108*I108,0)</f>
        <v>0</v>
      </c>
      <c r="K108" s="29"/>
      <c r="L108" s="30">
        <f>+ROUND(G108*K108,0)</f>
        <v>0</v>
      </c>
      <c r="M108" s="29"/>
      <c r="N108" s="30">
        <f>+ROUND(G108*M108,0)</f>
        <v>0</v>
      </c>
      <c r="O108" s="29"/>
      <c r="P108" s="30">
        <f>+ROUND(G108*O108,0)</f>
        <v>0</v>
      </c>
      <c r="Q108" s="31">
        <f>ROUND(G108-J108-L108-N108-P108,0)</f>
        <v>0</v>
      </c>
    </row>
    <row r="109" spans="2:17" ht="15" x14ac:dyDescent="0.25">
      <c r="B109" s="19">
        <v>86</v>
      </c>
      <c r="C109" s="94" t="s">
        <v>71</v>
      </c>
      <c r="D109" s="20">
        <v>196609.09719999999</v>
      </c>
      <c r="E109" s="1">
        <f>+G109/D109</f>
        <v>0</v>
      </c>
      <c r="F109" s="6">
        <f>+D109*80%</f>
        <v>157287.27776</v>
      </c>
      <c r="G109" s="33"/>
      <c r="H109" s="2" t="str">
        <f>IF(G109&lt;F109," OFERTA CON PRECIO APARENTEMENTE BAJO","VALOR MINIMO ACEPTABLE")</f>
        <v xml:space="preserve"> OFERTA CON PRECIO APARENTEMENTE BAJO</v>
      </c>
      <c r="I109" s="29"/>
      <c r="J109" s="30">
        <f>+ROUND(G109*I109,0)</f>
        <v>0</v>
      </c>
      <c r="K109" s="29"/>
      <c r="L109" s="30">
        <f>+ROUND(G109*K109,0)</f>
        <v>0</v>
      </c>
      <c r="M109" s="29"/>
      <c r="N109" s="30">
        <f>+ROUND(G109*M109,0)</f>
        <v>0</v>
      </c>
      <c r="O109" s="29"/>
      <c r="P109" s="30">
        <f>+ROUND(G109*O109,0)</f>
        <v>0</v>
      </c>
      <c r="Q109" s="31">
        <f>ROUND(G109-J109-L109-N109-P109,0)</f>
        <v>0</v>
      </c>
    </row>
    <row r="110" spans="2:17" ht="15" x14ac:dyDescent="0.25">
      <c r="B110" s="19">
        <v>87</v>
      </c>
      <c r="C110" s="94" t="s">
        <v>72</v>
      </c>
      <c r="D110" s="20">
        <v>214177.58279999997</v>
      </c>
      <c r="E110" s="1">
        <f>+G110/D110</f>
        <v>0</v>
      </c>
      <c r="F110" s="6">
        <f>+D110*80%</f>
        <v>171342.06623999999</v>
      </c>
      <c r="G110" s="33"/>
      <c r="H110" s="2" t="str">
        <f>IF(G110&lt;F110," OFERTA CON PRECIO APARENTEMENTE BAJO","VALOR MINIMO ACEPTABLE")</f>
        <v xml:space="preserve"> OFERTA CON PRECIO APARENTEMENTE BAJO</v>
      </c>
      <c r="I110" s="29"/>
      <c r="J110" s="30">
        <f>+ROUND(G110*I110,0)</f>
        <v>0</v>
      </c>
      <c r="K110" s="29"/>
      <c r="L110" s="30">
        <f>+ROUND(G110*K110,0)</f>
        <v>0</v>
      </c>
      <c r="M110" s="29"/>
      <c r="N110" s="30">
        <f>+ROUND(G110*M110,0)</f>
        <v>0</v>
      </c>
      <c r="O110" s="29"/>
      <c r="P110" s="30">
        <f>+ROUND(G110*O110,0)</f>
        <v>0</v>
      </c>
      <c r="Q110" s="31">
        <f>ROUND(G110-J110-L110-N110-P110,0)</f>
        <v>0</v>
      </c>
    </row>
    <row r="111" spans="2:17" ht="15" x14ac:dyDescent="0.25">
      <c r="B111" s="19">
        <v>88</v>
      </c>
      <c r="C111" s="94" t="s">
        <v>73</v>
      </c>
      <c r="D111" s="20">
        <v>1957335.4192000001</v>
      </c>
      <c r="E111" s="1">
        <f>+G111/D111</f>
        <v>0</v>
      </c>
      <c r="F111" s="6">
        <f>+D111*80%</f>
        <v>1565868.3353600001</v>
      </c>
      <c r="G111" s="33"/>
      <c r="H111" s="2" t="str">
        <f>IF(G111&lt;F111," OFERTA CON PRECIO APARENTEMENTE BAJO","VALOR MINIMO ACEPTABLE")</f>
        <v xml:space="preserve"> OFERTA CON PRECIO APARENTEMENTE BAJO</v>
      </c>
      <c r="I111" s="29"/>
      <c r="J111" s="30">
        <f>+ROUND(G111*I111,0)</f>
        <v>0</v>
      </c>
      <c r="K111" s="29"/>
      <c r="L111" s="30">
        <f>+ROUND(G111*K111,0)</f>
        <v>0</v>
      </c>
      <c r="M111" s="29"/>
      <c r="N111" s="30">
        <f>+ROUND(G111*M111,0)</f>
        <v>0</v>
      </c>
      <c r="O111" s="29"/>
      <c r="P111" s="30">
        <f>+ROUND(G111*O111,0)</f>
        <v>0</v>
      </c>
      <c r="Q111" s="31">
        <f>ROUND(G111-J111-L111-N111-P111,0)</f>
        <v>0</v>
      </c>
    </row>
    <row r="112" spans="2:17" ht="15" x14ac:dyDescent="0.25">
      <c r="B112" s="19">
        <v>89</v>
      </c>
      <c r="C112" s="94" t="s">
        <v>74</v>
      </c>
      <c r="D112" s="20">
        <v>815201.78239999991</v>
      </c>
      <c r="E112" s="1">
        <f>+G112/D112</f>
        <v>0</v>
      </c>
      <c r="F112" s="6">
        <f>+D112*80%</f>
        <v>652161.42591999995</v>
      </c>
      <c r="G112" s="33"/>
      <c r="H112" s="2" t="str">
        <f>IF(G112&lt;F112," OFERTA CON PRECIO APARENTEMENTE BAJO","VALOR MINIMO ACEPTABLE")</f>
        <v xml:space="preserve"> OFERTA CON PRECIO APARENTEMENTE BAJO</v>
      </c>
      <c r="I112" s="29"/>
      <c r="J112" s="30">
        <f>+ROUND(G112*I112,0)</f>
        <v>0</v>
      </c>
      <c r="K112" s="29"/>
      <c r="L112" s="30">
        <f>+ROUND(G112*K112,0)</f>
        <v>0</v>
      </c>
      <c r="M112" s="29"/>
      <c r="N112" s="30">
        <f>+ROUND(G112*M112,0)</f>
        <v>0</v>
      </c>
      <c r="O112" s="29"/>
      <c r="P112" s="30">
        <f>+ROUND(G112*O112,0)</f>
        <v>0</v>
      </c>
      <c r="Q112" s="31">
        <f>ROUND(G112-J112-L112-N112-P112,0)</f>
        <v>0</v>
      </c>
    </row>
    <row r="113" spans="2:17" ht="15" x14ac:dyDescent="0.25">
      <c r="B113" s="19">
        <v>90</v>
      </c>
      <c r="C113" s="94" t="s">
        <v>75</v>
      </c>
      <c r="D113" s="20">
        <v>1212365.524</v>
      </c>
      <c r="E113" s="1">
        <f>+G113/D113</f>
        <v>0</v>
      </c>
      <c r="F113" s="6">
        <f>+D113*80%</f>
        <v>969892.4192</v>
      </c>
      <c r="G113" s="33"/>
      <c r="H113" s="2" t="str">
        <f>IF(G113&lt;F113," OFERTA CON PRECIO APARENTEMENTE BAJO","VALOR MINIMO ACEPTABLE")</f>
        <v xml:space="preserve"> OFERTA CON PRECIO APARENTEMENTE BAJO</v>
      </c>
      <c r="I113" s="29"/>
      <c r="J113" s="30">
        <f>+ROUND(G113*I113,0)</f>
        <v>0</v>
      </c>
      <c r="K113" s="29"/>
      <c r="L113" s="30">
        <f>+ROUND(G113*K113,0)</f>
        <v>0</v>
      </c>
      <c r="M113" s="29"/>
      <c r="N113" s="30">
        <f>+ROUND(G113*M113,0)</f>
        <v>0</v>
      </c>
      <c r="O113" s="29"/>
      <c r="P113" s="30">
        <f>+ROUND(G113*O113,0)</f>
        <v>0</v>
      </c>
      <c r="Q113" s="31">
        <f>ROUND(G113-J113-L113-N113-P113,0)</f>
        <v>0</v>
      </c>
    </row>
    <row r="114" spans="2:17" ht="15" x14ac:dyDescent="0.25">
      <c r="B114" s="19">
        <v>91</v>
      </c>
      <c r="C114" s="94" t="s">
        <v>424</v>
      </c>
      <c r="D114" s="20">
        <v>1361560.6916</v>
      </c>
      <c r="E114" s="1">
        <f>+G114/D114</f>
        <v>0</v>
      </c>
      <c r="F114" s="6">
        <f>+D114*80%</f>
        <v>1089248.5532800001</v>
      </c>
      <c r="G114" s="33"/>
      <c r="H114" s="2" t="str">
        <f>IF(G114&lt;F114," OFERTA CON PRECIO APARENTEMENTE BAJO","VALOR MINIMO ACEPTABLE")</f>
        <v xml:space="preserve"> OFERTA CON PRECIO APARENTEMENTE BAJO</v>
      </c>
      <c r="I114" s="29"/>
      <c r="J114" s="30">
        <f>+ROUND(G114*I114,0)</f>
        <v>0</v>
      </c>
      <c r="K114" s="29"/>
      <c r="L114" s="30">
        <f>+ROUND(G114*K114,0)</f>
        <v>0</v>
      </c>
      <c r="M114" s="29"/>
      <c r="N114" s="30">
        <f>+ROUND(G114*M114,0)</f>
        <v>0</v>
      </c>
      <c r="O114" s="29"/>
      <c r="P114" s="30">
        <f>+ROUND(G114*O114,0)</f>
        <v>0</v>
      </c>
      <c r="Q114" s="31">
        <f>ROUND(G114-J114-L114-N114-P114,0)</f>
        <v>0</v>
      </c>
    </row>
    <row r="115" spans="2:17" ht="15" x14ac:dyDescent="0.25">
      <c r="B115" s="19">
        <v>92</v>
      </c>
      <c r="C115" s="94" t="s">
        <v>76</v>
      </c>
      <c r="D115" s="20">
        <v>38183.998399999997</v>
      </c>
      <c r="E115" s="1">
        <f>+G115/D115</f>
        <v>0</v>
      </c>
      <c r="F115" s="6">
        <f>+D115*80%</f>
        <v>30547.19872</v>
      </c>
      <c r="G115" s="33"/>
      <c r="H115" s="2" t="str">
        <f>IF(G115&lt;F115," OFERTA CON PRECIO APARENTEMENTE BAJO","VALOR MINIMO ACEPTABLE")</f>
        <v xml:space="preserve"> OFERTA CON PRECIO APARENTEMENTE BAJO</v>
      </c>
      <c r="I115" s="29"/>
      <c r="J115" s="30">
        <f>+ROUND(G115*I115,0)</f>
        <v>0</v>
      </c>
      <c r="K115" s="29"/>
      <c r="L115" s="30">
        <f>+ROUND(G115*K115,0)</f>
        <v>0</v>
      </c>
      <c r="M115" s="29"/>
      <c r="N115" s="30">
        <f>+ROUND(G115*M115,0)</f>
        <v>0</v>
      </c>
      <c r="O115" s="29"/>
      <c r="P115" s="30">
        <f>+ROUND(G115*O115,0)</f>
        <v>0</v>
      </c>
      <c r="Q115" s="31">
        <f>ROUND(G115-J115-L115-N115-P115,0)</f>
        <v>0</v>
      </c>
    </row>
    <row r="116" spans="2:17" ht="15" x14ac:dyDescent="0.25">
      <c r="B116" s="19">
        <v>93</v>
      </c>
      <c r="C116" s="94" t="s">
        <v>77</v>
      </c>
      <c r="D116" s="20">
        <v>39370.684800000003</v>
      </c>
      <c r="E116" s="1">
        <f>+G116/D116</f>
        <v>0</v>
      </c>
      <c r="F116" s="6">
        <f>+D116*80%</f>
        <v>31496.547840000003</v>
      </c>
      <c r="G116" s="33"/>
      <c r="H116" s="2" t="str">
        <f>IF(G116&lt;F116," OFERTA CON PRECIO APARENTEMENTE BAJO","VALOR MINIMO ACEPTABLE")</f>
        <v xml:space="preserve"> OFERTA CON PRECIO APARENTEMENTE BAJO</v>
      </c>
      <c r="I116" s="29"/>
      <c r="J116" s="30">
        <f>+ROUND(G116*I116,0)</f>
        <v>0</v>
      </c>
      <c r="K116" s="29"/>
      <c r="L116" s="30">
        <f>+ROUND(G116*K116,0)</f>
        <v>0</v>
      </c>
      <c r="M116" s="29"/>
      <c r="N116" s="30">
        <f>+ROUND(G116*M116,0)</f>
        <v>0</v>
      </c>
      <c r="O116" s="29"/>
      <c r="P116" s="30">
        <f>+ROUND(G116*O116,0)</f>
        <v>0</v>
      </c>
      <c r="Q116" s="31">
        <f>ROUND(G116-J116-L116-N116-P116,0)</f>
        <v>0</v>
      </c>
    </row>
    <row r="117" spans="2:17" ht="15" x14ac:dyDescent="0.25">
      <c r="B117" s="19">
        <v>94</v>
      </c>
      <c r="C117" s="94" t="s">
        <v>78</v>
      </c>
      <c r="D117" s="20">
        <v>14160.750399999999</v>
      </c>
      <c r="E117" s="1">
        <f>+G117/D117</f>
        <v>0</v>
      </c>
      <c r="F117" s="6">
        <f>+D117*80%</f>
        <v>11328.60032</v>
      </c>
      <c r="G117" s="33"/>
      <c r="H117" s="2" t="str">
        <f>IF(G117&lt;F117," OFERTA CON PRECIO APARENTEMENTE BAJO","VALOR MINIMO ACEPTABLE")</f>
        <v xml:space="preserve"> OFERTA CON PRECIO APARENTEMENTE BAJO</v>
      </c>
      <c r="I117" s="29"/>
      <c r="J117" s="30">
        <f>+ROUND(G117*I117,0)</f>
        <v>0</v>
      </c>
      <c r="K117" s="29"/>
      <c r="L117" s="30">
        <f>+ROUND(G117*K117,0)</f>
        <v>0</v>
      </c>
      <c r="M117" s="29"/>
      <c r="N117" s="30">
        <f>+ROUND(G117*M117,0)</f>
        <v>0</v>
      </c>
      <c r="O117" s="29"/>
      <c r="P117" s="30">
        <f>+ROUND(G117*O117,0)</f>
        <v>0</v>
      </c>
      <c r="Q117" s="31">
        <f>ROUND(G117-J117-L117-N117-P117,0)</f>
        <v>0</v>
      </c>
    </row>
    <row r="118" spans="2:17" ht="15" x14ac:dyDescent="0.25">
      <c r="B118" s="19">
        <v>95</v>
      </c>
      <c r="C118" s="94" t="s">
        <v>425</v>
      </c>
      <c r="D118" s="20">
        <v>59149.603000000003</v>
      </c>
      <c r="E118" s="1">
        <f>+G118/D118</f>
        <v>0</v>
      </c>
      <c r="F118" s="6">
        <f>+D118*80%</f>
        <v>47319.682400000005</v>
      </c>
      <c r="G118" s="33"/>
      <c r="H118" s="2" t="str">
        <f>IF(G118&lt;F118," OFERTA CON PRECIO APARENTEMENTE BAJO","VALOR MINIMO ACEPTABLE")</f>
        <v xml:space="preserve"> OFERTA CON PRECIO APARENTEMENTE BAJO</v>
      </c>
      <c r="I118" s="29"/>
      <c r="J118" s="30">
        <f>+ROUND(G118*I118,0)</f>
        <v>0</v>
      </c>
      <c r="K118" s="29"/>
      <c r="L118" s="30">
        <f>+ROUND(G118*K118,0)</f>
        <v>0</v>
      </c>
      <c r="M118" s="29"/>
      <c r="N118" s="30">
        <f>+ROUND(G118*M118,0)</f>
        <v>0</v>
      </c>
      <c r="O118" s="29"/>
      <c r="P118" s="30">
        <f>+ROUND(G118*O118,0)</f>
        <v>0</v>
      </c>
      <c r="Q118" s="31">
        <f>ROUND(G118-J118-L118-N118-P118,0)</f>
        <v>0</v>
      </c>
    </row>
    <row r="119" spans="2:17" ht="15" x14ac:dyDescent="0.25">
      <c r="B119" s="19">
        <v>96</v>
      </c>
      <c r="C119" s="94" t="s">
        <v>79</v>
      </c>
      <c r="D119" s="20">
        <v>206773.16240000003</v>
      </c>
      <c r="E119" s="1">
        <f>+G119/D119</f>
        <v>0</v>
      </c>
      <c r="F119" s="6">
        <f>+D119*80%</f>
        <v>165418.52992000003</v>
      </c>
      <c r="G119" s="33"/>
      <c r="H119" s="2" t="str">
        <f>IF(G119&lt;F119," OFERTA CON PRECIO APARENTEMENTE BAJO","VALOR MINIMO ACEPTABLE")</f>
        <v xml:space="preserve"> OFERTA CON PRECIO APARENTEMENTE BAJO</v>
      </c>
      <c r="I119" s="29"/>
      <c r="J119" s="30">
        <f>+ROUND(G119*I119,0)</f>
        <v>0</v>
      </c>
      <c r="K119" s="29"/>
      <c r="L119" s="30">
        <f>+ROUND(G119*K119,0)</f>
        <v>0</v>
      </c>
      <c r="M119" s="29"/>
      <c r="N119" s="30">
        <f>+ROUND(G119*M119,0)</f>
        <v>0</v>
      </c>
      <c r="O119" s="29"/>
      <c r="P119" s="30">
        <f>+ROUND(G119*O119,0)</f>
        <v>0</v>
      </c>
      <c r="Q119" s="31">
        <f>ROUND(G119-J119-L119-N119-P119,0)</f>
        <v>0</v>
      </c>
    </row>
    <row r="120" spans="2:17" ht="15" x14ac:dyDescent="0.25">
      <c r="B120" s="19">
        <v>97</v>
      </c>
      <c r="C120" s="94" t="s">
        <v>426</v>
      </c>
      <c r="D120" s="20">
        <v>100822.3708</v>
      </c>
      <c r="E120" s="1">
        <f>+G120/D120</f>
        <v>0</v>
      </c>
      <c r="F120" s="6">
        <f>+D120*80%</f>
        <v>80657.896640000006</v>
      </c>
      <c r="G120" s="33"/>
      <c r="H120" s="2" t="str">
        <f>IF(G120&lt;F120," OFERTA CON PRECIO APARENTEMENTE BAJO","VALOR MINIMO ACEPTABLE")</f>
        <v xml:space="preserve"> OFERTA CON PRECIO APARENTEMENTE BAJO</v>
      </c>
      <c r="I120" s="29"/>
      <c r="J120" s="30">
        <f>+ROUND(G120*I120,0)</f>
        <v>0</v>
      </c>
      <c r="K120" s="29"/>
      <c r="L120" s="30">
        <f>+ROUND(G120*K120,0)</f>
        <v>0</v>
      </c>
      <c r="M120" s="29"/>
      <c r="N120" s="30">
        <f>+ROUND(G120*M120,0)</f>
        <v>0</v>
      </c>
      <c r="O120" s="29"/>
      <c r="P120" s="30">
        <f>+ROUND(G120*O120,0)</f>
        <v>0</v>
      </c>
      <c r="Q120" s="31">
        <f>ROUND(G120-J120-L120-N120-P120,0)</f>
        <v>0</v>
      </c>
    </row>
    <row r="121" spans="2:17" ht="15" x14ac:dyDescent="0.25">
      <c r="B121" s="19">
        <v>98</v>
      </c>
      <c r="C121" s="94" t="s">
        <v>80</v>
      </c>
      <c r="D121" s="20">
        <v>314927.73960000003</v>
      </c>
      <c r="E121" s="1">
        <f>+G121/D121</f>
        <v>0</v>
      </c>
      <c r="F121" s="6">
        <f>+D121*80%</f>
        <v>251942.19168000005</v>
      </c>
      <c r="G121" s="33"/>
      <c r="H121" s="2" t="str">
        <f>IF(G121&lt;F121," OFERTA CON PRECIO APARENTEMENTE BAJO","VALOR MINIMO ACEPTABLE")</f>
        <v xml:space="preserve"> OFERTA CON PRECIO APARENTEMENTE BAJO</v>
      </c>
      <c r="I121" s="29"/>
      <c r="J121" s="30">
        <f>+ROUND(G121*I121,0)</f>
        <v>0</v>
      </c>
      <c r="K121" s="29"/>
      <c r="L121" s="30">
        <f>+ROUND(G121*K121,0)</f>
        <v>0</v>
      </c>
      <c r="M121" s="29"/>
      <c r="N121" s="30">
        <f>+ROUND(G121*M121,0)</f>
        <v>0</v>
      </c>
      <c r="O121" s="29"/>
      <c r="P121" s="30">
        <f>+ROUND(G121*O121,0)</f>
        <v>0</v>
      </c>
      <c r="Q121" s="31">
        <f>ROUND(G121-J121-L121-N121-P121,0)</f>
        <v>0</v>
      </c>
    </row>
    <row r="122" spans="2:17" ht="15" x14ac:dyDescent="0.25">
      <c r="B122" s="19">
        <v>99</v>
      </c>
      <c r="C122" s="94" t="s">
        <v>427</v>
      </c>
      <c r="D122" s="20">
        <v>1115494.4256</v>
      </c>
      <c r="E122" s="1">
        <f>+G122/D122</f>
        <v>0</v>
      </c>
      <c r="F122" s="6">
        <f>+D122*80%</f>
        <v>892395.54047999997</v>
      </c>
      <c r="G122" s="33"/>
      <c r="H122" s="2" t="str">
        <f>IF(G122&lt;F122," OFERTA CON PRECIO APARENTEMENTE BAJO","VALOR MINIMO ACEPTABLE")</f>
        <v xml:space="preserve"> OFERTA CON PRECIO APARENTEMENTE BAJO</v>
      </c>
      <c r="I122" s="29"/>
      <c r="J122" s="30">
        <f>+ROUND(G122*I122,0)</f>
        <v>0</v>
      </c>
      <c r="K122" s="29"/>
      <c r="L122" s="30">
        <f>+ROUND(G122*K122,0)</f>
        <v>0</v>
      </c>
      <c r="M122" s="29"/>
      <c r="N122" s="30">
        <f>+ROUND(G122*M122,0)</f>
        <v>0</v>
      </c>
      <c r="O122" s="29"/>
      <c r="P122" s="30">
        <f>+ROUND(G122*O122,0)</f>
        <v>0</v>
      </c>
      <c r="Q122" s="31">
        <f>ROUND(G122-J122-L122-N122-P122,0)</f>
        <v>0</v>
      </c>
    </row>
    <row r="123" spans="2:17" ht="15" x14ac:dyDescent="0.25">
      <c r="B123" s="19">
        <v>100</v>
      </c>
      <c r="C123" s="94" t="s">
        <v>81</v>
      </c>
      <c r="D123" s="20">
        <v>742060.35120000003</v>
      </c>
      <c r="E123" s="1">
        <f>+G123/D123</f>
        <v>0</v>
      </c>
      <c r="F123" s="6">
        <f>+D123*80%</f>
        <v>593648.28096</v>
      </c>
      <c r="G123" s="33"/>
      <c r="H123" s="2" t="str">
        <f>IF(G123&lt;F123," OFERTA CON PRECIO APARENTEMENTE BAJO","VALOR MINIMO ACEPTABLE")</f>
        <v xml:space="preserve"> OFERTA CON PRECIO APARENTEMENTE BAJO</v>
      </c>
      <c r="I123" s="29"/>
      <c r="J123" s="30">
        <f>+ROUND(G123*I123,0)</f>
        <v>0</v>
      </c>
      <c r="K123" s="29"/>
      <c r="L123" s="30">
        <f>+ROUND(G123*K123,0)</f>
        <v>0</v>
      </c>
      <c r="M123" s="29"/>
      <c r="N123" s="30">
        <f>+ROUND(G123*M123,0)</f>
        <v>0</v>
      </c>
      <c r="O123" s="29"/>
      <c r="P123" s="30">
        <f>+ROUND(G123*O123,0)</f>
        <v>0</v>
      </c>
      <c r="Q123" s="31">
        <f>ROUND(G123-J123-L123-N123-P123,0)</f>
        <v>0</v>
      </c>
    </row>
    <row r="124" spans="2:17" ht="15" x14ac:dyDescent="0.25">
      <c r="B124" s="19">
        <v>101</v>
      </c>
      <c r="C124" s="94" t="s">
        <v>82</v>
      </c>
      <c r="D124" s="20">
        <v>1019132.1076</v>
      </c>
      <c r="E124" s="1">
        <f>+G124/D124</f>
        <v>0</v>
      </c>
      <c r="F124" s="6">
        <f>+D124*80%</f>
        <v>815305.68608000001</v>
      </c>
      <c r="G124" s="33"/>
      <c r="H124" s="2" t="str">
        <f>IF(G124&lt;F124," OFERTA CON PRECIO APARENTEMENTE BAJO","VALOR MINIMO ACEPTABLE")</f>
        <v xml:space="preserve"> OFERTA CON PRECIO APARENTEMENTE BAJO</v>
      </c>
      <c r="I124" s="29"/>
      <c r="J124" s="30">
        <f>+ROUND(G124*I124,0)</f>
        <v>0</v>
      </c>
      <c r="K124" s="29"/>
      <c r="L124" s="30">
        <f>+ROUND(G124*K124,0)</f>
        <v>0</v>
      </c>
      <c r="M124" s="29"/>
      <c r="N124" s="30">
        <f>+ROUND(G124*M124,0)</f>
        <v>0</v>
      </c>
      <c r="O124" s="29"/>
      <c r="P124" s="30">
        <f>+ROUND(G124*O124,0)</f>
        <v>0</v>
      </c>
      <c r="Q124" s="31">
        <f>ROUND(G124-J124-L124-N124-P124,0)</f>
        <v>0</v>
      </c>
    </row>
    <row r="125" spans="2:17" ht="15" x14ac:dyDescent="0.25">
      <c r="B125" s="19">
        <v>102</v>
      </c>
      <c r="C125" s="94" t="s">
        <v>83</v>
      </c>
      <c r="D125" s="20">
        <v>872220.37120000005</v>
      </c>
      <c r="E125" s="1">
        <f>+G125/D125</f>
        <v>0</v>
      </c>
      <c r="F125" s="6">
        <f>+D125*80%</f>
        <v>697776.29696000007</v>
      </c>
      <c r="G125" s="33"/>
      <c r="H125" s="2" t="str">
        <f>IF(G125&lt;F125," OFERTA CON PRECIO APARENTEMENTE BAJO","VALOR MINIMO ACEPTABLE")</f>
        <v xml:space="preserve"> OFERTA CON PRECIO APARENTEMENTE BAJO</v>
      </c>
      <c r="I125" s="29"/>
      <c r="J125" s="30">
        <f>+ROUND(G125*I125,0)</f>
        <v>0</v>
      </c>
      <c r="K125" s="29"/>
      <c r="L125" s="30">
        <f>+ROUND(G125*K125,0)</f>
        <v>0</v>
      </c>
      <c r="M125" s="29"/>
      <c r="N125" s="30">
        <f>+ROUND(G125*M125,0)</f>
        <v>0</v>
      </c>
      <c r="O125" s="29"/>
      <c r="P125" s="30">
        <f>+ROUND(G125*O125,0)</f>
        <v>0</v>
      </c>
      <c r="Q125" s="31">
        <f>ROUND(G125-J125-L125-N125-P125,0)</f>
        <v>0</v>
      </c>
    </row>
    <row r="126" spans="2:17" ht="15" x14ac:dyDescent="0.25">
      <c r="B126" s="19">
        <v>103</v>
      </c>
      <c r="C126" s="94" t="s">
        <v>84</v>
      </c>
      <c r="D126" s="20">
        <v>854779.37679999997</v>
      </c>
      <c r="E126" s="1">
        <f>+G126/D126</f>
        <v>0</v>
      </c>
      <c r="F126" s="6">
        <f>+D126*80%</f>
        <v>683823.50144000002</v>
      </c>
      <c r="G126" s="33"/>
      <c r="H126" s="2" t="str">
        <f>IF(G126&lt;F126," OFERTA CON PRECIO APARENTEMENTE BAJO","VALOR MINIMO ACEPTABLE")</f>
        <v xml:space="preserve"> OFERTA CON PRECIO APARENTEMENTE BAJO</v>
      </c>
      <c r="I126" s="29"/>
      <c r="J126" s="30">
        <f>+ROUND(G126*I126,0)</f>
        <v>0</v>
      </c>
      <c r="K126" s="29"/>
      <c r="L126" s="30">
        <f>+ROUND(G126*K126,0)</f>
        <v>0</v>
      </c>
      <c r="M126" s="29"/>
      <c r="N126" s="30">
        <f>+ROUND(G126*M126,0)</f>
        <v>0</v>
      </c>
      <c r="O126" s="29"/>
      <c r="P126" s="30">
        <f>+ROUND(G126*O126,0)</f>
        <v>0</v>
      </c>
      <c r="Q126" s="31">
        <f>ROUND(G126-J126-L126-N126-P126,0)</f>
        <v>0</v>
      </c>
    </row>
    <row r="127" spans="2:17" ht="15" x14ac:dyDescent="0.25">
      <c r="B127" s="19">
        <v>104</v>
      </c>
      <c r="C127" s="94" t="s">
        <v>428</v>
      </c>
      <c r="D127" s="20">
        <v>819516.73919999995</v>
      </c>
      <c r="E127" s="1">
        <f>+G127/D127</f>
        <v>0</v>
      </c>
      <c r="F127" s="6">
        <f>+D127*80%</f>
        <v>655613.39136000001</v>
      </c>
      <c r="G127" s="33"/>
      <c r="H127" s="2" t="str">
        <f>IF(G127&lt;F127," OFERTA CON PRECIO APARENTEMENTE BAJO","VALOR MINIMO ACEPTABLE")</f>
        <v xml:space="preserve"> OFERTA CON PRECIO APARENTEMENTE BAJO</v>
      </c>
      <c r="I127" s="29"/>
      <c r="J127" s="30">
        <f>+ROUND(G127*I127,0)</f>
        <v>0</v>
      </c>
      <c r="K127" s="29"/>
      <c r="L127" s="30">
        <f>+ROUND(G127*K127,0)</f>
        <v>0</v>
      </c>
      <c r="M127" s="29"/>
      <c r="N127" s="30">
        <f>+ROUND(G127*M127,0)</f>
        <v>0</v>
      </c>
      <c r="O127" s="29"/>
      <c r="P127" s="30">
        <f>+ROUND(G127*O127,0)</f>
        <v>0</v>
      </c>
      <c r="Q127" s="31">
        <f>ROUND(G127-J127-L127-N127-P127,0)</f>
        <v>0</v>
      </c>
    </row>
    <row r="128" spans="2:17" ht="15" x14ac:dyDescent="0.25">
      <c r="B128" s="19">
        <v>105</v>
      </c>
      <c r="C128" s="95" t="s">
        <v>429</v>
      </c>
      <c r="D128" s="20">
        <v>64093.635200000004</v>
      </c>
      <c r="E128" s="1">
        <f>+G128/D128</f>
        <v>0</v>
      </c>
      <c r="F128" s="6">
        <f>+D128*80%</f>
        <v>51274.908160000006</v>
      </c>
      <c r="G128" s="33"/>
      <c r="H128" s="2" t="str">
        <f>IF(G128&lt;F128," OFERTA CON PRECIO APARENTEMENTE BAJO","VALOR MINIMO ACEPTABLE")</f>
        <v xml:space="preserve"> OFERTA CON PRECIO APARENTEMENTE BAJO</v>
      </c>
      <c r="I128" s="29"/>
      <c r="J128" s="30">
        <f>+ROUND(G128*I128,0)</f>
        <v>0</v>
      </c>
      <c r="K128" s="29"/>
      <c r="L128" s="30">
        <f>+ROUND(G128*K128,0)</f>
        <v>0</v>
      </c>
      <c r="M128" s="29"/>
      <c r="N128" s="30">
        <f>+ROUND(G128*M128,0)</f>
        <v>0</v>
      </c>
      <c r="O128" s="29"/>
      <c r="P128" s="30">
        <f>+ROUND(G128*O128,0)</f>
        <v>0</v>
      </c>
      <c r="Q128" s="31">
        <f>ROUND(G128-J128-L128-N128-P128,0)</f>
        <v>0</v>
      </c>
    </row>
    <row r="129" spans="2:17" ht="15" x14ac:dyDescent="0.25">
      <c r="B129" s="19">
        <v>106</v>
      </c>
      <c r="C129" s="94" t="s">
        <v>430</v>
      </c>
      <c r="D129" s="20">
        <v>916378.02800000005</v>
      </c>
      <c r="E129" s="1">
        <f>+G129/D129</f>
        <v>0</v>
      </c>
      <c r="F129" s="6">
        <f>+D129*80%</f>
        <v>733102.42240000004</v>
      </c>
      <c r="G129" s="33"/>
      <c r="H129" s="2" t="str">
        <f>IF(G129&lt;F129," OFERTA CON PRECIO APARENTEMENTE BAJO","VALOR MINIMO ACEPTABLE")</f>
        <v xml:space="preserve"> OFERTA CON PRECIO APARENTEMENTE BAJO</v>
      </c>
      <c r="I129" s="29"/>
      <c r="J129" s="30">
        <f>+ROUND(G129*I129,0)</f>
        <v>0</v>
      </c>
      <c r="K129" s="29"/>
      <c r="L129" s="30">
        <f>+ROUND(G129*K129,0)</f>
        <v>0</v>
      </c>
      <c r="M129" s="29"/>
      <c r="N129" s="30">
        <f>+ROUND(G129*M129,0)</f>
        <v>0</v>
      </c>
      <c r="O129" s="29"/>
      <c r="P129" s="30">
        <f>+ROUND(G129*O129,0)</f>
        <v>0</v>
      </c>
      <c r="Q129" s="31">
        <f>ROUND(G129-J129-L129-N129-P129,0)</f>
        <v>0</v>
      </c>
    </row>
    <row r="130" spans="2:17" ht="15" x14ac:dyDescent="0.25">
      <c r="B130" s="19">
        <v>107</v>
      </c>
      <c r="C130" s="94" t="s">
        <v>85</v>
      </c>
      <c r="D130" s="20">
        <v>2184137.0356000001</v>
      </c>
      <c r="E130" s="1">
        <f>+G130/D130</f>
        <v>0</v>
      </c>
      <c r="F130" s="6">
        <f>+D130*80%</f>
        <v>1747309.6284800002</v>
      </c>
      <c r="G130" s="33"/>
      <c r="H130" s="2" t="str">
        <f>IF(G130&lt;F130," OFERTA CON PRECIO APARENTEMENTE BAJO","VALOR MINIMO ACEPTABLE")</f>
        <v xml:space="preserve"> OFERTA CON PRECIO APARENTEMENTE BAJO</v>
      </c>
      <c r="I130" s="29"/>
      <c r="J130" s="30">
        <f>+ROUND(G130*I130,0)</f>
        <v>0</v>
      </c>
      <c r="K130" s="29"/>
      <c r="L130" s="30">
        <f>+ROUND(G130*K130,0)</f>
        <v>0</v>
      </c>
      <c r="M130" s="29"/>
      <c r="N130" s="30">
        <f>+ROUND(G130*M130,0)</f>
        <v>0</v>
      </c>
      <c r="O130" s="29"/>
      <c r="P130" s="30">
        <f>+ROUND(G130*O130,0)</f>
        <v>0</v>
      </c>
      <c r="Q130" s="31">
        <f>ROUND(G130-J130-L130-N130-P130,0)</f>
        <v>0</v>
      </c>
    </row>
    <row r="131" spans="2:17" ht="15" x14ac:dyDescent="0.25">
      <c r="B131" s="19">
        <v>108</v>
      </c>
      <c r="C131" s="94" t="s">
        <v>86</v>
      </c>
      <c r="D131" s="20">
        <v>215532.65480000002</v>
      </c>
      <c r="E131" s="1">
        <f>+G131/D131</f>
        <v>0</v>
      </c>
      <c r="F131" s="6">
        <f>+D131*80%</f>
        <v>172426.12384000001</v>
      </c>
      <c r="G131" s="33"/>
      <c r="H131" s="2" t="str">
        <f>IF(G131&lt;F131," OFERTA CON PRECIO APARENTEMENTE BAJO","VALOR MINIMO ACEPTABLE")</f>
        <v xml:space="preserve"> OFERTA CON PRECIO APARENTEMENTE BAJO</v>
      </c>
      <c r="I131" s="29"/>
      <c r="J131" s="30">
        <f>+ROUND(G131*I131,0)</f>
        <v>0</v>
      </c>
      <c r="K131" s="29"/>
      <c r="L131" s="30">
        <f>+ROUND(G131*K131,0)</f>
        <v>0</v>
      </c>
      <c r="M131" s="29"/>
      <c r="N131" s="30">
        <f>+ROUND(G131*M131,0)</f>
        <v>0</v>
      </c>
      <c r="O131" s="29"/>
      <c r="P131" s="30">
        <f>+ROUND(G131*O131,0)</f>
        <v>0</v>
      </c>
      <c r="Q131" s="31">
        <f>ROUND(G131-J131-L131-N131-P131,0)</f>
        <v>0</v>
      </c>
    </row>
    <row r="132" spans="2:17" ht="15" x14ac:dyDescent="0.25">
      <c r="B132" s="19">
        <v>109</v>
      </c>
      <c r="C132" s="94" t="s">
        <v>87</v>
      </c>
      <c r="D132" s="20">
        <v>799968.39399999997</v>
      </c>
      <c r="E132" s="1">
        <f>+G132/D132</f>
        <v>0</v>
      </c>
      <c r="F132" s="6">
        <f>+D132*80%</f>
        <v>639974.71519999998</v>
      </c>
      <c r="G132" s="33"/>
      <c r="H132" s="2" t="str">
        <f>IF(G132&lt;F132," OFERTA CON PRECIO APARENTEMENTE BAJO","VALOR MINIMO ACEPTABLE")</f>
        <v xml:space="preserve"> OFERTA CON PRECIO APARENTEMENTE BAJO</v>
      </c>
      <c r="I132" s="29"/>
      <c r="J132" s="30">
        <f>+ROUND(G132*I132,0)</f>
        <v>0</v>
      </c>
      <c r="K132" s="29"/>
      <c r="L132" s="30">
        <f>+ROUND(G132*K132,0)</f>
        <v>0</v>
      </c>
      <c r="M132" s="29"/>
      <c r="N132" s="30">
        <f>+ROUND(G132*M132,0)</f>
        <v>0</v>
      </c>
      <c r="O132" s="29"/>
      <c r="P132" s="30">
        <f>+ROUND(G132*O132,0)</f>
        <v>0</v>
      </c>
      <c r="Q132" s="31">
        <f>ROUND(G132-J132-L132-N132-P132,0)</f>
        <v>0</v>
      </c>
    </row>
    <row r="133" spans="2:17" ht="15" x14ac:dyDescent="0.25">
      <c r="B133" s="19">
        <v>110</v>
      </c>
      <c r="C133" s="94" t="s">
        <v>88</v>
      </c>
      <c r="D133" s="20">
        <v>682472.19039999985</v>
      </c>
      <c r="E133" s="1">
        <f>+G133/D133</f>
        <v>0</v>
      </c>
      <c r="F133" s="6">
        <f>+D133*80%</f>
        <v>545977.75231999985</v>
      </c>
      <c r="G133" s="33"/>
      <c r="H133" s="2" t="str">
        <f>IF(G133&lt;F133," OFERTA CON PRECIO APARENTEMENTE BAJO","VALOR MINIMO ACEPTABLE")</f>
        <v xml:space="preserve"> OFERTA CON PRECIO APARENTEMENTE BAJO</v>
      </c>
      <c r="I133" s="29"/>
      <c r="J133" s="30">
        <f>+ROUND(G133*I133,0)</f>
        <v>0</v>
      </c>
      <c r="K133" s="29"/>
      <c r="L133" s="30">
        <f>+ROUND(G133*K133,0)</f>
        <v>0</v>
      </c>
      <c r="M133" s="29"/>
      <c r="N133" s="30">
        <f>+ROUND(G133*M133,0)</f>
        <v>0</v>
      </c>
      <c r="O133" s="29"/>
      <c r="P133" s="30">
        <f>+ROUND(G133*O133,0)</f>
        <v>0</v>
      </c>
      <c r="Q133" s="31">
        <f>ROUND(G133-J133-L133-N133-P133,0)</f>
        <v>0</v>
      </c>
    </row>
    <row r="134" spans="2:17" ht="15" x14ac:dyDescent="0.25">
      <c r="B134" s="19">
        <v>111</v>
      </c>
      <c r="C134" s="94" t="s">
        <v>89</v>
      </c>
      <c r="D134" s="20">
        <v>2134973.1927999998</v>
      </c>
      <c r="E134" s="1">
        <f>+G134/D134</f>
        <v>0</v>
      </c>
      <c r="F134" s="6">
        <f>+D134*80%</f>
        <v>1707978.55424</v>
      </c>
      <c r="G134" s="33"/>
      <c r="H134" s="2" t="str">
        <f>IF(G134&lt;F134," OFERTA CON PRECIO APARENTEMENTE BAJO","VALOR MINIMO ACEPTABLE")</f>
        <v xml:space="preserve"> OFERTA CON PRECIO APARENTEMENTE BAJO</v>
      </c>
      <c r="I134" s="29"/>
      <c r="J134" s="30">
        <f>+ROUND(G134*I134,0)</f>
        <v>0</v>
      </c>
      <c r="K134" s="29"/>
      <c r="L134" s="30">
        <f>+ROUND(G134*K134,0)</f>
        <v>0</v>
      </c>
      <c r="M134" s="29"/>
      <c r="N134" s="30">
        <f>+ROUND(G134*M134,0)</f>
        <v>0</v>
      </c>
      <c r="O134" s="29"/>
      <c r="P134" s="30">
        <f>+ROUND(G134*O134,0)</f>
        <v>0</v>
      </c>
      <c r="Q134" s="31">
        <f>ROUND(G134-J134-L134-N134-P134,0)</f>
        <v>0</v>
      </c>
    </row>
    <row r="135" spans="2:17" ht="15" x14ac:dyDescent="0.25">
      <c r="B135" s="19">
        <v>112</v>
      </c>
      <c r="C135" s="94" t="s">
        <v>90</v>
      </c>
      <c r="D135" s="20">
        <v>1894242.6264</v>
      </c>
      <c r="E135" s="1">
        <f>+G135/D135</f>
        <v>0</v>
      </c>
      <c r="F135" s="6">
        <f>+D135*80%</f>
        <v>1515394.10112</v>
      </c>
      <c r="G135" s="33"/>
      <c r="H135" s="2" t="str">
        <f>IF(G135&lt;F135," OFERTA CON PRECIO APARENTEMENTE BAJO","VALOR MINIMO ACEPTABLE")</f>
        <v xml:space="preserve"> OFERTA CON PRECIO APARENTEMENTE BAJO</v>
      </c>
      <c r="I135" s="29"/>
      <c r="J135" s="30">
        <f>+ROUND(G135*I135,0)</f>
        <v>0</v>
      </c>
      <c r="K135" s="29"/>
      <c r="L135" s="30">
        <f>+ROUND(G135*K135,0)</f>
        <v>0</v>
      </c>
      <c r="M135" s="29"/>
      <c r="N135" s="30">
        <f>+ROUND(G135*M135,0)</f>
        <v>0</v>
      </c>
      <c r="O135" s="29"/>
      <c r="P135" s="30">
        <f>+ROUND(G135*O135,0)</f>
        <v>0</v>
      </c>
      <c r="Q135" s="31">
        <f>ROUND(G135-J135-L135-N135-P135,0)</f>
        <v>0</v>
      </c>
    </row>
    <row r="136" spans="2:17" ht="15" x14ac:dyDescent="0.25">
      <c r="B136" s="19">
        <v>113</v>
      </c>
      <c r="C136" s="94" t="s">
        <v>91</v>
      </c>
      <c r="D136" s="20">
        <v>3760418.7944</v>
      </c>
      <c r="E136" s="1">
        <f>+G136/D136</f>
        <v>0</v>
      </c>
      <c r="F136" s="6">
        <f>+D136*80%</f>
        <v>3008335.0355200004</v>
      </c>
      <c r="G136" s="33"/>
      <c r="H136" s="2" t="str">
        <f>IF(G136&lt;F136," OFERTA CON PRECIO APARENTEMENTE BAJO","VALOR MINIMO ACEPTABLE")</f>
        <v xml:space="preserve"> OFERTA CON PRECIO APARENTEMENTE BAJO</v>
      </c>
      <c r="I136" s="29"/>
      <c r="J136" s="30">
        <f>+ROUND(G136*I136,0)</f>
        <v>0</v>
      </c>
      <c r="K136" s="29"/>
      <c r="L136" s="30">
        <f>+ROUND(G136*K136,0)</f>
        <v>0</v>
      </c>
      <c r="M136" s="29"/>
      <c r="N136" s="30">
        <f>+ROUND(G136*M136,0)</f>
        <v>0</v>
      </c>
      <c r="O136" s="29"/>
      <c r="P136" s="30">
        <f>+ROUND(G136*O136,0)</f>
        <v>0</v>
      </c>
      <c r="Q136" s="31">
        <f>ROUND(G136-J136-L136-N136-P136,0)</f>
        <v>0</v>
      </c>
    </row>
    <row r="137" spans="2:17" ht="15" x14ac:dyDescent="0.25">
      <c r="B137" s="19">
        <v>114</v>
      </c>
      <c r="C137" s="94" t="s">
        <v>92</v>
      </c>
      <c r="D137" s="20">
        <v>846254.99039999989</v>
      </c>
      <c r="E137" s="1">
        <f>+G137/D137</f>
        <v>0</v>
      </c>
      <c r="F137" s="6">
        <f>+D137*80%</f>
        <v>677003.99231999996</v>
      </c>
      <c r="G137" s="33"/>
      <c r="H137" s="2" t="str">
        <f>IF(G137&lt;F137," OFERTA CON PRECIO APARENTEMENTE BAJO","VALOR MINIMO ACEPTABLE")</f>
        <v xml:space="preserve"> OFERTA CON PRECIO APARENTEMENTE BAJO</v>
      </c>
      <c r="I137" s="29"/>
      <c r="J137" s="30">
        <f>+ROUND(G137*I137,0)</f>
        <v>0</v>
      </c>
      <c r="K137" s="29"/>
      <c r="L137" s="30">
        <f>+ROUND(G137*K137,0)</f>
        <v>0</v>
      </c>
      <c r="M137" s="29"/>
      <c r="N137" s="30">
        <f>+ROUND(G137*M137,0)</f>
        <v>0</v>
      </c>
      <c r="O137" s="29"/>
      <c r="P137" s="30">
        <f>+ROUND(G137*O137,0)</f>
        <v>0</v>
      </c>
      <c r="Q137" s="31">
        <f>ROUND(G137-J137-L137-N137-P137,0)</f>
        <v>0</v>
      </c>
    </row>
    <row r="138" spans="2:17" ht="15" x14ac:dyDescent="0.25">
      <c r="B138" s="19">
        <v>115</v>
      </c>
      <c r="C138" s="94" t="s">
        <v>93</v>
      </c>
      <c r="D138" s="20">
        <v>240556.12839999999</v>
      </c>
      <c r="E138" s="1">
        <f>+G138/D138</f>
        <v>0</v>
      </c>
      <c r="F138" s="6">
        <f>+D138*80%</f>
        <v>192444.90272000001</v>
      </c>
      <c r="G138" s="33"/>
      <c r="H138" s="2" t="str">
        <f>IF(G138&lt;F138," OFERTA CON PRECIO APARENTEMENTE BAJO","VALOR MINIMO ACEPTABLE")</f>
        <v xml:space="preserve"> OFERTA CON PRECIO APARENTEMENTE BAJO</v>
      </c>
      <c r="I138" s="29"/>
      <c r="J138" s="30">
        <f>+ROUND(G138*I138,0)</f>
        <v>0</v>
      </c>
      <c r="K138" s="29"/>
      <c r="L138" s="30">
        <f>+ROUND(G138*K138,0)</f>
        <v>0</v>
      </c>
      <c r="M138" s="29"/>
      <c r="N138" s="30">
        <f>+ROUND(G138*M138,0)</f>
        <v>0</v>
      </c>
      <c r="O138" s="29"/>
      <c r="P138" s="30">
        <f>+ROUND(G138*O138,0)</f>
        <v>0</v>
      </c>
      <c r="Q138" s="31">
        <f>ROUND(G138-J138-L138-N138-P138,0)</f>
        <v>0</v>
      </c>
    </row>
    <row r="139" spans="2:17" ht="15" x14ac:dyDescent="0.25">
      <c r="B139" s="19">
        <v>116</v>
      </c>
      <c r="C139" s="94" t="s">
        <v>94</v>
      </c>
      <c r="D139" s="20">
        <v>25314.842400000001</v>
      </c>
      <c r="E139" s="1">
        <f>+G139/D139</f>
        <v>0</v>
      </c>
      <c r="F139" s="6">
        <f>+D139*80%</f>
        <v>20251.873920000002</v>
      </c>
      <c r="G139" s="33"/>
      <c r="H139" s="2" t="str">
        <f>IF(G139&lt;F139," OFERTA CON PRECIO APARENTEMENTE BAJO","VALOR MINIMO ACEPTABLE")</f>
        <v xml:space="preserve"> OFERTA CON PRECIO APARENTEMENTE BAJO</v>
      </c>
      <c r="I139" s="29"/>
      <c r="J139" s="30">
        <f>+ROUND(G139*I139,0)</f>
        <v>0</v>
      </c>
      <c r="K139" s="29"/>
      <c r="L139" s="30">
        <f>+ROUND(G139*K139,0)</f>
        <v>0</v>
      </c>
      <c r="M139" s="29"/>
      <c r="N139" s="30">
        <f>+ROUND(G139*M139,0)</f>
        <v>0</v>
      </c>
      <c r="O139" s="29"/>
      <c r="P139" s="30">
        <f>+ROUND(G139*O139,0)</f>
        <v>0</v>
      </c>
      <c r="Q139" s="31">
        <f>ROUND(G139-J139-L139-N139-P139,0)</f>
        <v>0</v>
      </c>
    </row>
    <row r="140" spans="2:17" ht="15" x14ac:dyDescent="0.25">
      <c r="B140" s="19">
        <v>117</v>
      </c>
      <c r="C140" s="94" t="s">
        <v>95</v>
      </c>
      <c r="D140" s="20">
        <v>19799.4594</v>
      </c>
      <c r="E140" s="1">
        <f>+G140/D140</f>
        <v>0</v>
      </c>
      <c r="F140" s="6">
        <f>+D140*80%</f>
        <v>15839.567520000001</v>
      </c>
      <c r="G140" s="33"/>
      <c r="H140" s="2" t="str">
        <f>IF(G140&lt;F140," OFERTA CON PRECIO APARENTEMENTE BAJO","VALOR MINIMO ACEPTABLE")</f>
        <v xml:space="preserve"> OFERTA CON PRECIO APARENTEMENTE BAJO</v>
      </c>
      <c r="I140" s="29"/>
      <c r="J140" s="30">
        <f>+ROUND(G140*I140,0)</f>
        <v>0</v>
      </c>
      <c r="K140" s="29"/>
      <c r="L140" s="30">
        <f>+ROUND(G140*K140,0)</f>
        <v>0</v>
      </c>
      <c r="M140" s="29"/>
      <c r="N140" s="30">
        <f>+ROUND(G140*M140,0)</f>
        <v>0</v>
      </c>
      <c r="O140" s="29"/>
      <c r="P140" s="30">
        <f>+ROUND(G140*O140,0)</f>
        <v>0</v>
      </c>
      <c r="Q140" s="31">
        <f>ROUND(G140-J140-L140-N140-P140,0)</f>
        <v>0</v>
      </c>
    </row>
    <row r="141" spans="2:17" ht="15" x14ac:dyDescent="0.25">
      <c r="B141" s="19">
        <v>118</v>
      </c>
      <c r="C141" s="94" t="s">
        <v>96</v>
      </c>
      <c r="D141" s="20">
        <v>15801.7132</v>
      </c>
      <c r="E141" s="1">
        <f>+G141/D141</f>
        <v>0</v>
      </c>
      <c r="F141" s="6">
        <f>+D141*80%</f>
        <v>12641.370560000001</v>
      </c>
      <c r="G141" s="33"/>
      <c r="H141" s="2" t="str">
        <f>IF(G141&lt;F141," OFERTA CON PRECIO APARENTEMENTE BAJO","VALOR MINIMO ACEPTABLE")</f>
        <v xml:space="preserve"> OFERTA CON PRECIO APARENTEMENTE BAJO</v>
      </c>
      <c r="I141" s="29"/>
      <c r="J141" s="30">
        <f>+ROUND(G141*I141,0)</f>
        <v>0</v>
      </c>
      <c r="K141" s="29"/>
      <c r="L141" s="30">
        <f>+ROUND(G141*K141,0)</f>
        <v>0</v>
      </c>
      <c r="M141" s="29"/>
      <c r="N141" s="30">
        <f>+ROUND(G141*M141,0)</f>
        <v>0</v>
      </c>
      <c r="O141" s="29"/>
      <c r="P141" s="30">
        <f>+ROUND(G141*O141,0)</f>
        <v>0</v>
      </c>
      <c r="Q141" s="31">
        <f>ROUND(G141-J141-L141-N141-P141,0)</f>
        <v>0</v>
      </c>
    </row>
    <row r="142" spans="2:17" ht="15" x14ac:dyDescent="0.25">
      <c r="B142" s="19">
        <v>119</v>
      </c>
      <c r="C142" s="94" t="s">
        <v>97</v>
      </c>
      <c r="D142" s="20">
        <v>15641.6222</v>
      </c>
      <c r="E142" s="1">
        <f>+G142/D142</f>
        <v>0</v>
      </c>
      <c r="F142" s="6">
        <f>+D142*80%</f>
        <v>12513.297760000001</v>
      </c>
      <c r="G142" s="33"/>
      <c r="H142" s="2" t="str">
        <f>IF(G142&lt;F142," OFERTA CON PRECIO APARENTEMENTE BAJO","VALOR MINIMO ACEPTABLE")</f>
        <v xml:space="preserve"> OFERTA CON PRECIO APARENTEMENTE BAJO</v>
      </c>
      <c r="I142" s="29"/>
      <c r="J142" s="30">
        <f>+ROUND(G142*I142,0)</f>
        <v>0</v>
      </c>
      <c r="K142" s="29"/>
      <c r="L142" s="30">
        <f>+ROUND(G142*K142,0)</f>
        <v>0</v>
      </c>
      <c r="M142" s="29"/>
      <c r="N142" s="30">
        <f>+ROUND(G142*M142,0)</f>
        <v>0</v>
      </c>
      <c r="O142" s="29"/>
      <c r="P142" s="30">
        <f>+ROUND(G142*O142,0)</f>
        <v>0</v>
      </c>
      <c r="Q142" s="31">
        <f>ROUND(G142-J142-L142-N142-P142,0)</f>
        <v>0</v>
      </c>
    </row>
    <row r="143" spans="2:17" ht="15" x14ac:dyDescent="0.25">
      <c r="B143" s="19">
        <v>120</v>
      </c>
      <c r="C143" s="94" t="s">
        <v>98</v>
      </c>
      <c r="D143" s="20">
        <v>14352.0394</v>
      </c>
      <c r="E143" s="1">
        <f>+G143/D143</f>
        <v>0</v>
      </c>
      <c r="F143" s="6">
        <f>+D143*80%</f>
        <v>11481.631520000001</v>
      </c>
      <c r="G143" s="33"/>
      <c r="H143" s="2" t="str">
        <f>IF(G143&lt;F143," OFERTA CON PRECIO APARENTEMENTE BAJO","VALOR MINIMO ACEPTABLE")</f>
        <v xml:space="preserve"> OFERTA CON PRECIO APARENTEMENTE BAJO</v>
      </c>
      <c r="I143" s="29"/>
      <c r="J143" s="30">
        <f>+ROUND(G143*I143,0)</f>
        <v>0</v>
      </c>
      <c r="K143" s="29"/>
      <c r="L143" s="30">
        <f>+ROUND(G143*K143,0)</f>
        <v>0</v>
      </c>
      <c r="M143" s="29"/>
      <c r="N143" s="30">
        <f>+ROUND(G143*M143,0)</f>
        <v>0</v>
      </c>
      <c r="O143" s="29"/>
      <c r="P143" s="30">
        <f>+ROUND(G143*O143,0)</f>
        <v>0</v>
      </c>
      <c r="Q143" s="31">
        <f>ROUND(G143-J143-L143-N143-P143,0)</f>
        <v>0</v>
      </c>
    </row>
    <row r="144" spans="2:17" ht="15" x14ac:dyDescent="0.25">
      <c r="B144" s="19">
        <v>121</v>
      </c>
      <c r="C144" s="94" t="s">
        <v>99</v>
      </c>
      <c r="D144" s="20">
        <v>46192.646400000005</v>
      </c>
      <c r="E144" s="1">
        <f>+G144/D144</f>
        <v>0</v>
      </c>
      <c r="F144" s="6">
        <f>+D144*80%</f>
        <v>36954.117120000003</v>
      </c>
      <c r="G144" s="33"/>
      <c r="H144" s="2" t="str">
        <f>IF(G144&lt;F144," OFERTA CON PRECIO APARENTEMENTE BAJO","VALOR MINIMO ACEPTABLE")</f>
        <v xml:space="preserve"> OFERTA CON PRECIO APARENTEMENTE BAJO</v>
      </c>
      <c r="I144" s="29"/>
      <c r="J144" s="30">
        <f>+ROUND(G144*I144,0)</f>
        <v>0</v>
      </c>
      <c r="K144" s="29"/>
      <c r="L144" s="30">
        <f>+ROUND(G144*K144,0)</f>
        <v>0</v>
      </c>
      <c r="M144" s="29"/>
      <c r="N144" s="30">
        <f>+ROUND(G144*M144,0)</f>
        <v>0</v>
      </c>
      <c r="O144" s="29"/>
      <c r="P144" s="30">
        <f>+ROUND(G144*O144,0)</f>
        <v>0</v>
      </c>
      <c r="Q144" s="31">
        <f>ROUND(G144-J144-L144-N144-P144,0)</f>
        <v>0</v>
      </c>
    </row>
    <row r="145" spans="2:17" ht="15" x14ac:dyDescent="0.25">
      <c r="B145" s="19">
        <v>122</v>
      </c>
      <c r="C145" s="94" t="s">
        <v>100</v>
      </c>
      <c r="D145" s="20">
        <v>14065.282800000001</v>
      </c>
      <c r="E145" s="1">
        <f>+G145/D145</f>
        <v>0</v>
      </c>
      <c r="F145" s="6">
        <f>+D145*80%</f>
        <v>11252.226240000002</v>
      </c>
      <c r="G145" s="33"/>
      <c r="H145" s="2" t="str">
        <f>IF(G145&lt;F145," OFERTA CON PRECIO APARENTEMENTE BAJO","VALOR MINIMO ACEPTABLE")</f>
        <v xml:space="preserve"> OFERTA CON PRECIO APARENTEMENTE BAJO</v>
      </c>
      <c r="I145" s="29"/>
      <c r="J145" s="30">
        <f>+ROUND(G145*I145,0)</f>
        <v>0</v>
      </c>
      <c r="K145" s="29"/>
      <c r="L145" s="30">
        <f>+ROUND(G145*K145,0)</f>
        <v>0</v>
      </c>
      <c r="M145" s="29"/>
      <c r="N145" s="30">
        <f>+ROUND(G145*M145,0)</f>
        <v>0</v>
      </c>
      <c r="O145" s="29"/>
      <c r="P145" s="30">
        <f>+ROUND(G145*O145,0)</f>
        <v>0</v>
      </c>
      <c r="Q145" s="31">
        <f>ROUND(G145-J145-L145-N145-P145,0)</f>
        <v>0</v>
      </c>
    </row>
    <row r="146" spans="2:17" ht="15" x14ac:dyDescent="0.25">
      <c r="B146" s="19">
        <v>123</v>
      </c>
      <c r="C146" s="94" t="s">
        <v>101</v>
      </c>
      <c r="D146" s="20">
        <v>32350.394399999997</v>
      </c>
      <c r="E146" s="1">
        <f>+G146/D146</f>
        <v>0</v>
      </c>
      <c r="F146" s="6">
        <f>+D146*80%</f>
        <v>25880.31552</v>
      </c>
      <c r="G146" s="33"/>
      <c r="H146" s="2" t="str">
        <f>IF(G146&lt;F146," OFERTA CON PRECIO APARENTEMENTE BAJO","VALOR MINIMO ACEPTABLE")</f>
        <v xml:space="preserve"> OFERTA CON PRECIO APARENTEMENTE BAJO</v>
      </c>
      <c r="I146" s="29"/>
      <c r="J146" s="30">
        <f>+ROUND(G146*I146,0)</f>
        <v>0</v>
      </c>
      <c r="K146" s="29"/>
      <c r="L146" s="30">
        <f>+ROUND(G146*K146,0)</f>
        <v>0</v>
      </c>
      <c r="M146" s="29"/>
      <c r="N146" s="30">
        <f>+ROUND(G146*M146,0)</f>
        <v>0</v>
      </c>
      <c r="O146" s="29"/>
      <c r="P146" s="30">
        <f>+ROUND(G146*O146,0)</f>
        <v>0</v>
      </c>
      <c r="Q146" s="31">
        <f>ROUND(G146-J146-L146-N146-P146,0)</f>
        <v>0</v>
      </c>
    </row>
    <row r="147" spans="2:17" ht="15" x14ac:dyDescent="0.25">
      <c r="B147" s="19">
        <v>124</v>
      </c>
      <c r="C147" s="94" t="s">
        <v>431</v>
      </c>
      <c r="D147" s="20">
        <v>3579.3172</v>
      </c>
      <c r="E147" s="1">
        <f>+G147/D147</f>
        <v>0</v>
      </c>
      <c r="F147" s="6">
        <f>+D147*80%</f>
        <v>2863.4537600000003</v>
      </c>
      <c r="G147" s="33"/>
      <c r="H147" s="2" t="str">
        <f>IF(G147&lt;F147," OFERTA CON PRECIO APARENTEMENTE BAJO","VALOR MINIMO ACEPTABLE")</f>
        <v xml:space="preserve"> OFERTA CON PRECIO APARENTEMENTE BAJO</v>
      </c>
      <c r="I147" s="29"/>
      <c r="J147" s="30">
        <f>+ROUND(G147*I147,0)</f>
        <v>0</v>
      </c>
      <c r="K147" s="29"/>
      <c r="L147" s="30">
        <f>+ROUND(G147*K147,0)</f>
        <v>0</v>
      </c>
      <c r="M147" s="29"/>
      <c r="N147" s="30">
        <f>+ROUND(G147*M147,0)</f>
        <v>0</v>
      </c>
      <c r="O147" s="29"/>
      <c r="P147" s="30">
        <f>+ROUND(G147*O147,0)</f>
        <v>0</v>
      </c>
      <c r="Q147" s="31">
        <f>ROUND(G147-J147-L147-N147-P147,0)</f>
        <v>0</v>
      </c>
    </row>
    <row r="148" spans="2:17" ht="15" x14ac:dyDescent="0.25">
      <c r="B148" s="19">
        <v>125</v>
      </c>
      <c r="C148" s="94" t="s">
        <v>432</v>
      </c>
      <c r="D148" s="20">
        <v>3365.3172</v>
      </c>
      <c r="E148" s="1">
        <f>+G148/D148</f>
        <v>0</v>
      </c>
      <c r="F148" s="6">
        <f>+D148*80%</f>
        <v>2692.2537600000001</v>
      </c>
      <c r="G148" s="33"/>
      <c r="H148" s="2" t="str">
        <f>IF(G148&lt;F148," OFERTA CON PRECIO APARENTEMENTE BAJO","VALOR MINIMO ACEPTABLE")</f>
        <v xml:space="preserve"> OFERTA CON PRECIO APARENTEMENTE BAJO</v>
      </c>
      <c r="I148" s="29"/>
      <c r="J148" s="30">
        <f>+ROUND(G148*I148,0)</f>
        <v>0</v>
      </c>
      <c r="K148" s="29"/>
      <c r="L148" s="30">
        <f>+ROUND(G148*K148,0)</f>
        <v>0</v>
      </c>
      <c r="M148" s="29"/>
      <c r="N148" s="30">
        <f>+ROUND(G148*M148,0)</f>
        <v>0</v>
      </c>
      <c r="O148" s="29"/>
      <c r="P148" s="30">
        <f>+ROUND(G148*O148,0)</f>
        <v>0</v>
      </c>
      <c r="Q148" s="31">
        <f>ROUND(G148-J148-L148-N148-P148,0)</f>
        <v>0</v>
      </c>
    </row>
    <row r="149" spans="2:17" ht="15" x14ac:dyDescent="0.25">
      <c r="B149" s="19">
        <v>126</v>
      </c>
      <c r="C149" s="94" t="s">
        <v>102</v>
      </c>
      <c r="D149" s="20">
        <v>3255.6705999999995</v>
      </c>
      <c r="E149" s="1">
        <f>+G149/D149</f>
        <v>0</v>
      </c>
      <c r="F149" s="6">
        <f>+D149*80%</f>
        <v>2604.5364799999998</v>
      </c>
      <c r="G149" s="33"/>
      <c r="H149" s="2" t="str">
        <f>IF(G149&lt;F149," OFERTA CON PRECIO APARENTEMENTE BAJO","VALOR MINIMO ACEPTABLE")</f>
        <v xml:space="preserve"> OFERTA CON PRECIO APARENTEMENTE BAJO</v>
      </c>
      <c r="I149" s="29"/>
      <c r="J149" s="30">
        <f>+ROUND(G149*I149,0)</f>
        <v>0</v>
      </c>
      <c r="K149" s="29"/>
      <c r="L149" s="30">
        <f>+ROUND(G149*K149,0)</f>
        <v>0</v>
      </c>
      <c r="M149" s="29"/>
      <c r="N149" s="30">
        <f>+ROUND(G149*M149,0)</f>
        <v>0</v>
      </c>
      <c r="O149" s="29"/>
      <c r="P149" s="30">
        <f>+ROUND(G149*O149,0)</f>
        <v>0</v>
      </c>
      <c r="Q149" s="31">
        <f>ROUND(G149-J149-L149-N149-P149,0)</f>
        <v>0</v>
      </c>
    </row>
    <row r="150" spans="2:17" ht="15" x14ac:dyDescent="0.25">
      <c r="B150" s="19">
        <v>127</v>
      </c>
      <c r="C150" s="94" t="s">
        <v>103</v>
      </c>
      <c r="D150" s="20">
        <v>3046.1612</v>
      </c>
      <c r="E150" s="1">
        <f>+G150/D150</f>
        <v>0</v>
      </c>
      <c r="F150" s="6">
        <f>+D150*80%</f>
        <v>2436.9289600000002</v>
      </c>
      <c r="G150" s="33"/>
      <c r="H150" s="2" t="str">
        <f>IF(G150&lt;F150," OFERTA CON PRECIO APARENTEMENTE BAJO","VALOR MINIMO ACEPTABLE")</f>
        <v xml:space="preserve"> OFERTA CON PRECIO APARENTEMENTE BAJO</v>
      </c>
      <c r="I150" s="29"/>
      <c r="J150" s="30">
        <f>+ROUND(G150*I150,0)</f>
        <v>0</v>
      </c>
      <c r="K150" s="29"/>
      <c r="L150" s="30">
        <f>+ROUND(G150*K150,0)</f>
        <v>0</v>
      </c>
      <c r="M150" s="29"/>
      <c r="N150" s="30">
        <f>+ROUND(G150*M150,0)</f>
        <v>0</v>
      </c>
      <c r="O150" s="29"/>
      <c r="P150" s="30">
        <f>+ROUND(G150*O150,0)</f>
        <v>0</v>
      </c>
      <c r="Q150" s="31">
        <f>ROUND(G150-J150-L150-N150-P150,0)</f>
        <v>0</v>
      </c>
    </row>
    <row r="151" spans="2:17" ht="15" x14ac:dyDescent="0.25">
      <c r="B151" s="19">
        <v>128</v>
      </c>
      <c r="C151" s="94" t="s">
        <v>104</v>
      </c>
      <c r="D151" s="20">
        <v>3001.3695999999995</v>
      </c>
      <c r="E151" s="1">
        <f>+G151/D151</f>
        <v>0</v>
      </c>
      <c r="F151" s="6">
        <f>+D151*80%</f>
        <v>2401.0956799999999</v>
      </c>
      <c r="G151" s="33"/>
      <c r="H151" s="2" t="str">
        <f>IF(G151&lt;F151," OFERTA CON PRECIO APARENTEMENTE BAJO","VALOR MINIMO ACEPTABLE")</f>
        <v xml:space="preserve"> OFERTA CON PRECIO APARENTEMENTE BAJO</v>
      </c>
      <c r="I151" s="29"/>
      <c r="J151" s="30">
        <f>+ROUND(G151*I151,0)</f>
        <v>0</v>
      </c>
      <c r="K151" s="29"/>
      <c r="L151" s="30">
        <f>+ROUND(G151*K151,0)</f>
        <v>0</v>
      </c>
      <c r="M151" s="29"/>
      <c r="N151" s="30">
        <f>+ROUND(G151*M151,0)</f>
        <v>0</v>
      </c>
      <c r="O151" s="29"/>
      <c r="P151" s="30">
        <f>+ROUND(G151*O151,0)</f>
        <v>0</v>
      </c>
      <c r="Q151" s="31">
        <f>ROUND(G151-J151-L151-N151-P151,0)</f>
        <v>0</v>
      </c>
    </row>
    <row r="152" spans="2:17" ht="15" x14ac:dyDescent="0.25">
      <c r="B152" s="19">
        <v>129</v>
      </c>
      <c r="C152" s="94" t="s">
        <v>105</v>
      </c>
      <c r="D152" s="20">
        <v>2772.7716</v>
      </c>
      <c r="E152" s="1">
        <f>+G152/D152</f>
        <v>0</v>
      </c>
      <c r="F152" s="6">
        <f>+D152*80%</f>
        <v>2218.2172800000003</v>
      </c>
      <c r="G152" s="33"/>
      <c r="H152" s="2" t="str">
        <f>IF(G152&lt;F152," OFERTA CON PRECIO APARENTEMENTE BAJO","VALOR MINIMO ACEPTABLE")</f>
        <v xml:space="preserve"> OFERTA CON PRECIO APARENTEMENTE BAJO</v>
      </c>
      <c r="I152" s="29"/>
      <c r="J152" s="30">
        <f>+ROUND(G152*I152,0)</f>
        <v>0</v>
      </c>
      <c r="K152" s="29"/>
      <c r="L152" s="30">
        <f>+ROUND(G152*K152,0)</f>
        <v>0</v>
      </c>
      <c r="M152" s="29"/>
      <c r="N152" s="30">
        <f>+ROUND(G152*M152,0)</f>
        <v>0</v>
      </c>
      <c r="O152" s="29"/>
      <c r="P152" s="30">
        <f>+ROUND(G152*O152,0)</f>
        <v>0</v>
      </c>
      <c r="Q152" s="31">
        <f>ROUND(G152-J152-L152-N152-P152,0)</f>
        <v>0</v>
      </c>
    </row>
    <row r="153" spans="2:17" ht="15" x14ac:dyDescent="0.25">
      <c r="B153" s="19">
        <v>130</v>
      </c>
      <c r="C153" s="94" t="s">
        <v>106</v>
      </c>
      <c r="D153" s="20">
        <v>2913.3991999999998</v>
      </c>
      <c r="E153" s="1">
        <f>+G153/D153</f>
        <v>0</v>
      </c>
      <c r="F153" s="6">
        <f>+D153*80%</f>
        <v>2330.7193600000001</v>
      </c>
      <c r="G153" s="33"/>
      <c r="H153" s="2" t="str">
        <f>IF(G153&lt;F153," OFERTA CON PRECIO APARENTEMENTE BAJO","VALOR MINIMO ACEPTABLE")</f>
        <v xml:space="preserve"> OFERTA CON PRECIO APARENTEMENTE BAJO</v>
      </c>
      <c r="I153" s="29"/>
      <c r="J153" s="30">
        <f>+ROUND(G153*I153,0)</f>
        <v>0</v>
      </c>
      <c r="K153" s="29"/>
      <c r="L153" s="30">
        <f>+ROUND(G153*K153,0)</f>
        <v>0</v>
      </c>
      <c r="M153" s="29"/>
      <c r="N153" s="30">
        <f>+ROUND(G153*M153,0)</f>
        <v>0</v>
      </c>
      <c r="O153" s="29"/>
      <c r="P153" s="30">
        <f>+ROUND(G153*O153,0)</f>
        <v>0</v>
      </c>
      <c r="Q153" s="31">
        <f>ROUND(G153-J153-L153-N153-P153,0)</f>
        <v>0</v>
      </c>
    </row>
    <row r="154" spans="2:17" ht="15" x14ac:dyDescent="0.25">
      <c r="B154" s="19">
        <v>131</v>
      </c>
      <c r="C154" s="94" t="s">
        <v>107</v>
      </c>
      <c r="D154" s="20">
        <v>1077903.6168</v>
      </c>
      <c r="E154" s="1">
        <f>+G154/D154</f>
        <v>0</v>
      </c>
      <c r="F154" s="6">
        <f>+D154*80%</f>
        <v>862322.89344000001</v>
      </c>
      <c r="G154" s="33"/>
      <c r="H154" s="2" t="str">
        <f>IF(G154&lt;F154," OFERTA CON PRECIO APARENTEMENTE BAJO","VALOR MINIMO ACEPTABLE")</f>
        <v xml:space="preserve"> OFERTA CON PRECIO APARENTEMENTE BAJO</v>
      </c>
      <c r="I154" s="29"/>
      <c r="J154" s="30">
        <f>+ROUND(G154*I154,0)</f>
        <v>0</v>
      </c>
      <c r="K154" s="29"/>
      <c r="L154" s="30">
        <f>+ROUND(G154*K154,0)</f>
        <v>0</v>
      </c>
      <c r="M154" s="29"/>
      <c r="N154" s="30">
        <f>+ROUND(G154*M154,0)</f>
        <v>0</v>
      </c>
      <c r="O154" s="29"/>
      <c r="P154" s="30">
        <f>+ROUND(G154*O154,0)</f>
        <v>0</v>
      </c>
      <c r="Q154" s="31">
        <f>ROUND(G154-J154-L154-N154-P154,0)</f>
        <v>0</v>
      </c>
    </row>
    <row r="155" spans="2:17" ht="15" x14ac:dyDescent="0.25">
      <c r="B155" s="19">
        <v>132</v>
      </c>
      <c r="C155" s="94" t="s">
        <v>108</v>
      </c>
      <c r="D155" s="20">
        <v>1563382.9680000001</v>
      </c>
      <c r="E155" s="1">
        <f>+G155/D155</f>
        <v>0</v>
      </c>
      <c r="F155" s="6">
        <f>+D155*80%</f>
        <v>1250706.3744000001</v>
      </c>
      <c r="G155" s="33"/>
      <c r="H155" s="2" t="str">
        <f>IF(G155&lt;F155," OFERTA CON PRECIO APARENTEMENTE BAJO","VALOR MINIMO ACEPTABLE")</f>
        <v xml:space="preserve"> OFERTA CON PRECIO APARENTEMENTE BAJO</v>
      </c>
      <c r="I155" s="29"/>
      <c r="J155" s="30">
        <f>+ROUND(G155*I155,0)</f>
        <v>0</v>
      </c>
      <c r="K155" s="29"/>
      <c r="L155" s="30">
        <f>+ROUND(G155*K155,0)</f>
        <v>0</v>
      </c>
      <c r="M155" s="29"/>
      <c r="N155" s="30">
        <f>+ROUND(G155*M155,0)</f>
        <v>0</v>
      </c>
      <c r="O155" s="29"/>
      <c r="P155" s="30">
        <f>+ROUND(G155*O155,0)</f>
        <v>0</v>
      </c>
      <c r="Q155" s="31">
        <f>ROUND(G155-J155-L155-N155-P155,0)</f>
        <v>0</v>
      </c>
    </row>
    <row r="156" spans="2:17" ht="15" x14ac:dyDescent="0.25">
      <c r="B156" s="19">
        <v>133</v>
      </c>
      <c r="C156" s="94" t="s">
        <v>109</v>
      </c>
      <c r="D156" s="20">
        <v>319395.72879999998</v>
      </c>
      <c r="E156" s="1">
        <f>+G156/D156</f>
        <v>0</v>
      </c>
      <c r="F156" s="6">
        <f>+D156*80%</f>
        <v>255516.58304</v>
      </c>
      <c r="G156" s="33"/>
      <c r="H156" s="2" t="str">
        <f>IF(G156&lt;F156," OFERTA CON PRECIO APARENTEMENTE BAJO","VALOR MINIMO ACEPTABLE")</f>
        <v xml:space="preserve"> OFERTA CON PRECIO APARENTEMENTE BAJO</v>
      </c>
      <c r="I156" s="29"/>
      <c r="J156" s="30">
        <f>+ROUND(G156*I156,0)</f>
        <v>0</v>
      </c>
      <c r="K156" s="29"/>
      <c r="L156" s="30">
        <f>+ROUND(G156*K156,0)</f>
        <v>0</v>
      </c>
      <c r="M156" s="29"/>
      <c r="N156" s="30">
        <f>+ROUND(G156*M156,0)</f>
        <v>0</v>
      </c>
      <c r="O156" s="29"/>
      <c r="P156" s="30">
        <f>+ROUND(G156*O156,0)</f>
        <v>0</v>
      </c>
      <c r="Q156" s="31">
        <f>ROUND(G156-J156-L156-N156-P156,0)</f>
        <v>0</v>
      </c>
    </row>
    <row r="157" spans="2:17" ht="15" x14ac:dyDescent="0.25">
      <c r="B157" s="19">
        <v>134</v>
      </c>
      <c r="C157" s="95" t="s">
        <v>433</v>
      </c>
      <c r="D157" s="20">
        <v>409098.86719999998</v>
      </c>
      <c r="E157" s="1">
        <f>+G157/D157</f>
        <v>0</v>
      </c>
      <c r="F157" s="6">
        <f>+D157*80%</f>
        <v>327279.09376000002</v>
      </c>
      <c r="G157" s="33"/>
      <c r="H157" s="2" t="str">
        <f>IF(G157&lt;F157," OFERTA CON PRECIO APARENTEMENTE BAJO","VALOR MINIMO ACEPTABLE")</f>
        <v xml:space="preserve"> OFERTA CON PRECIO APARENTEMENTE BAJO</v>
      </c>
      <c r="I157" s="29"/>
      <c r="J157" s="30">
        <f>+ROUND(G157*I157,0)</f>
        <v>0</v>
      </c>
      <c r="K157" s="29"/>
      <c r="L157" s="30">
        <f>+ROUND(G157*K157,0)</f>
        <v>0</v>
      </c>
      <c r="M157" s="29"/>
      <c r="N157" s="30">
        <f>+ROUND(G157*M157,0)</f>
        <v>0</v>
      </c>
      <c r="O157" s="29"/>
      <c r="P157" s="30">
        <f>+ROUND(G157*O157,0)</f>
        <v>0</v>
      </c>
      <c r="Q157" s="31">
        <f>ROUND(G157-J157-L157-N157-P157,0)</f>
        <v>0</v>
      </c>
    </row>
    <row r="158" spans="2:17" ht="15" x14ac:dyDescent="0.25">
      <c r="B158" s="19">
        <v>135</v>
      </c>
      <c r="C158" s="95" t="s">
        <v>434</v>
      </c>
      <c r="D158" s="20">
        <v>2176172.2855999996</v>
      </c>
      <c r="E158" s="1">
        <f>+G158/D158</f>
        <v>0</v>
      </c>
      <c r="F158" s="6">
        <f>+D158*80%</f>
        <v>1740937.8284799997</v>
      </c>
      <c r="G158" s="33"/>
      <c r="H158" s="2" t="str">
        <f>IF(G158&lt;F158," OFERTA CON PRECIO APARENTEMENTE BAJO","VALOR MINIMO ACEPTABLE")</f>
        <v xml:space="preserve"> OFERTA CON PRECIO APARENTEMENTE BAJO</v>
      </c>
      <c r="I158" s="29"/>
      <c r="J158" s="30">
        <f>+ROUND(G158*I158,0)</f>
        <v>0</v>
      </c>
      <c r="K158" s="29"/>
      <c r="L158" s="30">
        <f>+ROUND(G158*K158,0)</f>
        <v>0</v>
      </c>
      <c r="M158" s="29"/>
      <c r="N158" s="30">
        <f>+ROUND(G158*M158,0)</f>
        <v>0</v>
      </c>
      <c r="O158" s="29"/>
      <c r="P158" s="30">
        <f>+ROUND(G158*O158,0)</f>
        <v>0</v>
      </c>
      <c r="Q158" s="31">
        <f>ROUND(G158-J158-L158-N158-P158,0)</f>
        <v>0</v>
      </c>
    </row>
    <row r="159" spans="2:17" ht="15" x14ac:dyDescent="0.25">
      <c r="B159" s="19">
        <v>136</v>
      </c>
      <c r="C159" s="95" t="s">
        <v>435</v>
      </c>
      <c r="D159" s="20">
        <v>693544.99199999997</v>
      </c>
      <c r="E159" s="1">
        <f>+G159/D159</f>
        <v>0</v>
      </c>
      <c r="F159" s="6">
        <f>+D159*80%</f>
        <v>554835.99360000005</v>
      </c>
      <c r="G159" s="33"/>
      <c r="H159" s="2" t="str">
        <f>IF(G159&lt;F159," OFERTA CON PRECIO APARENTEMENTE BAJO","VALOR MINIMO ACEPTABLE")</f>
        <v xml:space="preserve"> OFERTA CON PRECIO APARENTEMENTE BAJO</v>
      </c>
      <c r="I159" s="29"/>
      <c r="J159" s="30">
        <f>+ROUND(G159*I159,0)</f>
        <v>0</v>
      </c>
      <c r="K159" s="29"/>
      <c r="L159" s="30">
        <f>+ROUND(G159*K159,0)</f>
        <v>0</v>
      </c>
      <c r="M159" s="29"/>
      <c r="N159" s="30">
        <f>+ROUND(G159*M159,0)</f>
        <v>0</v>
      </c>
      <c r="O159" s="29"/>
      <c r="P159" s="30">
        <f>+ROUND(G159*O159,0)</f>
        <v>0</v>
      </c>
      <c r="Q159" s="31">
        <f>ROUND(G159-J159-L159-N159-P159,0)</f>
        <v>0</v>
      </c>
    </row>
    <row r="160" spans="2:17" ht="15" x14ac:dyDescent="0.25">
      <c r="B160" s="19">
        <v>137</v>
      </c>
      <c r="C160" s="95" t="s">
        <v>436</v>
      </c>
      <c r="D160" s="20">
        <v>575357.13840000005</v>
      </c>
      <c r="E160" s="1">
        <f>+G160/D160</f>
        <v>0</v>
      </c>
      <c r="F160" s="6">
        <f>+D160*80%</f>
        <v>460285.71072000009</v>
      </c>
      <c r="G160" s="33"/>
      <c r="H160" s="2" t="str">
        <f>IF(G160&lt;F160," OFERTA CON PRECIO APARENTEMENTE BAJO","VALOR MINIMO ACEPTABLE")</f>
        <v xml:space="preserve"> OFERTA CON PRECIO APARENTEMENTE BAJO</v>
      </c>
      <c r="I160" s="29"/>
      <c r="J160" s="30">
        <f>+ROUND(G160*I160,0)</f>
        <v>0</v>
      </c>
      <c r="K160" s="29"/>
      <c r="L160" s="30">
        <f>+ROUND(G160*K160,0)</f>
        <v>0</v>
      </c>
      <c r="M160" s="29"/>
      <c r="N160" s="30">
        <f>+ROUND(G160*M160,0)</f>
        <v>0</v>
      </c>
      <c r="O160" s="29"/>
      <c r="P160" s="30">
        <f>+ROUND(G160*O160,0)</f>
        <v>0</v>
      </c>
      <c r="Q160" s="31">
        <f>ROUND(G160-J160-L160-N160-P160,0)</f>
        <v>0</v>
      </c>
    </row>
    <row r="161" spans="2:17" ht="15" x14ac:dyDescent="0.25">
      <c r="B161" s="19">
        <v>138</v>
      </c>
      <c r="C161" s="95" t="s">
        <v>437</v>
      </c>
      <c r="D161" s="20">
        <v>476189.39519999997</v>
      </c>
      <c r="E161" s="1">
        <f>+G161/D161</f>
        <v>0</v>
      </c>
      <c r="F161" s="6">
        <f>+D161*80%</f>
        <v>380951.51616</v>
      </c>
      <c r="G161" s="33"/>
      <c r="H161" s="2" t="str">
        <f>IF(G161&lt;F161," OFERTA CON PRECIO APARENTEMENTE BAJO","VALOR MINIMO ACEPTABLE")</f>
        <v xml:space="preserve"> OFERTA CON PRECIO APARENTEMENTE BAJO</v>
      </c>
      <c r="I161" s="29"/>
      <c r="J161" s="30">
        <f>+ROUND(G161*I161,0)</f>
        <v>0</v>
      </c>
      <c r="K161" s="29"/>
      <c r="L161" s="30">
        <f>+ROUND(G161*K161,0)</f>
        <v>0</v>
      </c>
      <c r="M161" s="29"/>
      <c r="N161" s="30">
        <f>+ROUND(G161*M161,0)</f>
        <v>0</v>
      </c>
      <c r="O161" s="29"/>
      <c r="P161" s="30">
        <f>+ROUND(G161*O161,0)</f>
        <v>0</v>
      </c>
      <c r="Q161" s="31">
        <f>ROUND(G161-J161-L161-N161-P161,0)</f>
        <v>0</v>
      </c>
    </row>
    <row r="162" spans="2:17" ht="15" x14ac:dyDescent="0.25">
      <c r="B162" s="19">
        <v>139</v>
      </c>
      <c r="C162" s="94" t="s">
        <v>110</v>
      </c>
      <c r="D162" s="20">
        <v>2853651.5112000005</v>
      </c>
      <c r="E162" s="1">
        <f>+G162/D162</f>
        <v>0</v>
      </c>
      <c r="F162" s="6">
        <f>+D162*80%</f>
        <v>2282921.2089600004</v>
      </c>
      <c r="G162" s="33"/>
      <c r="H162" s="2" t="str">
        <f>IF(G162&lt;F162," OFERTA CON PRECIO APARENTEMENTE BAJO","VALOR MINIMO ACEPTABLE")</f>
        <v xml:space="preserve"> OFERTA CON PRECIO APARENTEMENTE BAJO</v>
      </c>
      <c r="I162" s="29"/>
      <c r="J162" s="30">
        <f>+ROUND(G162*I162,0)</f>
        <v>0</v>
      </c>
      <c r="K162" s="29"/>
      <c r="L162" s="30">
        <f>+ROUND(G162*K162,0)</f>
        <v>0</v>
      </c>
      <c r="M162" s="29"/>
      <c r="N162" s="30">
        <f>+ROUND(G162*M162,0)</f>
        <v>0</v>
      </c>
      <c r="O162" s="29"/>
      <c r="P162" s="30">
        <f>+ROUND(G162*O162,0)</f>
        <v>0</v>
      </c>
      <c r="Q162" s="31">
        <f>ROUND(G162-J162-L162-N162-P162,0)</f>
        <v>0</v>
      </c>
    </row>
    <row r="163" spans="2:17" ht="15" x14ac:dyDescent="0.25">
      <c r="B163" s="19">
        <v>140</v>
      </c>
      <c r="C163" s="98" t="str">
        <f>UPPER("SERVICIO Cambio de liquido de frenos")</f>
        <v>SERVICIO CAMBIO DE LIQUIDO DE FRENOS</v>
      </c>
      <c r="D163" s="20">
        <v>121174.9944</v>
      </c>
      <c r="E163" s="1">
        <f>+G163/D163</f>
        <v>0</v>
      </c>
      <c r="F163" s="6">
        <f>+D163*80%</f>
        <v>96939.995519999997</v>
      </c>
      <c r="G163" s="33"/>
      <c r="H163" s="2" t="str">
        <f>IF(G163&lt;F163," OFERTA CON PRECIO APARENTEMENTE BAJO","VALOR MINIMO ACEPTABLE")</f>
        <v xml:space="preserve"> OFERTA CON PRECIO APARENTEMENTE BAJO</v>
      </c>
      <c r="I163" s="29"/>
      <c r="J163" s="30">
        <f>+ROUND(G163*I163,0)</f>
        <v>0</v>
      </c>
      <c r="K163" s="29"/>
      <c r="L163" s="30">
        <f>+ROUND(G163*K163,0)</f>
        <v>0</v>
      </c>
      <c r="M163" s="29"/>
      <c r="N163" s="30">
        <f>+ROUND(G163*M163,0)</f>
        <v>0</v>
      </c>
      <c r="O163" s="29"/>
      <c r="P163" s="30">
        <f>+ROUND(G163*O163,0)</f>
        <v>0</v>
      </c>
      <c r="Q163" s="31">
        <f>ROUND(G163-J163-L163-N163-P163,0)</f>
        <v>0</v>
      </c>
    </row>
    <row r="164" spans="2:17" ht="15" x14ac:dyDescent="0.25">
      <c r="B164" s="19">
        <v>141</v>
      </c>
      <c r="C164" s="98" t="s">
        <v>111</v>
      </c>
      <c r="D164" s="20">
        <v>490739.76319999999</v>
      </c>
      <c r="E164" s="1">
        <f>+G164/D164</f>
        <v>0</v>
      </c>
      <c r="F164" s="6">
        <f>+D164*80%</f>
        <v>392591.81056000001</v>
      </c>
      <c r="G164" s="33"/>
      <c r="H164" s="2" t="str">
        <f>IF(G164&lt;F164," OFERTA CON PRECIO APARENTEMENTE BAJO","VALOR MINIMO ACEPTABLE")</f>
        <v xml:space="preserve"> OFERTA CON PRECIO APARENTEMENTE BAJO</v>
      </c>
      <c r="I164" s="29"/>
      <c r="J164" s="30">
        <f>+ROUND(G164*I164,0)</f>
        <v>0</v>
      </c>
      <c r="K164" s="29"/>
      <c r="L164" s="30">
        <f>+ROUND(G164*K164,0)</f>
        <v>0</v>
      </c>
      <c r="M164" s="29"/>
      <c r="N164" s="30">
        <f>+ROUND(G164*M164,0)</f>
        <v>0</v>
      </c>
      <c r="O164" s="29"/>
      <c r="P164" s="30">
        <f>+ROUND(G164*O164,0)</f>
        <v>0</v>
      </c>
      <c r="Q164" s="31">
        <f>ROUND(G164-J164-L164-N164-P164,0)</f>
        <v>0</v>
      </c>
    </row>
    <row r="165" spans="2:17" ht="15" x14ac:dyDescent="0.25">
      <c r="B165" s="19">
        <v>142</v>
      </c>
      <c r="C165" s="98" t="s">
        <v>112</v>
      </c>
      <c r="D165" s="20">
        <v>186594.47919999997</v>
      </c>
      <c r="E165" s="1">
        <f>+G165/D165</f>
        <v>0</v>
      </c>
      <c r="F165" s="6">
        <f>+D165*80%</f>
        <v>149275.58335999999</v>
      </c>
      <c r="G165" s="33"/>
      <c r="H165" s="2" t="str">
        <f>IF(G165&lt;F165," OFERTA CON PRECIO APARENTEMENTE BAJO","VALOR MINIMO ACEPTABLE")</f>
        <v xml:space="preserve"> OFERTA CON PRECIO APARENTEMENTE BAJO</v>
      </c>
      <c r="I165" s="29"/>
      <c r="J165" s="30">
        <f>+ROUND(G165*I165,0)</f>
        <v>0</v>
      </c>
      <c r="K165" s="29"/>
      <c r="L165" s="30">
        <f>+ROUND(G165*K165,0)</f>
        <v>0</v>
      </c>
      <c r="M165" s="29"/>
      <c r="N165" s="30">
        <f>+ROUND(G165*M165,0)</f>
        <v>0</v>
      </c>
      <c r="O165" s="29"/>
      <c r="P165" s="30">
        <f>+ROUND(G165*O165,0)</f>
        <v>0</v>
      </c>
      <c r="Q165" s="31">
        <f>ROUND(G165-J165-L165-N165-P165,0)</f>
        <v>0</v>
      </c>
    </row>
    <row r="166" spans="2:17" ht="15" x14ac:dyDescent="0.25">
      <c r="B166" s="19">
        <v>143</v>
      </c>
      <c r="C166" s="95" t="s">
        <v>438</v>
      </c>
      <c r="D166" s="20">
        <v>152079.61440000002</v>
      </c>
      <c r="E166" s="1">
        <f>+G166/D166</f>
        <v>0</v>
      </c>
      <c r="F166" s="6">
        <f>+D166*80%</f>
        <v>121663.69152000002</v>
      </c>
      <c r="G166" s="33"/>
      <c r="H166" s="2" t="str">
        <f>IF(G166&lt;F166," OFERTA CON PRECIO APARENTEMENTE BAJO","VALOR MINIMO ACEPTABLE")</f>
        <v xml:space="preserve"> OFERTA CON PRECIO APARENTEMENTE BAJO</v>
      </c>
      <c r="I166" s="29"/>
      <c r="J166" s="30">
        <f>+ROUND(G166*I166,0)</f>
        <v>0</v>
      </c>
      <c r="K166" s="29"/>
      <c r="L166" s="30">
        <f>+ROUND(G166*K166,0)</f>
        <v>0</v>
      </c>
      <c r="M166" s="29"/>
      <c r="N166" s="30">
        <f>+ROUND(G166*M166,0)</f>
        <v>0</v>
      </c>
      <c r="O166" s="29"/>
      <c r="P166" s="30">
        <f>+ROUND(G166*O166,0)</f>
        <v>0</v>
      </c>
      <c r="Q166" s="31">
        <f>ROUND(G166-J166-L166-N166-P166,0)</f>
        <v>0</v>
      </c>
    </row>
    <row r="167" spans="2:17" ht="15" x14ac:dyDescent="0.25">
      <c r="B167" s="19">
        <v>144</v>
      </c>
      <c r="C167" s="98" t="s">
        <v>113</v>
      </c>
      <c r="D167" s="20">
        <v>148588.3928</v>
      </c>
      <c r="E167" s="1">
        <f>+G167/D167</f>
        <v>0</v>
      </c>
      <c r="F167" s="6">
        <f>+D167*80%</f>
        <v>118870.71424</v>
      </c>
      <c r="G167" s="33"/>
      <c r="H167" s="2" t="str">
        <f>IF(G167&lt;F167," OFERTA CON PRECIO APARENTEMENTE BAJO","VALOR MINIMO ACEPTABLE")</f>
        <v xml:space="preserve"> OFERTA CON PRECIO APARENTEMENTE BAJO</v>
      </c>
      <c r="I167" s="29"/>
      <c r="J167" s="30">
        <f>+ROUND(G167*I167,0)</f>
        <v>0</v>
      </c>
      <c r="K167" s="29"/>
      <c r="L167" s="30">
        <f>+ROUND(G167*K167,0)</f>
        <v>0</v>
      </c>
      <c r="M167" s="29"/>
      <c r="N167" s="30">
        <f>+ROUND(G167*M167,0)</f>
        <v>0</v>
      </c>
      <c r="O167" s="29"/>
      <c r="P167" s="30">
        <f>+ROUND(G167*O167,0)</f>
        <v>0</v>
      </c>
      <c r="Q167" s="31">
        <f>ROUND(G167-J167-L167-N167-P167,0)</f>
        <v>0</v>
      </c>
    </row>
    <row r="168" spans="2:17" ht="15" x14ac:dyDescent="0.25">
      <c r="B168" s="19">
        <v>145</v>
      </c>
      <c r="C168" s="98" t="str">
        <f>UPPER("SERVICIO Cambio de bandas de frenos")</f>
        <v>SERVICIO CAMBIO DE BANDAS DE FRENOS</v>
      </c>
      <c r="D168" s="20">
        <v>1469784.3824</v>
      </c>
      <c r="E168" s="1">
        <f>+G168/D168</f>
        <v>0</v>
      </c>
      <c r="F168" s="6">
        <f>+D168*80%</f>
        <v>1175827.5059200001</v>
      </c>
      <c r="G168" s="33"/>
      <c r="H168" s="2" t="str">
        <f>IF(G168&lt;F168," OFERTA CON PRECIO APARENTEMENTE BAJO","VALOR MINIMO ACEPTABLE")</f>
        <v xml:space="preserve"> OFERTA CON PRECIO APARENTEMENTE BAJO</v>
      </c>
      <c r="I168" s="29"/>
      <c r="J168" s="30">
        <f>+ROUND(G168*I168,0)</f>
        <v>0</v>
      </c>
      <c r="K168" s="29"/>
      <c r="L168" s="30">
        <f>+ROUND(G168*K168,0)</f>
        <v>0</v>
      </c>
      <c r="M168" s="29"/>
      <c r="N168" s="30">
        <f>+ROUND(G168*M168,0)</f>
        <v>0</v>
      </c>
      <c r="O168" s="29"/>
      <c r="P168" s="30">
        <f>+ROUND(G168*O168,0)</f>
        <v>0</v>
      </c>
      <c r="Q168" s="31">
        <f>ROUND(G168-J168-L168-N168-P168,0)</f>
        <v>0</v>
      </c>
    </row>
    <row r="169" spans="2:17" ht="15" x14ac:dyDescent="0.25">
      <c r="B169" s="19">
        <v>146</v>
      </c>
      <c r="C169" s="98" t="str">
        <f>UPPER("SERVICIO Cambio y rectificacion de tambores TRASEROS")</f>
        <v>SERVICIO CAMBIO Y RECTIFICACION DE TAMBORES TRASEROS</v>
      </c>
      <c r="D169" s="20">
        <v>321482.5024</v>
      </c>
      <c r="E169" s="1">
        <f>+G169/D169</f>
        <v>0</v>
      </c>
      <c r="F169" s="6">
        <f>+D169*80%</f>
        <v>257186.00192000001</v>
      </c>
      <c r="G169" s="33"/>
      <c r="H169" s="2" t="str">
        <f>IF(G169&lt;F169," OFERTA CON PRECIO APARENTEMENTE BAJO","VALOR MINIMO ACEPTABLE")</f>
        <v xml:space="preserve"> OFERTA CON PRECIO APARENTEMENTE BAJO</v>
      </c>
      <c r="I169" s="29"/>
      <c r="J169" s="30">
        <f>+ROUND(G169*I169,0)</f>
        <v>0</v>
      </c>
      <c r="K169" s="29"/>
      <c r="L169" s="30">
        <f>+ROUND(G169*K169,0)</f>
        <v>0</v>
      </c>
      <c r="M169" s="29"/>
      <c r="N169" s="30">
        <f>+ROUND(G169*M169,0)</f>
        <v>0</v>
      </c>
      <c r="O169" s="29"/>
      <c r="P169" s="30">
        <f>+ROUND(G169*O169,0)</f>
        <v>0</v>
      </c>
      <c r="Q169" s="31">
        <f>ROUND(G169-J169-L169-N169-P169,0)</f>
        <v>0</v>
      </c>
    </row>
    <row r="170" spans="2:17" ht="15" x14ac:dyDescent="0.25">
      <c r="B170" s="19">
        <v>147</v>
      </c>
      <c r="C170" s="94" t="s">
        <v>439</v>
      </c>
      <c r="D170" s="20">
        <v>3971937.1055999999</v>
      </c>
      <c r="E170" s="1">
        <f>+G170/D170</f>
        <v>0</v>
      </c>
      <c r="F170" s="6">
        <f>+D170*80%</f>
        <v>3177549.6844800003</v>
      </c>
      <c r="G170" s="33"/>
      <c r="H170" s="2" t="str">
        <f>IF(G170&lt;F170," OFERTA CON PRECIO APARENTEMENTE BAJO","VALOR MINIMO ACEPTABLE")</f>
        <v xml:space="preserve"> OFERTA CON PRECIO APARENTEMENTE BAJO</v>
      </c>
      <c r="I170" s="29"/>
      <c r="J170" s="30">
        <f>+ROUND(G170*I170,0)</f>
        <v>0</v>
      </c>
      <c r="K170" s="29"/>
      <c r="L170" s="30">
        <f>+ROUND(G170*K170,0)</f>
        <v>0</v>
      </c>
      <c r="M170" s="29"/>
      <c r="N170" s="30">
        <f>+ROUND(G170*M170,0)</f>
        <v>0</v>
      </c>
      <c r="O170" s="29"/>
      <c r="P170" s="30">
        <f>+ROUND(G170*O170,0)</f>
        <v>0</v>
      </c>
      <c r="Q170" s="31">
        <f>ROUND(G170-J170-L170-N170-P170,0)</f>
        <v>0</v>
      </c>
    </row>
    <row r="171" spans="2:17" ht="15" x14ac:dyDescent="0.25">
      <c r="B171" s="19">
        <v>148</v>
      </c>
      <c r="C171" s="94" t="s">
        <v>116</v>
      </c>
      <c r="D171" s="20">
        <v>1734482.6512</v>
      </c>
      <c r="E171" s="1">
        <f>+G171/D171</f>
        <v>0</v>
      </c>
      <c r="F171" s="6">
        <f>+D171*80%</f>
        <v>1387586.12096</v>
      </c>
      <c r="G171" s="33"/>
      <c r="H171" s="2" t="str">
        <f>IF(G171&lt;F171," OFERTA CON PRECIO APARENTEMENTE BAJO","VALOR MINIMO ACEPTABLE")</f>
        <v xml:space="preserve"> OFERTA CON PRECIO APARENTEMENTE BAJO</v>
      </c>
      <c r="I171" s="29"/>
      <c r="J171" s="30">
        <f>+ROUND(G171*I171,0)</f>
        <v>0</v>
      </c>
      <c r="K171" s="29"/>
      <c r="L171" s="30">
        <f>+ROUND(G171*K171,0)</f>
        <v>0</v>
      </c>
      <c r="M171" s="29"/>
      <c r="N171" s="30">
        <f>+ROUND(G171*M171,0)</f>
        <v>0</v>
      </c>
      <c r="O171" s="29"/>
      <c r="P171" s="30">
        <f>+ROUND(G171*O171,0)</f>
        <v>0</v>
      </c>
      <c r="Q171" s="31">
        <f>ROUND(G171-J171-L171-N171-P171,0)</f>
        <v>0</v>
      </c>
    </row>
    <row r="172" spans="2:17" ht="15" x14ac:dyDescent="0.25">
      <c r="B172" s="19">
        <v>149</v>
      </c>
      <c r="C172" s="94" t="s">
        <v>440</v>
      </c>
      <c r="D172" s="20">
        <v>2024686.0320000001</v>
      </c>
      <c r="E172" s="1">
        <f>+G172/D172</f>
        <v>0</v>
      </c>
      <c r="F172" s="6">
        <f>+D172*80%</f>
        <v>1619748.8256000001</v>
      </c>
      <c r="G172" s="33"/>
      <c r="H172" s="2" t="str">
        <f>IF(G172&lt;F172," OFERTA CON PRECIO APARENTEMENTE BAJO","VALOR MINIMO ACEPTABLE")</f>
        <v xml:space="preserve"> OFERTA CON PRECIO APARENTEMENTE BAJO</v>
      </c>
      <c r="I172" s="29"/>
      <c r="J172" s="30">
        <f>+ROUND(G172*I172,0)</f>
        <v>0</v>
      </c>
      <c r="K172" s="29"/>
      <c r="L172" s="30">
        <f>+ROUND(G172*K172,0)</f>
        <v>0</v>
      </c>
      <c r="M172" s="29"/>
      <c r="N172" s="30">
        <f>+ROUND(G172*M172,0)</f>
        <v>0</v>
      </c>
      <c r="O172" s="29"/>
      <c r="P172" s="30">
        <f>+ROUND(G172*O172,0)</f>
        <v>0</v>
      </c>
      <c r="Q172" s="31">
        <f>ROUND(G172-J172-L172-N172-P172,0)</f>
        <v>0</v>
      </c>
    </row>
    <row r="173" spans="2:17" ht="15" x14ac:dyDescent="0.25">
      <c r="B173" s="19">
        <v>150</v>
      </c>
      <c r="C173" s="94" t="s">
        <v>118</v>
      </c>
      <c r="D173" s="20">
        <v>392310.65319999994</v>
      </c>
      <c r="E173" s="1">
        <f>+G173/D173</f>
        <v>0</v>
      </c>
      <c r="F173" s="6">
        <f>+D173*80%</f>
        <v>313848.52255999995</v>
      </c>
      <c r="G173" s="33"/>
      <c r="H173" s="2" t="str">
        <f>IF(G173&lt;F173," OFERTA CON PRECIO APARENTEMENTE BAJO","VALOR MINIMO ACEPTABLE")</f>
        <v xml:space="preserve"> OFERTA CON PRECIO APARENTEMENTE BAJO</v>
      </c>
      <c r="I173" s="29"/>
      <c r="J173" s="30">
        <f>+ROUND(G173*I173,0)</f>
        <v>0</v>
      </c>
      <c r="K173" s="29"/>
      <c r="L173" s="30">
        <f>+ROUND(G173*K173,0)</f>
        <v>0</v>
      </c>
      <c r="M173" s="29"/>
      <c r="N173" s="30">
        <f>+ROUND(G173*M173,0)</f>
        <v>0</v>
      </c>
      <c r="O173" s="29"/>
      <c r="P173" s="30">
        <f>+ROUND(G173*O173,0)</f>
        <v>0</v>
      </c>
      <c r="Q173" s="31">
        <f>ROUND(G173-J173-L173-N173-P173,0)</f>
        <v>0</v>
      </c>
    </row>
    <row r="174" spans="2:17" ht="15" x14ac:dyDescent="0.25">
      <c r="B174" s="19">
        <v>151</v>
      </c>
      <c r="C174" s="94" t="s">
        <v>119</v>
      </c>
      <c r="D174" s="20">
        <v>295260.1348</v>
      </c>
      <c r="E174" s="1">
        <f>+G174/D174</f>
        <v>0</v>
      </c>
      <c r="F174" s="6">
        <f>+D174*80%</f>
        <v>236208.10784000001</v>
      </c>
      <c r="G174" s="33"/>
      <c r="H174" s="2" t="str">
        <f>IF(G174&lt;F174," OFERTA CON PRECIO APARENTEMENTE BAJO","VALOR MINIMO ACEPTABLE")</f>
        <v xml:space="preserve"> OFERTA CON PRECIO APARENTEMENTE BAJO</v>
      </c>
      <c r="I174" s="29"/>
      <c r="J174" s="30">
        <f>+ROUND(G174*I174,0)</f>
        <v>0</v>
      </c>
      <c r="K174" s="29"/>
      <c r="L174" s="30">
        <f>+ROUND(G174*K174,0)</f>
        <v>0</v>
      </c>
      <c r="M174" s="29"/>
      <c r="N174" s="30">
        <f>+ROUND(G174*M174,0)</f>
        <v>0</v>
      </c>
      <c r="O174" s="29"/>
      <c r="P174" s="30">
        <f>+ROUND(G174*O174,0)</f>
        <v>0</v>
      </c>
      <c r="Q174" s="31">
        <f>ROUND(G174-J174-L174-N174-P174,0)</f>
        <v>0</v>
      </c>
    </row>
    <row r="175" spans="2:17" ht="15" x14ac:dyDescent="0.25">
      <c r="B175" s="19">
        <v>152</v>
      </c>
      <c r="C175" s="94" t="s">
        <v>121</v>
      </c>
      <c r="D175" s="20">
        <v>782887.60879999993</v>
      </c>
      <c r="E175" s="1">
        <f>+G175/D175</f>
        <v>0</v>
      </c>
      <c r="F175" s="6">
        <f>+D175*80%</f>
        <v>626310.08704000001</v>
      </c>
      <c r="G175" s="33"/>
      <c r="H175" s="2" t="str">
        <f>IF(G175&lt;F175," OFERTA CON PRECIO APARENTEMENTE BAJO","VALOR MINIMO ACEPTABLE")</f>
        <v xml:space="preserve"> OFERTA CON PRECIO APARENTEMENTE BAJO</v>
      </c>
      <c r="I175" s="29"/>
      <c r="J175" s="30">
        <f>+ROUND(G175*I175,0)</f>
        <v>0</v>
      </c>
      <c r="K175" s="29"/>
      <c r="L175" s="30">
        <f>+ROUND(G175*K175,0)</f>
        <v>0</v>
      </c>
      <c r="M175" s="29"/>
      <c r="N175" s="30">
        <f>+ROUND(G175*M175,0)</f>
        <v>0</v>
      </c>
      <c r="O175" s="29"/>
      <c r="P175" s="30">
        <f>+ROUND(G175*O175,0)</f>
        <v>0</v>
      </c>
      <c r="Q175" s="31">
        <f>ROUND(G175-J175-L175-N175-P175,0)</f>
        <v>0</v>
      </c>
    </row>
    <row r="176" spans="2:17" ht="15" x14ac:dyDescent="0.25">
      <c r="B176" s="19">
        <v>153</v>
      </c>
      <c r="C176" s="94" t="s">
        <v>122</v>
      </c>
      <c r="D176" s="20">
        <v>673931.89439999999</v>
      </c>
      <c r="E176" s="1">
        <f>+G176/D176</f>
        <v>0</v>
      </c>
      <c r="F176" s="6">
        <f>+D176*80%</f>
        <v>539145.51552000002</v>
      </c>
      <c r="G176" s="33"/>
      <c r="H176" s="2" t="str">
        <f>IF(G176&lt;F176," OFERTA CON PRECIO APARENTEMENTE BAJO","VALOR MINIMO ACEPTABLE")</f>
        <v xml:space="preserve"> OFERTA CON PRECIO APARENTEMENTE BAJO</v>
      </c>
      <c r="I176" s="29"/>
      <c r="J176" s="30">
        <f>+ROUND(G176*I176,0)</f>
        <v>0</v>
      </c>
      <c r="K176" s="29"/>
      <c r="L176" s="30">
        <f>+ROUND(G176*K176,0)</f>
        <v>0</v>
      </c>
      <c r="M176" s="29"/>
      <c r="N176" s="30">
        <f>+ROUND(G176*M176,0)</f>
        <v>0</v>
      </c>
      <c r="O176" s="29"/>
      <c r="P176" s="30">
        <f>+ROUND(G176*O176,0)</f>
        <v>0</v>
      </c>
      <c r="Q176" s="31">
        <f>ROUND(G176-J176-L176-N176-P176,0)</f>
        <v>0</v>
      </c>
    </row>
    <row r="177" spans="2:17" ht="15" x14ac:dyDescent="0.25">
      <c r="B177" s="19">
        <v>154</v>
      </c>
      <c r="C177" s="94" t="s">
        <v>123</v>
      </c>
      <c r="D177" s="20">
        <v>113970.72</v>
      </c>
      <c r="E177" s="1">
        <f>+G177/D177</f>
        <v>0</v>
      </c>
      <c r="F177" s="6">
        <f>+D177*80%</f>
        <v>91176.576000000001</v>
      </c>
      <c r="G177" s="33"/>
      <c r="H177" s="2" t="str">
        <f>IF(G177&lt;F177," OFERTA CON PRECIO APARENTEMENTE BAJO","VALOR MINIMO ACEPTABLE")</f>
        <v xml:space="preserve"> OFERTA CON PRECIO APARENTEMENTE BAJO</v>
      </c>
      <c r="I177" s="29"/>
      <c r="J177" s="30">
        <f>+ROUND(G177*I177,0)</f>
        <v>0</v>
      </c>
      <c r="K177" s="29"/>
      <c r="L177" s="30">
        <f>+ROUND(G177*K177,0)</f>
        <v>0</v>
      </c>
      <c r="M177" s="29"/>
      <c r="N177" s="30">
        <f>+ROUND(G177*M177,0)</f>
        <v>0</v>
      </c>
      <c r="O177" s="29"/>
      <c r="P177" s="30">
        <f>+ROUND(G177*O177,0)</f>
        <v>0</v>
      </c>
      <c r="Q177" s="31">
        <f>ROUND(G177-J177-L177-N177-P177,0)</f>
        <v>0</v>
      </c>
    </row>
    <row r="178" spans="2:17" ht="15" x14ac:dyDescent="0.25">
      <c r="B178" s="19">
        <v>155</v>
      </c>
      <c r="C178" s="94" t="s">
        <v>124</v>
      </c>
      <c r="D178" s="20">
        <v>346227.77359999996</v>
      </c>
      <c r="E178" s="1">
        <f>+G178/D178</f>
        <v>0</v>
      </c>
      <c r="F178" s="6">
        <f>+D178*80%</f>
        <v>276982.21888</v>
      </c>
      <c r="G178" s="33"/>
      <c r="H178" s="2" t="str">
        <f>IF(G178&lt;F178," OFERTA CON PRECIO APARENTEMENTE BAJO","VALOR MINIMO ACEPTABLE")</f>
        <v xml:space="preserve"> OFERTA CON PRECIO APARENTEMENTE BAJO</v>
      </c>
      <c r="I178" s="29"/>
      <c r="J178" s="30">
        <f>+ROUND(G178*I178,0)</f>
        <v>0</v>
      </c>
      <c r="K178" s="29"/>
      <c r="L178" s="30">
        <f>+ROUND(G178*K178,0)</f>
        <v>0</v>
      </c>
      <c r="M178" s="29"/>
      <c r="N178" s="30">
        <f>+ROUND(G178*M178,0)</f>
        <v>0</v>
      </c>
      <c r="O178" s="29"/>
      <c r="P178" s="30">
        <f>+ROUND(G178*O178,0)</f>
        <v>0</v>
      </c>
      <c r="Q178" s="31">
        <f>ROUND(G178-J178-L178-N178-P178,0)</f>
        <v>0</v>
      </c>
    </row>
    <row r="179" spans="2:17" ht="15" x14ac:dyDescent="0.25">
      <c r="B179" s="19">
        <v>156</v>
      </c>
      <c r="C179" s="94" t="s">
        <v>125</v>
      </c>
      <c r="D179" s="20">
        <v>392704.57119999995</v>
      </c>
      <c r="E179" s="1">
        <f>+G179/D179</f>
        <v>0</v>
      </c>
      <c r="F179" s="6">
        <f>+D179*80%</f>
        <v>314163.65695999999</v>
      </c>
      <c r="G179" s="33"/>
      <c r="H179" s="2" t="str">
        <f>IF(G179&lt;F179," OFERTA CON PRECIO APARENTEMENTE BAJO","VALOR MINIMO ACEPTABLE")</f>
        <v xml:space="preserve"> OFERTA CON PRECIO APARENTEMENTE BAJO</v>
      </c>
      <c r="I179" s="29"/>
      <c r="J179" s="30">
        <f>+ROUND(G179*I179,0)</f>
        <v>0</v>
      </c>
      <c r="K179" s="29"/>
      <c r="L179" s="30">
        <f>+ROUND(G179*K179,0)</f>
        <v>0</v>
      </c>
      <c r="M179" s="29"/>
      <c r="N179" s="30">
        <f>+ROUND(G179*M179,0)</f>
        <v>0</v>
      </c>
      <c r="O179" s="29"/>
      <c r="P179" s="30">
        <f>+ROUND(G179*O179,0)</f>
        <v>0</v>
      </c>
      <c r="Q179" s="31">
        <f>ROUND(G179-J179-L179-N179-P179,0)</f>
        <v>0</v>
      </c>
    </row>
    <row r="180" spans="2:17" ht="15" x14ac:dyDescent="0.25">
      <c r="B180" s="19">
        <v>157</v>
      </c>
      <c r="C180" s="94" t="s">
        <v>126</v>
      </c>
      <c r="D180" s="20">
        <v>686029.88320000004</v>
      </c>
      <c r="E180" s="1">
        <f>+G180/D180</f>
        <v>0</v>
      </c>
      <c r="F180" s="6">
        <f>+D180*80%</f>
        <v>548823.90656000003</v>
      </c>
      <c r="G180" s="33"/>
      <c r="H180" s="2" t="str">
        <f>IF(G180&lt;F180," OFERTA CON PRECIO APARENTEMENTE BAJO","VALOR MINIMO ACEPTABLE")</f>
        <v xml:space="preserve"> OFERTA CON PRECIO APARENTEMENTE BAJO</v>
      </c>
      <c r="I180" s="29"/>
      <c r="J180" s="30">
        <f>+ROUND(G180*I180,0)</f>
        <v>0</v>
      </c>
      <c r="K180" s="29"/>
      <c r="L180" s="30">
        <f>+ROUND(G180*K180,0)</f>
        <v>0</v>
      </c>
      <c r="M180" s="29"/>
      <c r="N180" s="30">
        <f>+ROUND(G180*M180,0)</f>
        <v>0</v>
      </c>
      <c r="O180" s="29"/>
      <c r="P180" s="30">
        <f>+ROUND(G180*O180,0)</f>
        <v>0</v>
      </c>
      <c r="Q180" s="31">
        <f>ROUND(G180-J180-L180-N180-P180,0)</f>
        <v>0</v>
      </c>
    </row>
    <row r="181" spans="2:17" ht="15" x14ac:dyDescent="0.25">
      <c r="B181" s="19">
        <v>158</v>
      </c>
      <c r="C181" s="94" t="s">
        <v>127</v>
      </c>
      <c r="D181" s="20">
        <v>827518.82120000001</v>
      </c>
      <c r="E181" s="1">
        <f>+G181/D181</f>
        <v>0</v>
      </c>
      <c r="F181" s="6">
        <f>+D181*80%</f>
        <v>662015.05696000007</v>
      </c>
      <c r="G181" s="33"/>
      <c r="H181" s="2" t="str">
        <f>IF(G181&lt;F181," OFERTA CON PRECIO APARENTEMENTE BAJO","VALOR MINIMO ACEPTABLE")</f>
        <v xml:space="preserve"> OFERTA CON PRECIO APARENTEMENTE BAJO</v>
      </c>
      <c r="I181" s="29"/>
      <c r="J181" s="30">
        <f>+ROUND(G181*I181,0)</f>
        <v>0</v>
      </c>
      <c r="K181" s="29"/>
      <c r="L181" s="30">
        <f>+ROUND(G181*K181,0)</f>
        <v>0</v>
      </c>
      <c r="M181" s="29"/>
      <c r="N181" s="30">
        <f>+ROUND(G181*M181,0)</f>
        <v>0</v>
      </c>
      <c r="O181" s="29"/>
      <c r="P181" s="30">
        <f>+ROUND(G181*O181,0)</f>
        <v>0</v>
      </c>
      <c r="Q181" s="31">
        <f>ROUND(G181-J181-L181-N181-P181,0)</f>
        <v>0</v>
      </c>
    </row>
    <row r="182" spans="2:17" ht="15" x14ac:dyDescent="0.25">
      <c r="B182" s="19">
        <v>159</v>
      </c>
      <c r="C182" s="94" t="s">
        <v>128</v>
      </c>
      <c r="D182" s="20">
        <v>3765179.2380000004</v>
      </c>
      <c r="E182" s="1">
        <f>+G182/D182</f>
        <v>0</v>
      </c>
      <c r="F182" s="6">
        <f>+D182*80%</f>
        <v>3012143.3904000004</v>
      </c>
      <c r="G182" s="33"/>
      <c r="H182" s="2" t="str">
        <f>IF(G182&lt;F182," OFERTA CON PRECIO APARENTEMENTE BAJO","VALOR MINIMO ACEPTABLE")</f>
        <v xml:space="preserve"> OFERTA CON PRECIO APARENTEMENTE BAJO</v>
      </c>
      <c r="I182" s="29"/>
      <c r="J182" s="30">
        <f>+ROUND(G182*I182,0)</f>
        <v>0</v>
      </c>
      <c r="K182" s="29"/>
      <c r="L182" s="30">
        <f>+ROUND(G182*K182,0)</f>
        <v>0</v>
      </c>
      <c r="M182" s="29"/>
      <c r="N182" s="30">
        <f>+ROUND(G182*M182,0)</f>
        <v>0</v>
      </c>
      <c r="O182" s="29"/>
      <c r="P182" s="30">
        <f>+ROUND(G182*O182,0)</f>
        <v>0</v>
      </c>
      <c r="Q182" s="31">
        <f>ROUND(G182-J182-L182-N182-P182,0)</f>
        <v>0</v>
      </c>
    </row>
    <row r="183" spans="2:17" ht="15" x14ac:dyDescent="0.25">
      <c r="B183" s="19">
        <v>160</v>
      </c>
      <c r="C183" s="94" t="s">
        <v>129</v>
      </c>
      <c r="D183" s="20">
        <v>252521.4148</v>
      </c>
      <c r="E183" s="1">
        <f>+G183/D183</f>
        <v>0</v>
      </c>
      <c r="F183" s="6">
        <f>+D183*80%</f>
        <v>202017.13184000002</v>
      </c>
      <c r="G183" s="33"/>
      <c r="H183" s="2" t="str">
        <f>IF(G183&lt;F183," OFERTA CON PRECIO APARENTEMENTE BAJO","VALOR MINIMO ACEPTABLE")</f>
        <v xml:space="preserve"> OFERTA CON PRECIO APARENTEMENTE BAJO</v>
      </c>
      <c r="I183" s="29"/>
      <c r="J183" s="30">
        <f>+ROUND(G183*I183,0)</f>
        <v>0</v>
      </c>
      <c r="K183" s="29"/>
      <c r="L183" s="30">
        <f>+ROUND(G183*K183,0)</f>
        <v>0</v>
      </c>
      <c r="M183" s="29"/>
      <c r="N183" s="30">
        <f>+ROUND(G183*M183,0)</f>
        <v>0</v>
      </c>
      <c r="O183" s="29"/>
      <c r="P183" s="30">
        <f>+ROUND(G183*O183,0)</f>
        <v>0</v>
      </c>
      <c r="Q183" s="31">
        <f>ROUND(G183-J183-L183-N183-P183,0)</f>
        <v>0</v>
      </c>
    </row>
    <row r="184" spans="2:17" ht="15" x14ac:dyDescent="0.25">
      <c r="B184" s="19">
        <v>161</v>
      </c>
      <c r="C184" s="94" t="s">
        <v>130</v>
      </c>
      <c r="D184" s="20">
        <v>936694.39279999991</v>
      </c>
      <c r="E184" s="1">
        <f>+G184/D184</f>
        <v>0</v>
      </c>
      <c r="F184" s="6">
        <f>+D184*80%</f>
        <v>749355.51423999993</v>
      </c>
      <c r="G184" s="33"/>
      <c r="H184" s="2" t="str">
        <f>IF(G184&lt;F184," OFERTA CON PRECIO APARENTEMENTE BAJO","VALOR MINIMO ACEPTABLE")</f>
        <v xml:space="preserve"> OFERTA CON PRECIO APARENTEMENTE BAJO</v>
      </c>
      <c r="I184" s="29"/>
      <c r="J184" s="30">
        <f>+ROUND(G184*I184,0)</f>
        <v>0</v>
      </c>
      <c r="K184" s="29"/>
      <c r="L184" s="30">
        <f>+ROUND(G184*K184,0)</f>
        <v>0</v>
      </c>
      <c r="M184" s="29"/>
      <c r="N184" s="30">
        <f>+ROUND(G184*M184,0)</f>
        <v>0</v>
      </c>
      <c r="O184" s="29"/>
      <c r="P184" s="30">
        <f>+ROUND(G184*O184,0)</f>
        <v>0</v>
      </c>
      <c r="Q184" s="31">
        <f>ROUND(G184-J184-L184-N184-P184,0)</f>
        <v>0</v>
      </c>
    </row>
    <row r="185" spans="2:17" ht="15" x14ac:dyDescent="0.25">
      <c r="B185" s="19">
        <v>162</v>
      </c>
      <c r="C185" s="94" t="s">
        <v>133</v>
      </c>
      <c r="D185" s="20">
        <v>3878998.4864000003</v>
      </c>
      <c r="E185" s="1">
        <f>+G185/D185</f>
        <v>0</v>
      </c>
      <c r="F185" s="6">
        <f>+D185*80%</f>
        <v>3103198.7891200003</v>
      </c>
      <c r="G185" s="33"/>
      <c r="H185" s="2" t="str">
        <f>IF(G185&lt;F185," OFERTA CON PRECIO APARENTEMENTE BAJO","VALOR MINIMO ACEPTABLE")</f>
        <v xml:space="preserve"> OFERTA CON PRECIO APARENTEMENTE BAJO</v>
      </c>
      <c r="I185" s="29"/>
      <c r="J185" s="30">
        <f>+ROUND(G185*I185,0)</f>
        <v>0</v>
      </c>
      <c r="K185" s="29"/>
      <c r="L185" s="30">
        <f>+ROUND(G185*K185,0)</f>
        <v>0</v>
      </c>
      <c r="M185" s="29"/>
      <c r="N185" s="30">
        <f>+ROUND(G185*M185,0)</f>
        <v>0</v>
      </c>
      <c r="O185" s="29"/>
      <c r="P185" s="30">
        <f>+ROUND(G185*O185,0)</f>
        <v>0</v>
      </c>
      <c r="Q185" s="31">
        <f>ROUND(G185-J185-L185-N185-P185,0)</f>
        <v>0</v>
      </c>
    </row>
    <row r="186" spans="2:17" ht="15" x14ac:dyDescent="0.25">
      <c r="B186" s="19">
        <v>163</v>
      </c>
      <c r="C186" s="94" t="s">
        <v>134</v>
      </c>
      <c r="D186" s="20">
        <v>558802.8112</v>
      </c>
      <c r="E186" s="1">
        <f>+G186/D186</f>
        <v>0</v>
      </c>
      <c r="F186" s="6">
        <f>+D186*80%</f>
        <v>447042.24896</v>
      </c>
      <c r="G186" s="33"/>
      <c r="H186" s="2" t="str">
        <f>IF(G186&lt;F186," OFERTA CON PRECIO APARENTEMENTE BAJO","VALOR MINIMO ACEPTABLE")</f>
        <v xml:space="preserve"> OFERTA CON PRECIO APARENTEMENTE BAJO</v>
      </c>
      <c r="I186" s="29"/>
      <c r="J186" s="30">
        <f>+ROUND(G186*I186,0)</f>
        <v>0</v>
      </c>
      <c r="K186" s="29"/>
      <c r="L186" s="30">
        <f>+ROUND(G186*K186,0)</f>
        <v>0</v>
      </c>
      <c r="M186" s="29"/>
      <c r="N186" s="30">
        <f>+ROUND(G186*M186,0)</f>
        <v>0</v>
      </c>
      <c r="O186" s="29"/>
      <c r="P186" s="30">
        <f>+ROUND(G186*O186,0)</f>
        <v>0</v>
      </c>
      <c r="Q186" s="31">
        <f>ROUND(G186-J186-L186-N186-P186,0)</f>
        <v>0</v>
      </c>
    </row>
    <row r="187" spans="2:17" ht="15" x14ac:dyDescent="0.25">
      <c r="B187" s="19">
        <v>164</v>
      </c>
      <c r="C187" s="94" t="s">
        <v>441</v>
      </c>
      <c r="D187" s="20">
        <v>485575.98559999996</v>
      </c>
      <c r="E187" s="1">
        <f>+G187/D187</f>
        <v>0</v>
      </c>
      <c r="F187" s="6">
        <f>+D187*80%</f>
        <v>388460.78847999999</v>
      </c>
      <c r="G187" s="33"/>
      <c r="H187" s="2" t="str">
        <f>IF(G187&lt;F187," OFERTA CON PRECIO APARENTEMENTE BAJO","VALOR MINIMO ACEPTABLE")</f>
        <v xml:space="preserve"> OFERTA CON PRECIO APARENTEMENTE BAJO</v>
      </c>
      <c r="I187" s="29"/>
      <c r="J187" s="30">
        <f>+ROUND(G187*I187,0)</f>
        <v>0</v>
      </c>
      <c r="K187" s="29"/>
      <c r="L187" s="30">
        <f>+ROUND(G187*K187,0)</f>
        <v>0</v>
      </c>
      <c r="M187" s="29"/>
      <c r="N187" s="30">
        <f>+ROUND(G187*M187,0)</f>
        <v>0</v>
      </c>
      <c r="O187" s="29"/>
      <c r="P187" s="30">
        <f>+ROUND(G187*O187,0)</f>
        <v>0</v>
      </c>
      <c r="Q187" s="31">
        <f>ROUND(G187-J187-L187-N187-P187,0)</f>
        <v>0</v>
      </c>
    </row>
    <row r="188" spans="2:17" ht="15" x14ac:dyDescent="0.25">
      <c r="B188" s="19">
        <v>165</v>
      </c>
      <c r="C188" s="94" t="s">
        <v>442</v>
      </c>
      <c r="D188" s="20">
        <v>54951.733599999992</v>
      </c>
      <c r="E188" s="1">
        <f>+G188/D188</f>
        <v>0</v>
      </c>
      <c r="F188" s="6">
        <f>+D188*80%</f>
        <v>43961.386879999998</v>
      </c>
      <c r="G188" s="33"/>
      <c r="H188" s="2" t="str">
        <f>IF(G188&lt;F188," OFERTA CON PRECIO APARENTEMENTE BAJO","VALOR MINIMO ACEPTABLE")</f>
        <v xml:space="preserve"> OFERTA CON PRECIO APARENTEMENTE BAJO</v>
      </c>
      <c r="I188" s="29"/>
      <c r="J188" s="30">
        <f>+ROUND(G188*I188,0)</f>
        <v>0</v>
      </c>
      <c r="K188" s="29"/>
      <c r="L188" s="30">
        <f>+ROUND(G188*K188,0)</f>
        <v>0</v>
      </c>
      <c r="M188" s="29"/>
      <c r="N188" s="30">
        <f>+ROUND(G188*M188,0)</f>
        <v>0</v>
      </c>
      <c r="O188" s="29"/>
      <c r="P188" s="30">
        <f>+ROUND(G188*O188,0)</f>
        <v>0</v>
      </c>
      <c r="Q188" s="31">
        <f>ROUND(G188-J188-L188-N188-P188,0)</f>
        <v>0</v>
      </c>
    </row>
    <row r="189" spans="2:17" ht="15" x14ac:dyDescent="0.25">
      <c r="B189" s="19">
        <v>166</v>
      </c>
      <c r="C189" s="94" t="s">
        <v>443</v>
      </c>
      <c r="D189" s="20">
        <v>189147.02919999999</v>
      </c>
      <c r="E189" s="1">
        <f>+G189/D189</f>
        <v>0</v>
      </c>
      <c r="F189" s="6">
        <f>+D189*80%</f>
        <v>151317.62336</v>
      </c>
      <c r="G189" s="33"/>
      <c r="H189" s="2" t="str">
        <f>IF(G189&lt;F189," OFERTA CON PRECIO APARENTEMENTE BAJO","VALOR MINIMO ACEPTABLE")</f>
        <v xml:space="preserve"> OFERTA CON PRECIO APARENTEMENTE BAJO</v>
      </c>
      <c r="I189" s="29"/>
      <c r="J189" s="30">
        <f>+ROUND(G189*I189,0)</f>
        <v>0</v>
      </c>
      <c r="K189" s="29"/>
      <c r="L189" s="30">
        <f>+ROUND(G189*K189,0)</f>
        <v>0</v>
      </c>
      <c r="M189" s="29"/>
      <c r="N189" s="30">
        <f>+ROUND(G189*M189,0)</f>
        <v>0</v>
      </c>
      <c r="O189" s="29"/>
      <c r="P189" s="30">
        <f>+ROUND(G189*O189,0)</f>
        <v>0</v>
      </c>
      <c r="Q189" s="31">
        <f>ROUND(G189-J189-L189-N189-P189,0)</f>
        <v>0</v>
      </c>
    </row>
    <row r="190" spans="2:17" ht="15" x14ac:dyDescent="0.25">
      <c r="B190" s="19">
        <v>167</v>
      </c>
      <c r="C190" s="94" t="s">
        <v>444</v>
      </c>
      <c r="D190" s="20">
        <v>3973812.0847999998</v>
      </c>
      <c r="E190" s="1">
        <f>+G190/D190</f>
        <v>0</v>
      </c>
      <c r="F190" s="6">
        <f>+D190*80%</f>
        <v>3179049.6678400002</v>
      </c>
      <c r="G190" s="33"/>
      <c r="H190" s="2" t="str">
        <f>IF(G190&lt;F190," OFERTA CON PRECIO APARENTEMENTE BAJO","VALOR MINIMO ACEPTABLE")</f>
        <v xml:space="preserve"> OFERTA CON PRECIO APARENTEMENTE BAJO</v>
      </c>
      <c r="I190" s="29"/>
      <c r="J190" s="30">
        <f>+ROUND(G190*I190,0)</f>
        <v>0</v>
      </c>
      <c r="K190" s="29"/>
      <c r="L190" s="30">
        <f>+ROUND(G190*K190,0)</f>
        <v>0</v>
      </c>
      <c r="M190" s="29"/>
      <c r="N190" s="30">
        <f>+ROUND(G190*M190,0)</f>
        <v>0</v>
      </c>
      <c r="O190" s="29"/>
      <c r="P190" s="30">
        <f>+ROUND(G190*O190,0)</f>
        <v>0</v>
      </c>
      <c r="Q190" s="31">
        <f>ROUND(G190-J190-L190-N190-P190,0)</f>
        <v>0</v>
      </c>
    </row>
    <row r="191" spans="2:17" ht="15" x14ac:dyDescent="0.25">
      <c r="B191" s="19">
        <v>168</v>
      </c>
      <c r="C191" s="94" t="s">
        <v>445</v>
      </c>
      <c r="D191" s="20">
        <v>4019161.8271999997</v>
      </c>
      <c r="E191" s="1">
        <f>+G191/D191</f>
        <v>0</v>
      </c>
      <c r="F191" s="6">
        <f>+D191*80%</f>
        <v>3215329.4617599999</v>
      </c>
      <c r="G191" s="33"/>
      <c r="H191" s="2" t="str">
        <f>IF(G191&lt;F191," OFERTA CON PRECIO APARENTEMENTE BAJO","VALOR MINIMO ACEPTABLE")</f>
        <v xml:space="preserve"> OFERTA CON PRECIO APARENTEMENTE BAJO</v>
      </c>
      <c r="I191" s="29"/>
      <c r="J191" s="30">
        <f>+ROUND(G191*I191,0)</f>
        <v>0</v>
      </c>
      <c r="K191" s="29"/>
      <c r="L191" s="30">
        <f>+ROUND(G191*K191,0)</f>
        <v>0</v>
      </c>
      <c r="M191" s="29"/>
      <c r="N191" s="30">
        <f>+ROUND(G191*M191,0)</f>
        <v>0</v>
      </c>
      <c r="O191" s="29"/>
      <c r="P191" s="30">
        <f>+ROUND(G191*O191,0)</f>
        <v>0</v>
      </c>
      <c r="Q191" s="31">
        <f>ROUND(G191-J191-L191-N191-P191,0)</f>
        <v>0</v>
      </c>
    </row>
    <row r="192" spans="2:17" ht="15" x14ac:dyDescent="0.25">
      <c r="B192" s="19">
        <v>169</v>
      </c>
      <c r="C192" s="94" t="s">
        <v>122</v>
      </c>
      <c r="D192" s="20">
        <v>393841.62960000004</v>
      </c>
      <c r="E192" s="1">
        <f>+G192/D192</f>
        <v>0</v>
      </c>
      <c r="F192" s="6">
        <f>+D192*80%</f>
        <v>315073.30368000007</v>
      </c>
      <c r="G192" s="33"/>
      <c r="H192" s="2" t="str">
        <f>IF(G192&lt;F192," OFERTA CON PRECIO APARENTEMENTE BAJO","VALOR MINIMO ACEPTABLE")</f>
        <v xml:space="preserve"> OFERTA CON PRECIO APARENTEMENTE BAJO</v>
      </c>
      <c r="I192" s="29"/>
      <c r="J192" s="30">
        <f>+ROUND(G192*I192,0)</f>
        <v>0</v>
      </c>
      <c r="K192" s="29"/>
      <c r="L192" s="30">
        <f>+ROUND(G192*K192,0)</f>
        <v>0</v>
      </c>
      <c r="M192" s="29"/>
      <c r="N192" s="30">
        <f>+ROUND(G192*M192,0)</f>
        <v>0</v>
      </c>
      <c r="O192" s="29"/>
      <c r="P192" s="30">
        <f>+ROUND(G192*O192,0)</f>
        <v>0</v>
      </c>
      <c r="Q192" s="31">
        <f>ROUND(G192-J192-L192-N192-P192,0)</f>
        <v>0</v>
      </c>
    </row>
    <row r="193" spans="2:17" ht="15" x14ac:dyDescent="0.25">
      <c r="B193" s="19">
        <v>170</v>
      </c>
      <c r="C193" s="94" t="s">
        <v>446</v>
      </c>
      <c r="D193" s="20">
        <v>347940.80680000002</v>
      </c>
      <c r="E193" s="1">
        <f>+G193/D193</f>
        <v>0</v>
      </c>
      <c r="F193" s="6">
        <f>+D193*80%</f>
        <v>278352.64544000005</v>
      </c>
      <c r="G193" s="33"/>
      <c r="H193" s="2" t="str">
        <f>IF(G193&lt;F193," OFERTA CON PRECIO APARENTEMENTE BAJO","VALOR MINIMO ACEPTABLE")</f>
        <v xml:space="preserve"> OFERTA CON PRECIO APARENTEMENTE BAJO</v>
      </c>
      <c r="I193" s="29"/>
      <c r="J193" s="30">
        <f>+ROUND(G193*I193,0)</f>
        <v>0</v>
      </c>
      <c r="K193" s="29"/>
      <c r="L193" s="30">
        <f>+ROUND(G193*K193,0)</f>
        <v>0</v>
      </c>
      <c r="M193" s="29"/>
      <c r="N193" s="30">
        <f>+ROUND(G193*M193,0)</f>
        <v>0</v>
      </c>
      <c r="O193" s="29"/>
      <c r="P193" s="30">
        <f>+ROUND(G193*O193,0)</f>
        <v>0</v>
      </c>
      <c r="Q193" s="31">
        <f>ROUND(G193-J193-L193-N193-P193,0)</f>
        <v>0</v>
      </c>
    </row>
    <row r="194" spans="2:17" ht="15" x14ac:dyDescent="0.25">
      <c r="B194" s="19">
        <v>171</v>
      </c>
      <c r="C194" s="94" t="s">
        <v>447</v>
      </c>
      <c r="D194" s="20">
        <v>1649856.0792</v>
      </c>
      <c r="E194" s="1">
        <f>+G194/D194</f>
        <v>0</v>
      </c>
      <c r="F194" s="6">
        <f>+D194*80%</f>
        <v>1319884.8633600001</v>
      </c>
      <c r="G194" s="33"/>
      <c r="H194" s="2" t="str">
        <f>IF(G194&lt;F194," OFERTA CON PRECIO APARENTEMENTE BAJO","VALOR MINIMO ACEPTABLE")</f>
        <v xml:space="preserve"> OFERTA CON PRECIO APARENTEMENTE BAJO</v>
      </c>
      <c r="I194" s="29"/>
      <c r="J194" s="30">
        <f>+ROUND(G194*I194,0)</f>
        <v>0</v>
      </c>
      <c r="K194" s="29"/>
      <c r="L194" s="30">
        <f>+ROUND(G194*K194,0)</f>
        <v>0</v>
      </c>
      <c r="M194" s="29"/>
      <c r="N194" s="30">
        <f>+ROUND(G194*M194,0)</f>
        <v>0</v>
      </c>
      <c r="O194" s="29"/>
      <c r="P194" s="30">
        <f>+ROUND(G194*O194,0)</f>
        <v>0</v>
      </c>
      <c r="Q194" s="31">
        <f>ROUND(G194-J194-L194-N194-P194,0)</f>
        <v>0</v>
      </c>
    </row>
    <row r="195" spans="2:17" ht="15" x14ac:dyDescent="0.25">
      <c r="B195" s="19">
        <v>172</v>
      </c>
      <c r="C195" s="94" t="s">
        <v>448</v>
      </c>
      <c r="D195" s="20">
        <v>1980470.0264000001</v>
      </c>
      <c r="E195" s="1">
        <f>+G195/D195</f>
        <v>0</v>
      </c>
      <c r="F195" s="6">
        <f>+D195*80%</f>
        <v>1584376.0211200002</v>
      </c>
      <c r="G195" s="33"/>
      <c r="H195" s="2" t="str">
        <f>IF(G195&lt;F195," OFERTA CON PRECIO APARENTEMENTE BAJO","VALOR MINIMO ACEPTABLE")</f>
        <v xml:space="preserve"> OFERTA CON PRECIO APARENTEMENTE BAJO</v>
      </c>
      <c r="I195" s="29"/>
      <c r="J195" s="30">
        <f>+ROUND(G195*I195,0)</f>
        <v>0</v>
      </c>
      <c r="K195" s="29"/>
      <c r="L195" s="30">
        <f>+ROUND(G195*K195,0)</f>
        <v>0</v>
      </c>
      <c r="M195" s="29"/>
      <c r="N195" s="30">
        <f>+ROUND(G195*M195,0)</f>
        <v>0</v>
      </c>
      <c r="O195" s="29"/>
      <c r="P195" s="30">
        <f>+ROUND(G195*O195,0)</f>
        <v>0</v>
      </c>
      <c r="Q195" s="31">
        <f>ROUND(G195-J195-L195-N195-P195,0)</f>
        <v>0</v>
      </c>
    </row>
    <row r="196" spans="2:17" ht="15" x14ac:dyDescent="0.25">
      <c r="B196" s="19">
        <v>173</v>
      </c>
      <c r="C196" s="94" t="s">
        <v>449</v>
      </c>
      <c r="D196" s="20">
        <v>1798765.8171999999</v>
      </c>
      <c r="E196" s="1">
        <f>+G196/D196</f>
        <v>0</v>
      </c>
      <c r="F196" s="6">
        <f>+D196*80%</f>
        <v>1439012.6537600001</v>
      </c>
      <c r="G196" s="33"/>
      <c r="H196" s="2" t="str">
        <f>IF(G196&lt;F196," OFERTA CON PRECIO APARENTEMENTE BAJO","VALOR MINIMO ACEPTABLE")</f>
        <v xml:space="preserve"> OFERTA CON PRECIO APARENTEMENTE BAJO</v>
      </c>
      <c r="I196" s="29"/>
      <c r="J196" s="30">
        <f>+ROUND(G196*I196,0)</f>
        <v>0</v>
      </c>
      <c r="K196" s="29"/>
      <c r="L196" s="30">
        <f>+ROUND(G196*K196,0)</f>
        <v>0</v>
      </c>
      <c r="M196" s="29"/>
      <c r="N196" s="30">
        <f>+ROUND(G196*M196,0)</f>
        <v>0</v>
      </c>
      <c r="O196" s="29"/>
      <c r="P196" s="30">
        <f>+ROUND(G196*O196,0)</f>
        <v>0</v>
      </c>
      <c r="Q196" s="31">
        <f>ROUND(G196-J196-L196-N196-P196,0)</f>
        <v>0</v>
      </c>
    </row>
    <row r="197" spans="2:17" ht="15" x14ac:dyDescent="0.25">
      <c r="B197" s="19">
        <v>174</v>
      </c>
      <c r="C197" s="94" t="s">
        <v>450</v>
      </c>
      <c r="D197" s="20">
        <v>1896072.3628</v>
      </c>
      <c r="E197" s="1">
        <f>+G197/D197</f>
        <v>0</v>
      </c>
      <c r="F197" s="6">
        <f>+D197*80%</f>
        <v>1516857.8902400001</v>
      </c>
      <c r="G197" s="33"/>
      <c r="H197" s="2" t="str">
        <f>IF(G197&lt;F197," OFERTA CON PRECIO APARENTEMENTE BAJO","VALOR MINIMO ACEPTABLE")</f>
        <v xml:space="preserve"> OFERTA CON PRECIO APARENTEMENTE BAJO</v>
      </c>
      <c r="I197" s="29"/>
      <c r="J197" s="30">
        <f>+ROUND(G197*I197,0)</f>
        <v>0</v>
      </c>
      <c r="K197" s="29"/>
      <c r="L197" s="30">
        <f>+ROUND(G197*K197,0)</f>
        <v>0</v>
      </c>
      <c r="M197" s="29"/>
      <c r="N197" s="30">
        <f>+ROUND(G197*M197,0)</f>
        <v>0</v>
      </c>
      <c r="O197" s="29"/>
      <c r="P197" s="30">
        <f>+ROUND(G197*O197,0)</f>
        <v>0</v>
      </c>
      <c r="Q197" s="31">
        <f>ROUND(G197-J197-L197-N197-P197,0)</f>
        <v>0</v>
      </c>
    </row>
    <row r="198" spans="2:17" ht="15" x14ac:dyDescent="0.25">
      <c r="B198" s="19">
        <v>175</v>
      </c>
      <c r="C198" s="94" t="s">
        <v>451</v>
      </c>
      <c r="D198" s="20">
        <v>53599.567999999999</v>
      </c>
      <c r="E198" s="1">
        <f>+G198/D198</f>
        <v>0</v>
      </c>
      <c r="F198" s="6">
        <f>+D198*80%</f>
        <v>42879.654399999999</v>
      </c>
      <c r="G198" s="33"/>
      <c r="H198" s="2" t="str">
        <f>IF(G198&lt;F198," OFERTA CON PRECIO APARENTEMENTE BAJO","VALOR MINIMO ACEPTABLE")</f>
        <v xml:space="preserve"> OFERTA CON PRECIO APARENTEMENTE BAJO</v>
      </c>
      <c r="I198" s="29"/>
      <c r="J198" s="30">
        <f>+ROUND(G198*I198,0)</f>
        <v>0</v>
      </c>
      <c r="K198" s="29"/>
      <c r="L198" s="30">
        <f>+ROUND(G198*K198,0)</f>
        <v>0</v>
      </c>
      <c r="M198" s="29"/>
      <c r="N198" s="30">
        <f>+ROUND(G198*M198,0)</f>
        <v>0</v>
      </c>
      <c r="O198" s="29"/>
      <c r="P198" s="30">
        <f>+ROUND(G198*O198,0)</f>
        <v>0</v>
      </c>
      <c r="Q198" s="31">
        <f>ROUND(G198-J198-L198-N198-P198,0)</f>
        <v>0</v>
      </c>
    </row>
    <row r="199" spans="2:17" ht="15" x14ac:dyDescent="0.25">
      <c r="B199" s="19">
        <v>176</v>
      </c>
      <c r="C199" s="94" t="s">
        <v>453</v>
      </c>
      <c r="D199" s="20">
        <v>72164.590799999991</v>
      </c>
      <c r="E199" s="1">
        <f>+G199/D199</f>
        <v>0</v>
      </c>
      <c r="F199" s="6">
        <f>+D199*80%</f>
        <v>57731.672639999997</v>
      </c>
      <c r="G199" s="33"/>
      <c r="H199" s="2" t="str">
        <f>IF(G199&lt;F199," OFERTA CON PRECIO APARENTEMENTE BAJO","VALOR MINIMO ACEPTABLE")</f>
        <v xml:space="preserve"> OFERTA CON PRECIO APARENTEMENTE BAJO</v>
      </c>
      <c r="I199" s="29"/>
      <c r="J199" s="30">
        <f>+ROUND(G199*I199,0)</f>
        <v>0</v>
      </c>
      <c r="K199" s="29"/>
      <c r="L199" s="30">
        <f>+ROUND(G199*K199,0)</f>
        <v>0</v>
      </c>
      <c r="M199" s="29"/>
      <c r="N199" s="30">
        <f>+ROUND(G199*M199,0)</f>
        <v>0</v>
      </c>
      <c r="O199" s="29"/>
      <c r="P199" s="30">
        <f>+ROUND(G199*O199,0)</f>
        <v>0</v>
      </c>
      <c r="Q199" s="31">
        <f>ROUND(G199-J199-L199-N199-P199,0)</f>
        <v>0</v>
      </c>
    </row>
    <row r="200" spans="2:17" ht="15" x14ac:dyDescent="0.25">
      <c r="B200" s="19">
        <v>177</v>
      </c>
      <c r="C200" s="94" t="s">
        <v>454</v>
      </c>
      <c r="D200" s="20">
        <v>763219.26280000003</v>
      </c>
      <c r="E200" s="1">
        <f>+G200/D200</f>
        <v>0</v>
      </c>
      <c r="F200" s="6">
        <f>+D200*80%</f>
        <v>610575.41024</v>
      </c>
      <c r="G200" s="33"/>
      <c r="H200" s="2" t="str">
        <f>IF(G200&lt;F200," OFERTA CON PRECIO APARENTEMENTE BAJO","VALOR MINIMO ACEPTABLE")</f>
        <v xml:space="preserve"> OFERTA CON PRECIO APARENTEMENTE BAJO</v>
      </c>
      <c r="I200" s="29"/>
      <c r="J200" s="30">
        <f>+ROUND(G200*I200,0)</f>
        <v>0</v>
      </c>
      <c r="K200" s="29"/>
      <c r="L200" s="30">
        <f>+ROUND(G200*K200,0)</f>
        <v>0</v>
      </c>
      <c r="M200" s="29"/>
      <c r="N200" s="30">
        <f>+ROUND(G200*M200,0)</f>
        <v>0</v>
      </c>
      <c r="O200" s="29"/>
      <c r="P200" s="30">
        <f>+ROUND(G200*O200,0)</f>
        <v>0</v>
      </c>
      <c r="Q200" s="31">
        <f>ROUND(G200-J200-L200-N200-P200,0)</f>
        <v>0</v>
      </c>
    </row>
    <row r="201" spans="2:17" ht="15" x14ac:dyDescent="0.25">
      <c r="B201" s="19">
        <v>178</v>
      </c>
      <c r="C201" s="94" t="s">
        <v>455</v>
      </c>
      <c r="D201" s="20">
        <v>1075897.6168</v>
      </c>
      <c r="E201" s="1">
        <f>+G201/D201</f>
        <v>0</v>
      </c>
      <c r="F201" s="6">
        <f>+D201*80%</f>
        <v>860718.09343999997</v>
      </c>
      <c r="G201" s="33"/>
      <c r="H201" s="2" t="str">
        <f>IF(G201&lt;F201," OFERTA CON PRECIO APARENTEMENTE BAJO","VALOR MINIMO ACEPTABLE")</f>
        <v xml:space="preserve"> OFERTA CON PRECIO APARENTEMENTE BAJO</v>
      </c>
      <c r="I201" s="29"/>
      <c r="J201" s="30">
        <f>+ROUND(G201*I201,0)</f>
        <v>0</v>
      </c>
      <c r="K201" s="29"/>
      <c r="L201" s="30">
        <f>+ROUND(G201*K201,0)</f>
        <v>0</v>
      </c>
      <c r="M201" s="29"/>
      <c r="N201" s="30">
        <f>+ROUND(G201*M201,0)</f>
        <v>0</v>
      </c>
      <c r="O201" s="29"/>
      <c r="P201" s="30">
        <f>+ROUND(G201*O201,0)</f>
        <v>0</v>
      </c>
      <c r="Q201" s="31">
        <f>ROUND(G201-J201-L201-N201-P201,0)</f>
        <v>0</v>
      </c>
    </row>
    <row r="202" spans="2:17" ht="15" x14ac:dyDescent="0.25">
      <c r="B202" s="19">
        <v>179</v>
      </c>
      <c r="C202" s="94" t="s">
        <v>133</v>
      </c>
      <c r="D202" s="20">
        <v>1403334.9176</v>
      </c>
      <c r="E202" s="1">
        <f>+G202/D202</f>
        <v>0</v>
      </c>
      <c r="F202" s="6">
        <f>+D202*80%</f>
        <v>1122667.93408</v>
      </c>
      <c r="G202" s="33"/>
      <c r="H202" s="2" t="str">
        <f>IF(G202&lt;F202," OFERTA CON PRECIO APARENTEMENTE BAJO","VALOR MINIMO ACEPTABLE")</f>
        <v xml:space="preserve"> OFERTA CON PRECIO APARENTEMENTE BAJO</v>
      </c>
      <c r="I202" s="29"/>
      <c r="J202" s="30">
        <f>+ROUND(G202*I202,0)</f>
        <v>0</v>
      </c>
      <c r="K202" s="29"/>
      <c r="L202" s="30">
        <f>+ROUND(G202*K202,0)</f>
        <v>0</v>
      </c>
      <c r="M202" s="29"/>
      <c r="N202" s="30">
        <f>+ROUND(G202*M202,0)</f>
        <v>0</v>
      </c>
      <c r="O202" s="29"/>
      <c r="P202" s="30">
        <f>+ROUND(G202*O202,0)</f>
        <v>0</v>
      </c>
      <c r="Q202" s="31">
        <f>ROUND(G202-J202-L202-N202-P202,0)</f>
        <v>0</v>
      </c>
    </row>
    <row r="203" spans="2:17" ht="15" x14ac:dyDescent="0.25">
      <c r="B203" s="19">
        <v>180</v>
      </c>
      <c r="C203" s="94" t="s">
        <v>137</v>
      </c>
      <c r="D203" s="20">
        <v>1140545.0127999999</v>
      </c>
      <c r="E203" s="1">
        <f>+G203/D203</f>
        <v>0</v>
      </c>
      <c r="F203" s="6">
        <f>+D203*80%</f>
        <v>912436.01023999997</v>
      </c>
      <c r="G203" s="33"/>
      <c r="H203" s="2" t="str">
        <f>IF(G203&lt;F203," OFERTA CON PRECIO APARENTEMENTE BAJO","VALOR MINIMO ACEPTABLE")</f>
        <v xml:space="preserve"> OFERTA CON PRECIO APARENTEMENTE BAJO</v>
      </c>
      <c r="I203" s="29"/>
      <c r="J203" s="30">
        <f>+ROUND(G203*I203,0)</f>
        <v>0</v>
      </c>
      <c r="K203" s="29"/>
      <c r="L203" s="30">
        <f>+ROUND(G203*K203,0)</f>
        <v>0</v>
      </c>
      <c r="M203" s="29"/>
      <c r="N203" s="30">
        <f>+ROUND(G203*M203,0)</f>
        <v>0</v>
      </c>
      <c r="O203" s="29"/>
      <c r="P203" s="30">
        <f>+ROUND(G203*O203,0)</f>
        <v>0</v>
      </c>
      <c r="Q203" s="31">
        <f>ROUND(G203-J203-L203-N203-P203,0)</f>
        <v>0</v>
      </c>
    </row>
    <row r="204" spans="2:17" ht="15" x14ac:dyDescent="0.25">
      <c r="B204" s="19">
        <v>181</v>
      </c>
      <c r="C204" s="94" t="s">
        <v>456</v>
      </c>
      <c r="D204" s="20">
        <v>1860194.8147999998</v>
      </c>
      <c r="E204" s="1">
        <f>+G204/D204</f>
        <v>0</v>
      </c>
      <c r="F204" s="6">
        <f>+D204*80%</f>
        <v>1488155.8518399999</v>
      </c>
      <c r="G204" s="33"/>
      <c r="H204" s="2" t="str">
        <f>IF(G204&lt;F204," OFERTA CON PRECIO APARENTEMENTE BAJO","VALOR MINIMO ACEPTABLE")</f>
        <v xml:space="preserve"> OFERTA CON PRECIO APARENTEMENTE BAJO</v>
      </c>
      <c r="I204" s="29"/>
      <c r="J204" s="30">
        <f>+ROUND(G204*I204,0)</f>
        <v>0</v>
      </c>
      <c r="K204" s="29"/>
      <c r="L204" s="30">
        <f>+ROUND(G204*K204,0)</f>
        <v>0</v>
      </c>
      <c r="M204" s="29"/>
      <c r="N204" s="30">
        <f>+ROUND(G204*M204,0)</f>
        <v>0</v>
      </c>
      <c r="O204" s="29"/>
      <c r="P204" s="30">
        <f>+ROUND(G204*O204,0)</f>
        <v>0</v>
      </c>
      <c r="Q204" s="31">
        <f>ROUND(G204-J204-L204-N204-P204,0)</f>
        <v>0</v>
      </c>
    </row>
    <row r="205" spans="2:17" ht="15" x14ac:dyDescent="0.25">
      <c r="B205" s="19">
        <v>182</v>
      </c>
      <c r="C205" s="94" t="s">
        <v>136</v>
      </c>
      <c r="D205" s="20">
        <v>111351.77599999998</v>
      </c>
      <c r="E205" s="1">
        <f>+G205/D205</f>
        <v>0</v>
      </c>
      <c r="F205" s="6">
        <f>+D205*80%</f>
        <v>89081.420799999993</v>
      </c>
      <c r="G205" s="33"/>
      <c r="H205" s="2" t="str">
        <f>IF(G205&lt;F205," OFERTA CON PRECIO APARENTEMENTE BAJO","VALOR MINIMO ACEPTABLE")</f>
        <v xml:space="preserve"> OFERTA CON PRECIO APARENTEMENTE BAJO</v>
      </c>
      <c r="I205" s="29"/>
      <c r="J205" s="30">
        <f>+ROUND(G205*I205,0)</f>
        <v>0</v>
      </c>
      <c r="K205" s="29"/>
      <c r="L205" s="30">
        <f>+ROUND(G205*K205,0)</f>
        <v>0</v>
      </c>
      <c r="M205" s="29"/>
      <c r="N205" s="30">
        <f>+ROUND(G205*M205,0)</f>
        <v>0</v>
      </c>
      <c r="O205" s="29"/>
      <c r="P205" s="30">
        <f>+ROUND(G205*O205,0)</f>
        <v>0</v>
      </c>
      <c r="Q205" s="31">
        <f>ROUND(G205-J205-L205-N205-P205,0)</f>
        <v>0</v>
      </c>
    </row>
    <row r="206" spans="2:17" ht="15" x14ac:dyDescent="0.25">
      <c r="B206" s="19">
        <v>183</v>
      </c>
      <c r="C206" s="94" t="s">
        <v>137</v>
      </c>
      <c r="D206" s="20">
        <v>1118082.0231999999</v>
      </c>
      <c r="E206" s="1">
        <f>+G206/D206</f>
        <v>0</v>
      </c>
      <c r="F206" s="6">
        <f>+D206*80%</f>
        <v>894465.61855999997</v>
      </c>
      <c r="G206" s="33"/>
      <c r="H206" s="2" t="str">
        <f>IF(G206&lt;F206," OFERTA CON PRECIO APARENTEMENTE BAJO","VALOR MINIMO ACEPTABLE")</f>
        <v xml:space="preserve"> OFERTA CON PRECIO APARENTEMENTE BAJO</v>
      </c>
      <c r="I206" s="29"/>
      <c r="J206" s="30">
        <f>+ROUND(G206*I206,0)</f>
        <v>0</v>
      </c>
      <c r="K206" s="29"/>
      <c r="L206" s="30">
        <f>+ROUND(G206*K206,0)</f>
        <v>0</v>
      </c>
      <c r="M206" s="29"/>
      <c r="N206" s="30">
        <f>+ROUND(G206*M206,0)</f>
        <v>0</v>
      </c>
      <c r="O206" s="29"/>
      <c r="P206" s="30">
        <f>+ROUND(G206*O206,0)</f>
        <v>0</v>
      </c>
      <c r="Q206" s="31">
        <f>ROUND(G206-J206-L206-N206-P206,0)</f>
        <v>0</v>
      </c>
    </row>
    <row r="207" spans="2:17" ht="15" x14ac:dyDescent="0.25">
      <c r="B207" s="19">
        <v>184</v>
      </c>
      <c r="C207" s="94" t="s">
        <v>520</v>
      </c>
      <c r="D207" s="20">
        <v>1339963.7912000001</v>
      </c>
      <c r="E207" s="1">
        <f>+G207/D207</f>
        <v>0</v>
      </c>
      <c r="F207" s="6">
        <f>+D207*80%</f>
        <v>1071971.0329600002</v>
      </c>
      <c r="G207" s="33"/>
      <c r="H207" s="2" t="str">
        <f>IF(G207&lt;F207," OFERTA CON PRECIO APARENTEMENTE BAJO","VALOR MINIMO ACEPTABLE")</f>
        <v xml:space="preserve"> OFERTA CON PRECIO APARENTEMENTE BAJO</v>
      </c>
      <c r="I207" s="29"/>
      <c r="J207" s="30">
        <f>+ROUND(G207*I207,0)</f>
        <v>0</v>
      </c>
      <c r="K207" s="29"/>
      <c r="L207" s="30">
        <f>+ROUND(G207*K207,0)</f>
        <v>0</v>
      </c>
      <c r="M207" s="29"/>
      <c r="N207" s="30">
        <f>+ROUND(G207*M207,0)</f>
        <v>0</v>
      </c>
      <c r="O207" s="29"/>
      <c r="P207" s="30">
        <f>+ROUND(G207*O207,0)</f>
        <v>0</v>
      </c>
      <c r="Q207" s="31">
        <f>ROUND(G207-J207-L207-N207-P207,0)</f>
        <v>0</v>
      </c>
    </row>
    <row r="208" spans="2:17" ht="15" x14ac:dyDescent="0.25">
      <c r="B208" s="19">
        <v>185</v>
      </c>
      <c r="C208" s="94" t="s">
        <v>138</v>
      </c>
      <c r="D208" s="20">
        <v>2302014.2619999996</v>
      </c>
      <c r="E208" s="1">
        <f>+G208/D208</f>
        <v>0</v>
      </c>
      <c r="F208" s="6">
        <f>+D208*80%</f>
        <v>1841611.4095999999</v>
      </c>
      <c r="G208" s="33"/>
      <c r="H208" s="2" t="str">
        <f>IF(G208&lt;F208," OFERTA CON PRECIO APARENTEMENTE BAJO","VALOR MINIMO ACEPTABLE")</f>
        <v xml:space="preserve"> OFERTA CON PRECIO APARENTEMENTE BAJO</v>
      </c>
      <c r="I208" s="29"/>
      <c r="J208" s="30">
        <f>+ROUND(G208*I208,0)</f>
        <v>0</v>
      </c>
      <c r="K208" s="29"/>
      <c r="L208" s="30">
        <f>+ROUND(G208*K208,0)</f>
        <v>0</v>
      </c>
      <c r="M208" s="29"/>
      <c r="N208" s="30">
        <f>+ROUND(G208*M208,0)</f>
        <v>0</v>
      </c>
      <c r="O208" s="29"/>
      <c r="P208" s="30">
        <f>+ROUND(G208*O208,0)</f>
        <v>0</v>
      </c>
      <c r="Q208" s="31">
        <f>ROUND(G208-J208-L208-N208-P208,0)</f>
        <v>0</v>
      </c>
    </row>
    <row r="209" spans="2:17" ht="15" x14ac:dyDescent="0.25">
      <c r="B209" s="19">
        <v>186</v>
      </c>
      <c r="C209" s="94" t="s">
        <v>139</v>
      </c>
      <c r="D209" s="20">
        <v>3921201.2175999996</v>
      </c>
      <c r="E209" s="1">
        <f>+G209/D209</f>
        <v>0</v>
      </c>
      <c r="F209" s="6">
        <f>+D209*80%</f>
        <v>3136960.9740800001</v>
      </c>
      <c r="G209" s="33"/>
      <c r="H209" s="2" t="str">
        <f>IF(G209&lt;F209," OFERTA CON PRECIO APARENTEMENTE BAJO","VALOR MINIMO ACEPTABLE")</f>
        <v xml:space="preserve"> OFERTA CON PRECIO APARENTEMENTE BAJO</v>
      </c>
      <c r="I209" s="29"/>
      <c r="J209" s="30">
        <f>+ROUND(G209*I209,0)</f>
        <v>0</v>
      </c>
      <c r="K209" s="29"/>
      <c r="L209" s="30">
        <f>+ROUND(G209*K209,0)</f>
        <v>0</v>
      </c>
      <c r="M209" s="29"/>
      <c r="N209" s="30">
        <f>+ROUND(G209*M209,0)</f>
        <v>0</v>
      </c>
      <c r="O209" s="29"/>
      <c r="P209" s="30">
        <f>+ROUND(G209*O209,0)</f>
        <v>0</v>
      </c>
      <c r="Q209" s="31">
        <f>ROUND(G209-J209-L209-N209-P209,0)</f>
        <v>0</v>
      </c>
    </row>
    <row r="210" spans="2:17" ht="15" x14ac:dyDescent="0.25">
      <c r="B210" s="19">
        <v>187</v>
      </c>
      <c r="C210" s="94" t="s">
        <v>140</v>
      </c>
      <c r="D210" s="20">
        <v>1621061.7919999999</v>
      </c>
      <c r="E210" s="1">
        <f>+G210/D210</f>
        <v>0</v>
      </c>
      <c r="F210" s="6">
        <f>+D210*80%</f>
        <v>1296849.4336000001</v>
      </c>
      <c r="G210" s="33"/>
      <c r="H210" s="2" t="str">
        <f>IF(G210&lt;F210," OFERTA CON PRECIO APARENTEMENTE BAJO","VALOR MINIMO ACEPTABLE")</f>
        <v xml:space="preserve"> OFERTA CON PRECIO APARENTEMENTE BAJO</v>
      </c>
      <c r="I210" s="29"/>
      <c r="J210" s="30">
        <f>+ROUND(G210*I210,0)</f>
        <v>0</v>
      </c>
      <c r="K210" s="29"/>
      <c r="L210" s="30">
        <f>+ROUND(G210*K210,0)</f>
        <v>0</v>
      </c>
      <c r="M210" s="29"/>
      <c r="N210" s="30">
        <f>+ROUND(G210*M210,0)</f>
        <v>0</v>
      </c>
      <c r="O210" s="29"/>
      <c r="P210" s="30">
        <f>+ROUND(G210*O210,0)</f>
        <v>0</v>
      </c>
      <c r="Q210" s="31">
        <f>ROUND(G210-J210-L210-N210-P210,0)</f>
        <v>0</v>
      </c>
    </row>
    <row r="211" spans="2:17" ht="15" x14ac:dyDescent="0.25">
      <c r="B211" s="19">
        <v>188</v>
      </c>
      <c r="C211" s="94" t="s">
        <v>458</v>
      </c>
      <c r="D211" s="20">
        <v>384509.65600000002</v>
      </c>
      <c r="E211" s="1">
        <f>+G211/D211</f>
        <v>0</v>
      </c>
      <c r="F211" s="6">
        <f>+D211*80%</f>
        <v>307607.72480000003</v>
      </c>
      <c r="G211" s="33"/>
      <c r="H211" s="2" t="str">
        <f>IF(G211&lt;F211," OFERTA CON PRECIO APARENTEMENTE BAJO","VALOR MINIMO ACEPTABLE")</f>
        <v xml:space="preserve"> OFERTA CON PRECIO APARENTEMENTE BAJO</v>
      </c>
      <c r="I211" s="29"/>
      <c r="J211" s="30">
        <f>+ROUND(G211*I211,0)</f>
        <v>0</v>
      </c>
      <c r="K211" s="29"/>
      <c r="L211" s="30">
        <f>+ROUND(G211*K211,0)</f>
        <v>0</v>
      </c>
      <c r="M211" s="29"/>
      <c r="N211" s="30">
        <f>+ROUND(G211*M211,0)</f>
        <v>0</v>
      </c>
      <c r="O211" s="29"/>
      <c r="P211" s="30">
        <f>+ROUND(G211*O211,0)</f>
        <v>0</v>
      </c>
      <c r="Q211" s="31">
        <f>ROUND(G211-J211-L211-N211-P211,0)</f>
        <v>0</v>
      </c>
    </row>
    <row r="212" spans="2:17" ht="15" x14ac:dyDescent="0.25">
      <c r="B212" s="19">
        <v>189</v>
      </c>
      <c r="C212" s="94" t="s">
        <v>142</v>
      </c>
      <c r="D212" s="20">
        <v>3609730.0063999998</v>
      </c>
      <c r="E212" s="1">
        <f>+G212/D212</f>
        <v>0</v>
      </c>
      <c r="F212" s="6">
        <f>+D212*80%</f>
        <v>2887784.0051199999</v>
      </c>
      <c r="G212" s="33"/>
      <c r="H212" s="2" t="str">
        <f>IF(G212&lt;F212," OFERTA CON PRECIO APARENTEMENTE BAJO","VALOR MINIMO ACEPTABLE")</f>
        <v xml:space="preserve"> OFERTA CON PRECIO APARENTEMENTE BAJO</v>
      </c>
      <c r="I212" s="29"/>
      <c r="J212" s="30">
        <f>+ROUND(G212*I212,0)</f>
        <v>0</v>
      </c>
      <c r="K212" s="29"/>
      <c r="L212" s="30">
        <f>+ROUND(G212*K212,0)</f>
        <v>0</v>
      </c>
      <c r="M212" s="29"/>
      <c r="N212" s="30">
        <f>+ROUND(G212*M212,0)</f>
        <v>0</v>
      </c>
      <c r="O212" s="29"/>
      <c r="P212" s="30">
        <f>+ROUND(G212*O212,0)</f>
        <v>0</v>
      </c>
      <c r="Q212" s="31">
        <f>ROUND(G212-J212-L212-N212-P212,0)</f>
        <v>0</v>
      </c>
    </row>
    <row r="213" spans="2:17" ht="15" x14ac:dyDescent="0.25">
      <c r="B213" s="19">
        <v>190</v>
      </c>
      <c r="C213" s="94" t="s">
        <v>459</v>
      </c>
      <c r="D213" s="20">
        <v>5989669.7664000001</v>
      </c>
      <c r="E213" s="1">
        <f>+G213/D213</f>
        <v>0</v>
      </c>
      <c r="F213" s="6">
        <f>+D213*80%</f>
        <v>4791735.8131200001</v>
      </c>
      <c r="G213" s="33"/>
      <c r="H213" s="2" t="str">
        <f>IF(G213&lt;F213," OFERTA CON PRECIO APARENTEMENTE BAJO","VALOR MINIMO ACEPTABLE")</f>
        <v xml:space="preserve"> OFERTA CON PRECIO APARENTEMENTE BAJO</v>
      </c>
      <c r="I213" s="29"/>
      <c r="J213" s="30">
        <f>+ROUND(G213*I213,0)</f>
        <v>0</v>
      </c>
      <c r="K213" s="29"/>
      <c r="L213" s="30">
        <f>+ROUND(G213*K213,0)</f>
        <v>0</v>
      </c>
      <c r="M213" s="29"/>
      <c r="N213" s="30">
        <f>+ROUND(G213*M213,0)</f>
        <v>0</v>
      </c>
      <c r="O213" s="29"/>
      <c r="P213" s="30">
        <f>+ROUND(G213*O213,0)</f>
        <v>0</v>
      </c>
      <c r="Q213" s="31">
        <f>ROUND(G213-J213-L213-N213-P213,0)</f>
        <v>0</v>
      </c>
    </row>
    <row r="214" spans="2:17" ht="15" x14ac:dyDescent="0.25">
      <c r="B214" s="19">
        <v>191</v>
      </c>
      <c r="C214" s="94" t="s">
        <v>460</v>
      </c>
      <c r="D214" s="20">
        <v>24394079.621599995</v>
      </c>
      <c r="E214" s="1">
        <f>+G214/D214</f>
        <v>0</v>
      </c>
      <c r="F214" s="6">
        <f>+D214*80%</f>
        <v>19515263.697279997</v>
      </c>
      <c r="G214" s="33"/>
      <c r="H214" s="2" t="str">
        <f>IF(G214&lt;F214," OFERTA CON PRECIO APARENTEMENTE BAJO","VALOR MINIMO ACEPTABLE")</f>
        <v xml:space="preserve"> OFERTA CON PRECIO APARENTEMENTE BAJO</v>
      </c>
      <c r="I214" s="29"/>
      <c r="J214" s="30">
        <f>+ROUND(G214*I214,0)</f>
        <v>0</v>
      </c>
      <c r="K214" s="29"/>
      <c r="L214" s="30">
        <f>+ROUND(G214*K214,0)</f>
        <v>0</v>
      </c>
      <c r="M214" s="29"/>
      <c r="N214" s="30">
        <f>+ROUND(G214*M214,0)</f>
        <v>0</v>
      </c>
      <c r="O214" s="29"/>
      <c r="P214" s="30">
        <f>+ROUND(G214*O214,0)</f>
        <v>0</v>
      </c>
      <c r="Q214" s="31">
        <f>ROUND(G214-J214-L214-N214-P214,0)</f>
        <v>0</v>
      </c>
    </row>
    <row r="215" spans="2:17" ht="15" x14ac:dyDescent="0.25">
      <c r="B215" s="19">
        <v>192</v>
      </c>
      <c r="C215" s="94" t="s">
        <v>141</v>
      </c>
      <c r="D215" s="20">
        <v>9659011.7544</v>
      </c>
      <c r="E215" s="1">
        <f>+G215/D215</f>
        <v>0</v>
      </c>
      <c r="F215" s="6">
        <f>+D215*80%</f>
        <v>7727209.4035200002</v>
      </c>
      <c r="G215" s="33"/>
      <c r="H215" s="2" t="str">
        <f>IF(G215&lt;F215," OFERTA CON PRECIO APARENTEMENTE BAJO","VALOR MINIMO ACEPTABLE")</f>
        <v xml:space="preserve"> OFERTA CON PRECIO APARENTEMENTE BAJO</v>
      </c>
      <c r="I215" s="29"/>
      <c r="J215" s="30">
        <f>+ROUND(G215*I215,0)</f>
        <v>0</v>
      </c>
      <c r="K215" s="29"/>
      <c r="L215" s="30">
        <f>+ROUND(G215*K215,0)</f>
        <v>0</v>
      </c>
      <c r="M215" s="29"/>
      <c r="N215" s="30">
        <f>+ROUND(G215*M215,0)</f>
        <v>0</v>
      </c>
      <c r="O215" s="29"/>
      <c r="P215" s="30">
        <f>+ROUND(G215*O215,0)</f>
        <v>0</v>
      </c>
      <c r="Q215" s="31">
        <f>ROUND(G215-J215-L215-N215-P215,0)</f>
        <v>0</v>
      </c>
    </row>
    <row r="216" spans="2:17" ht="15" x14ac:dyDescent="0.25">
      <c r="B216" s="19">
        <v>193</v>
      </c>
      <c r="C216" s="94" t="s">
        <v>142</v>
      </c>
      <c r="D216" s="20">
        <v>3580973.1376</v>
      </c>
      <c r="E216" s="1">
        <f>+G216/D216</f>
        <v>0</v>
      </c>
      <c r="F216" s="6">
        <f>+D216*80%</f>
        <v>2864778.5100800004</v>
      </c>
      <c r="G216" s="33"/>
      <c r="H216" s="2" t="str">
        <f>IF(G216&lt;F216," OFERTA CON PRECIO APARENTEMENTE BAJO","VALOR MINIMO ACEPTABLE")</f>
        <v xml:space="preserve"> OFERTA CON PRECIO APARENTEMENTE BAJO</v>
      </c>
      <c r="I216" s="29"/>
      <c r="J216" s="30">
        <f>+ROUND(G216*I216,0)</f>
        <v>0</v>
      </c>
      <c r="K216" s="29"/>
      <c r="L216" s="30">
        <f>+ROUND(G216*K216,0)</f>
        <v>0</v>
      </c>
      <c r="M216" s="29"/>
      <c r="N216" s="30">
        <f>+ROUND(G216*M216,0)</f>
        <v>0</v>
      </c>
      <c r="O216" s="29"/>
      <c r="P216" s="30">
        <f>+ROUND(G216*O216,0)</f>
        <v>0</v>
      </c>
      <c r="Q216" s="31">
        <f>ROUND(G216-J216-L216-N216-P216,0)</f>
        <v>0</v>
      </c>
    </row>
    <row r="217" spans="2:17" ht="15" x14ac:dyDescent="0.25">
      <c r="B217" s="19">
        <v>194</v>
      </c>
      <c r="C217" s="94" t="s">
        <v>143</v>
      </c>
      <c r="D217" s="20">
        <v>4711511.2095999997</v>
      </c>
      <c r="E217" s="1">
        <f>+G217/D217</f>
        <v>0</v>
      </c>
      <c r="F217" s="6">
        <f>+D217*80%</f>
        <v>3769208.9676799998</v>
      </c>
      <c r="G217" s="33"/>
      <c r="H217" s="2" t="str">
        <f>IF(G217&lt;F217," OFERTA CON PRECIO APARENTEMENTE BAJO","VALOR MINIMO ACEPTABLE")</f>
        <v xml:space="preserve"> OFERTA CON PRECIO APARENTEMENTE BAJO</v>
      </c>
      <c r="I217" s="29"/>
      <c r="J217" s="30">
        <f>+ROUND(G217*I217,0)</f>
        <v>0</v>
      </c>
      <c r="K217" s="29"/>
      <c r="L217" s="30">
        <f>+ROUND(G217*K217,0)</f>
        <v>0</v>
      </c>
      <c r="M217" s="29"/>
      <c r="N217" s="30">
        <f>+ROUND(G217*M217,0)</f>
        <v>0</v>
      </c>
      <c r="O217" s="29"/>
      <c r="P217" s="30">
        <f>+ROUND(G217*O217,0)</f>
        <v>0</v>
      </c>
      <c r="Q217" s="31">
        <f>ROUND(G217-J217-L217-N217-P217,0)</f>
        <v>0</v>
      </c>
    </row>
    <row r="218" spans="2:17" ht="15" x14ac:dyDescent="0.25">
      <c r="B218" s="19">
        <v>195</v>
      </c>
      <c r="C218" s="94" t="s">
        <v>144</v>
      </c>
      <c r="D218" s="20">
        <v>17938658.951200001</v>
      </c>
      <c r="E218" s="1">
        <f>+G218/D218</f>
        <v>0</v>
      </c>
      <c r="F218" s="6">
        <f>+D218*80%</f>
        <v>14350927.160960002</v>
      </c>
      <c r="G218" s="33"/>
      <c r="H218" s="2" t="str">
        <f>IF(G218&lt;F218," OFERTA CON PRECIO APARENTEMENTE BAJO","VALOR MINIMO ACEPTABLE")</f>
        <v xml:space="preserve"> OFERTA CON PRECIO APARENTEMENTE BAJO</v>
      </c>
      <c r="I218" s="29"/>
      <c r="J218" s="30">
        <f>+ROUND(G218*I218,0)</f>
        <v>0</v>
      </c>
      <c r="K218" s="29"/>
      <c r="L218" s="30">
        <f>+ROUND(G218*K218,0)</f>
        <v>0</v>
      </c>
      <c r="M218" s="29"/>
      <c r="N218" s="30">
        <f>+ROUND(G218*M218,0)</f>
        <v>0</v>
      </c>
      <c r="O218" s="29"/>
      <c r="P218" s="30">
        <f>+ROUND(G218*O218,0)</f>
        <v>0</v>
      </c>
      <c r="Q218" s="31">
        <f>ROUND(G218-J218-L218-N218-P218,0)</f>
        <v>0</v>
      </c>
    </row>
    <row r="219" spans="2:17" ht="15" x14ac:dyDescent="0.25">
      <c r="B219" s="19">
        <v>196</v>
      </c>
      <c r="C219" s="94" t="s">
        <v>145</v>
      </c>
      <c r="D219" s="20">
        <v>1780572.3031999997</v>
      </c>
      <c r="E219" s="1">
        <f>+G219/D219</f>
        <v>0</v>
      </c>
      <c r="F219" s="6">
        <f>+D219*80%</f>
        <v>1424457.8425599998</v>
      </c>
      <c r="G219" s="33"/>
      <c r="H219" s="2" t="str">
        <f>IF(G219&lt;F219," OFERTA CON PRECIO APARENTEMENTE BAJO","VALOR MINIMO ACEPTABLE")</f>
        <v xml:space="preserve"> OFERTA CON PRECIO APARENTEMENTE BAJO</v>
      </c>
      <c r="I219" s="29"/>
      <c r="J219" s="30">
        <f>+ROUND(G219*I219,0)</f>
        <v>0</v>
      </c>
      <c r="K219" s="29"/>
      <c r="L219" s="30">
        <f>+ROUND(G219*K219,0)</f>
        <v>0</v>
      </c>
      <c r="M219" s="29"/>
      <c r="N219" s="30">
        <f>+ROUND(G219*M219,0)</f>
        <v>0</v>
      </c>
      <c r="O219" s="29"/>
      <c r="P219" s="30">
        <f>+ROUND(G219*O219,0)</f>
        <v>0</v>
      </c>
      <c r="Q219" s="31">
        <f>ROUND(G219-J219-L219-N219-P219,0)</f>
        <v>0</v>
      </c>
    </row>
    <row r="220" spans="2:17" ht="15" x14ac:dyDescent="0.25">
      <c r="B220" s="19">
        <v>197</v>
      </c>
      <c r="C220" s="95" t="s">
        <v>461</v>
      </c>
      <c r="D220" s="20">
        <v>223705.15199999997</v>
      </c>
      <c r="E220" s="1">
        <f>+G220/D220</f>
        <v>0</v>
      </c>
      <c r="F220" s="6">
        <f>+D220*80%</f>
        <v>178964.12159999998</v>
      </c>
      <c r="G220" s="33"/>
      <c r="H220" s="2" t="str">
        <f>IF(G220&lt;F220," OFERTA CON PRECIO APARENTEMENTE BAJO","VALOR MINIMO ACEPTABLE")</f>
        <v xml:space="preserve"> OFERTA CON PRECIO APARENTEMENTE BAJO</v>
      </c>
      <c r="I220" s="29"/>
      <c r="J220" s="30">
        <f>+ROUND(G220*I220,0)</f>
        <v>0</v>
      </c>
      <c r="K220" s="29"/>
      <c r="L220" s="30">
        <f>+ROUND(G220*K220,0)</f>
        <v>0</v>
      </c>
      <c r="M220" s="29"/>
      <c r="N220" s="30">
        <f>+ROUND(G220*M220,0)</f>
        <v>0</v>
      </c>
      <c r="O220" s="29"/>
      <c r="P220" s="30">
        <f>+ROUND(G220*O220,0)</f>
        <v>0</v>
      </c>
      <c r="Q220" s="31">
        <f>ROUND(G220-J220-L220-N220-P220,0)</f>
        <v>0</v>
      </c>
    </row>
    <row r="221" spans="2:17" ht="15" x14ac:dyDescent="0.25">
      <c r="B221" s="19">
        <v>198</v>
      </c>
      <c r="C221" s="94" t="s">
        <v>146</v>
      </c>
      <c r="D221" s="20">
        <v>3974329.7056000005</v>
      </c>
      <c r="E221" s="1">
        <f>+G221/D221</f>
        <v>0</v>
      </c>
      <c r="F221" s="6">
        <f>+D221*80%</f>
        <v>3179463.7644800004</v>
      </c>
      <c r="G221" s="33"/>
      <c r="H221" s="2" t="str">
        <f>IF(G221&lt;F221," OFERTA CON PRECIO APARENTEMENTE BAJO","VALOR MINIMO ACEPTABLE")</f>
        <v xml:space="preserve"> OFERTA CON PRECIO APARENTEMENTE BAJO</v>
      </c>
      <c r="I221" s="29"/>
      <c r="J221" s="30">
        <f>+ROUND(G221*I221,0)</f>
        <v>0</v>
      </c>
      <c r="K221" s="29"/>
      <c r="L221" s="30">
        <f>+ROUND(G221*K221,0)</f>
        <v>0</v>
      </c>
      <c r="M221" s="29"/>
      <c r="N221" s="30">
        <f>+ROUND(G221*M221,0)</f>
        <v>0</v>
      </c>
      <c r="O221" s="29"/>
      <c r="P221" s="30">
        <f>+ROUND(G221*O221,0)</f>
        <v>0</v>
      </c>
      <c r="Q221" s="31">
        <f>ROUND(G221-J221-L221-N221-P221,0)</f>
        <v>0</v>
      </c>
    </row>
    <row r="222" spans="2:17" ht="15" x14ac:dyDescent="0.25">
      <c r="B222" s="19">
        <v>199</v>
      </c>
      <c r="C222" s="94" t="s">
        <v>147</v>
      </c>
      <c r="D222" s="20">
        <v>1105900.2463999998</v>
      </c>
      <c r="E222" s="1">
        <f>+G222/D222</f>
        <v>0</v>
      </c>
      <c r="F222" s="6">
        <f>+D222*80%</f>
        <v>884720.19711999991</v>
      </c>
      <c r="G222" s="33"/>
      <c r="H222" s="2" t="str">
        <f>IF(G222&lt;F222," OFERTA CON PRECIO APARENTEMENTE BAJO","VALOR MINIMO ACEPTABLE")</f>
        <v xml:space="preserve"> OFERTA CON PRECIO APARENTEMENTE BAJO</v>
      </c>
      <c r="I222" s="29"/>
      <c r="J222" s="30">
        <f>+ROUND(G222*I222,0)</f>
        <v>0</v>
      </c>
      <c r="K222" s="29"/>
      <c r="L222" s="30">
        <f>+ROUND(G222*K222,0)</f>
        <v>0</v>
      </c>
      <c r="M222" s="29"/>
      <c r="N222" s="30">
        <f>+ROUND(G222*M222,0)</f>
        <v>0</v>
      </c>
      <c r="O222" s="29"/>
      <c r="P222" s="30">
        <f>+ROUND(G222*O222,0)</f>
        <v>0</v>
      </c>
      <c r="Q222" s="31">
        <f>ROUND(G222-J222-L222-N222-P222,0)</f>
        <v>0</v>
      </c>
    </row>
    <row r="223" spans="2:17" ht="15" x14ac:dyDescent="0.25">
      <c r="B223" s="19">
        <v>200</v>
      </c>
      <c r="C223" s="94" t="s">
        <v>148</v>
      </c>
      <c r="D223" s="20">
        <v>143586.07759999999</v>
      </c>
      <c r="E223" s="1">
        <f>+G223/D223</f>
        <v>0</v>
      </c>
      <c r="F223" s="6">
        <f>+D223*80%</f>
        <v>114868.86207999999</v>
      </c>
      <c r="G223" s="33"/>
      <c r="H223" s="2" t="str">
        <f>IF(G223&lt;F223," OFERTA CON PRECIO APARENTEMENTE BAJO","VALOR MINIMO ACEPTABLE")</f>
        <v xml:space="preserve"> OFERTA CON PRECIO APARENTEMENTE BAJO</v>
      </c>
      <c r="I223" s="29"/>
      <c r="J223" s="30">
        <f>+ROUND(G223*I223,0)</f>
        <v>0</v>
      </c>
      <c r="K223" s="29"/>
      <c r="L223" s="30">
        <f>+ROUND(G223*K223,0)</f>
        <v>0</v>
      </c>
      <c r="M223" s="29"/>
      <c r="N223" s="30">
        <f>+ROUND(G223*M223,0)</f>
        <v>0</v>
      </c>
      <c r="O223" s="29"/>
      <c r="P223" s="30">
        <f>+ROUND(G223*O223,0)</f>
        <v>0</v>
      </c>
      <c r="Q223" s="31">
        <f>ROUND(G223-J223-L223-N223-P223,0)</f>
        <v>0</v>
      </c>
    </row>
    <row r="224" spans="2:17" ht="15" x14ac:dyDescent="0.25">
      <c r="B224" s="19">
        <v>201</v>
      </c>
      <c r="C224" s="95" t="s">
        <v>462</v>
      </c>
      <c r="D224" s="20">
        <v>223051.36</v>
      </c>
      <c r="E224" s="1">
        <f>+G224/D224</f>
        <v>0</v>
      </c>
      <c r="F224" s="6">
        <f>+D224*80%</f>
        <v>178441.08799999999</v>
      </c>
      <c r="G224" s="33"/>
      <c r="H224" s="2" t="str">
        <f>IF(G224&lt;F224," OFERTA CON PRECIO APARENTEMENTE BAJO","VALOR MINIMO ACEPTABLE")</f>
        <v xml:space="preserve"> OFERTA CON PRECIO APARENTEMENTE BAJO</v>
      </c>
      <c r="I224" s="29"/>
      <c r="J224" s="30">
        <f>+ROUND(G224*I224,0)</f>
        <v>0</v>
      </c>
      <c r="K224" s="29"/>
      <c r="L224" s="30">
        <f>+ROUND(G224*K224,0)</f>
        <v>0</v>
      </c>
      <c r="M224" s="29"/>
      <c r="N224" s="30">
        <f>+ROUND(G224*M224,0)</f>
        <v>0</v>
      </c>
      <c r="O224" s="29"/>
      <c r="P224" s="30">
        <f>+ROUND(G224*O224,0)</f>
        <v>0</v>
      </c>
      <c r="Q224" s="31">
        <f>ROUND(G224-J224-L224-N224-P224,0)</f>
        <v>0</v>
      </c>
    </row>
    <row r="225" spans="2:17" ht="15" x14ac:dyDescent="0.25">
      <c r="B225" s="19">
        <v>202</v>
      </c>
      <c r="C225" s="94" t="s">
        <v>149</v>
      </c>
      <c r="D225" s="20">
        <v>540083.30119999987</v>
      </c>
      <c r="E225" s="1">
        <f>+G225/D225</f>
        <v>0</v>
      </c>
      <c r="F225" s="6">
        <f>+D225*80%</f>
        <v>432066.64095999993</v>
      </c>
      <c r="G225" s="33"/>
      <c r="H225" s="2" t="str">
        <f>IF(G225&lt;F225," OFERTA CON PRECIO APARENTEMENTE BAJO","VALOR MINIMO ACEPTABLE")</f>
        <v xml:space="preserve"> OFERTA CON PRECIO APARENTEMENTE BAJO</v>
      </c>
      <c r="I225" s="29"/>
      <c r="J225" s="30">
        <f>+ROUND(G225*I225,0)</f>
        <v>0</v>
      </c>
      <c r="K225" s="29"/>
      <c r="L225" s="30">
        <f>+ROUND(G225*K225,0)</f>
        <v>0</v>
      </c>
      <c r="M225" s="29"/>
      <c r="N225" s="30">
        <f>+ROUND(G225*M225,0)</f>
        <v>0</v>
      </c>
      <c r="O225" s="29"/>
      <c r="P225" s="30">
        <f>+ROUND(G225*O225,0)</f>
        <v>0</v>
      </c>
      <c r="Q225" s="31">
        <f>ROUND(G225-J225-L225-N225-P225,0)</f>
        <v>0</v>
      </c>
    </row>
    <row r="226" spans="2:17" ht="15" x14ac:dyDescent="0.25">
      <c r="B226" s="19">
        <v>203</v>
      </c>
      <c r="C226" s="95" t="s">
        <v>463</v>
      </c>
      <c r="D226" s="20">
        <v>55301.503999999994</v>
      </c>
      <c r="E226" s="1">
        <f>+G226/D226</f>
        <v>0</v>
      </c>
      <c r="F226" s="6">
        <f>+D226*80%</f>
        <v>44241.203199999996</v>
      </c>
      <c r="G226" s="33"/>
      <c r="H226" s="2" t="str">
        <f>IF(G226&lt;F226," OFERTA CON PRECIO APARENTEMENTE BAJO","VALOR MINIMO ACEPTABLE")</f>
        <v xml:space="preserve"> OFERTA CON PRECIO APARENTEMENTE BAJO</v>
      </c>
      <c r="I226" s="29"/>
      <c r="J226" s="30">
        <f>+ROUND(G226*I226,0)</f>
        <v>0</v>
      </c>
      <c r="K226" s="29"/>
      <c r="L226" s="30">
        <f>+ROUND(G226*K226,0)</f>
        <v>0</v>
      </c>
      <c r="M226" s="29"/>
      <c r="N226" s="30">
        <f>+ROUND(G226*M226,0)</f>
        <v>0</v>
      </c>
      <c r="O226" s="29"/>
      <c r="P226" s="30">
        <f>+ROUND(G226*O226,0)</f>
        <v>0</v>
      </c>
      <c r="Q226" s="31">
        <f>ROUND(G226-J226-L226-N226-P226,0)</f>
        <v>0</v>
      </c>
    </row>
    <row r="227" spans="2:17" ht="15" x14ac:dyDescent="0.25">
      <c r="B227" s="19">
        <v>204</v>
      </c>
      <c r="C227" s="95" t="s">
        <v>464</v>
      </c>
      <c r="D227" s="20">
        <v>259736.2616</v>
      </c>
      <c r="E227" s="1">
        <f>+G227/D227</f>
        <v>0</v>
      </c>
      <c r="F227" s="6">
        <f>+D227*80%</f>
        <v>207789.00928</v>
      </c>
      <c r="G227" s="33"/>
      <c r="H227" s="2" t="str">
        <f>IF(G227&lt;F227," OFERTA CON PRECIO APARENTEMENTE BAJO","VALOR MINIMO ACEPTABLE")</f>
        <v xml:space="preserve"> OFERTA CON PRECIO APARENTEMENTE BAJO</v>
      </c>
      <c r="I227" s="29"/>
      <c r="J227" s="30">
        <f>+ROUND(G227*I227,0)</f>
        <v>0</v>
      </c>
      <c r="K227" s="29"/>
      <c r="L227" s="30">
        <f>+ROUND(G227*K227,0)</f>
        <v>0</v>
      </c>
      <c r="M227" s="29"/>
      <c r="N227" s="30">
        <f>+ROUND(G227*M227,0)</f>
        <v>0</v>
      </c>
      <c r="O227" s="29"/>
      <c r="P227" s="30">
        <f>+ROUND(G227*O227,0)</f>
        <v>0</v>
      </c>
      <c r="Q227" s="31">
        <f>ROUND(G227-J227-L227-N227-P227,0)</f>
        <v>0</v>
      </c>
    </row>
    <row r="228" spans="2:17" ht="15" x14ac:dyDescent="0.25">
      <c r="B228" s="19">
        <v>205</v>
      </c>
      <c r="C228" s="95" t="s">
        <v>465</v>
      </c>
      <c r="D228" s="20">
        <v>882105.78240000003</v>
      </c>
      <c r="E228" s="1">
        <f>+G228/D228</f>
        <v>0</v>
      </c>
      <c r="F228" s="6">
        <f>+D228*80%</f>
        <v>705684.62592000002</v>
      </c>
      <c r="G228" s="33"/>
      <c r="H228" s="2" t="str">
        <f>IF(G228&lt;F228," OFERTA CON PRECIO APARENTEMENTE BAJO","VALOR MINIMO ACEPTABLE")</f>
        <v xml:space="preserve"> OFERTA CON PRECIO APARENTEMENTE BAJO</v>
      </c>
      <c r="I228" s="29"/>
      <c r="J228" s="30">
        <f>+ROUND(G228*I228,0)</f>
        <v>0</v>
      </c>
      <c r="K228" s="29"/>
      <c r="L228" s="30">
        <f>+ROUND(G228*K228,0)</f>
        <v>0</v>
      </c>
      <c r="M228" s="29"/>
      <c r="N228" s="30">
        <f>+ROUND(G228*M228,0)</f>
        <v>0</v>
      </c>
      <c r="O228" s="29"/>
      <c r="P228" s="30">
        <f>+ROUND(G228*O228,0)</f>
        <v>0</v>
      </c>
      <c r="Q228" s="31">
        <f>ROUND(G228-J228-L228-N228-P228,0)</f>
        <v>0</v>
      </c>
    </row>
    <row r="229" spans="2:17" ht="15" x14ac:dyDescent="0.25">
      <c r="B229" s="19">
        <v>206</v>
      </c>
      <c r="C229" s="95" t="s">
        <v>466</v>
      </c>
      <c r="D229" s="20">
        <v>1140515.9776000001</v>
      </c>
      <c r="E229" s="1">
        <f>+G229/D229</f>
        <v>0</v>
      </c>
      <c r="F229" s="6">
        <f>+D229*80%</f>
        <v>912412.78208000015</v>
      </c>
      <c r="G229" s="33"/>
      <c r="H229" s="2" t="str">
        <f>IF(G229&lt;F229," OFERTA CON PRECIO APARENTEMENTE BAJO","VALOR MINIMO ACEPTABLE")</f>
        <v xml:space="preserve"> OFERTA CON PRECIO APARENTEMENTE BAJO</v>
      </c>
      <c r="I229" s="29"/>
      <c r="J229" s="30">
        <f>+ROUND(G229*I229,0)</f>
        <v>0</v>
      </c>
      <c r="K229" s="29"/>
      <c r="L229" s="30">
        <f>+ROUND(G229*K229,0)</f>
        <v>0</v>
      </c>
      <c r="M229" s="29"/>
      <c r="N229" s="30">
        <f>+ROUND(G229*M229,0)</f>
        <v>0</v>
      </c>
      <c r="O229" s="29"/>
      <c r="P229" s="30">
        <f>+ROUND(G229*O229,0)</f>
        <v>0</v>
      </c>
      <c r="Q229" s="31">
        <f>ROUND(G229-J229-L229-N229-P229,0)</f>
        <v>0</v>
      </c>
    </row>
    <row r="230" spans="2:17" ht="15" x14ac:dyDescent="0.25">
      <c r="B230" s="19">
        <v>207</v>
      </c>
      <c r="C230" s="94" t="s">
        <v>150</v>
      </c>
      <c r="D230" s="20">
        <v>1147399.9376000001</v>
      </c>
      <c r="E230" s="1">
        <f>+G230/D230</f>
        <v>0</v>
      </c>
      <c r="F230" s="6">
        <f>+D230*80%</f>
        <v>917919.9500800001</v>
      </c>
      <c r="G230" s="33"/>
      <c r="H230" s="2" t="str">
        <f>IF(G230&lt;F230," OFERTA CON PRECIO APARENTEMENTE BAJO","VALOR MINIMO ACEPTABLE")</f>
        <v xml:space="preserve"> OFERTA CON PRECIO APARENTEMENTE BAJO</v>
      </c>
      <c r="I230" s="29"/>
      <c r="J230" s="30">
        <f>+ROUND(G230*I230,0)</f>
        <v>0</v>
      </c>
      <c r="K230" s="29"/>
      <c r="L230" s="30">
        <f>+ROUND(G230*K230,0)</f>
        <v>0</v>
      </c>
      <c r="M230" s="29"/>
      <c r="N230" s="30">
        <f>+ROUND(G230*M230,0)</f>
        <v>0</v>
      </c>
      <c r="O230" s="29"/>
      <c r="P230" s="30">
        <f>+ROUND(G230*O230,0)</f>
        <v>0</v>
      </c>
      <c r="Q230" s="31">
        <f>ROUND(G230-J230-L230-N230-P230,0)</f>
        <v>0</v>
      </c>
    </row>
    <row r="231" spans="2:17" ht="15" x14ac:dyDescent="0.25">
      <c r="B231" s="19">
        <v>208</v>
      </c>
      <c r="C231" s="94" t="s">
        <v>467</v>
      </c>
      <c r="D231" s="20">
        <v>1593075.5224000001</v>
      </c>
      <c r="E231" s="1">
        <f>+G231/D231</f>
        <v>0</v>
      </c>
      <c r="F231" s="6">
        <f>+D231*80%</f>
        <v>1274460.4179200002</v>
      </c>
      <c r="G231" s="33"/>
      <c r="H231" s="2" t="str">
        <f>IF(G231&lt;F231," OFERTA CON PRECIO APARENTEMENTE BAJO","VALOR MINIMO ACEPTABLE")</f>
        <v xml:space="preserve"> OFERTA CON PRECIO APARENTEMENTE BAJO</v>
      </c>
      <c r="I231" s="29"/>
      <c r="J231" s="30">
        <f>+ROUND(G231*I231,0)</f>
        <v>0</v>
      </c>
      <c r="K231" s="29"/>
      <c r="L231" s="30">
        <f>+ROUND(G231*K231,0)</f>
        <v>0</v>
      </c>
      <c r="M231" s="29"/>
      <c r="N231" s="30">
        <f>+ROUND(G231*M231,0)</f>
        <v>0</v>
      </c>
      <c r="O231" s="29"/>
      <c r="P231" s="30">
        <f>+ROUND(G231*O231,0)</f>
        <v>0</v>
      </c>
      <c r="Q231" s="31">
        <f>ROUND(G231-J231-L231-N231-P231,0)</f>
        <v>0</v>
      </c>
    </row>
    <row r="232" spans="2:17" ht="15" x14ac:dyDescent="0.25">
      <c r="B232" s="19">
        <v>209</v>
      </c>
      <c r="C232" s="94" t="s">
        <v>468</v>
      </c>
      <c r="D232" s="20">
        <v>1362244.9391999997</v>
      </c>
      <c r="E232" s="1">
        <f>+G232/D232</f>
        <v>0</v>
      </c>
      <c r="F232" s="6">
        <f>+D232*80%</f>
        <v>1089795.9513599998</v>
      </c>
      <c r="G232" s="33"/>
      <c r="H232" s="2" t="str">
        <f>IF(G232&lt;F232," OFERTA CON PRECIO APARENTEMENTE BAJO","VALOR MINIMO ACEPTABLE")</f>
        <v xml:space="preserve"> OFERTA CON PRECIO APARENTEMENTE BAJO</v>
      </c>
      <c r="I232" s="29"/>
      <c r="J232" s="30">
        <f>+ROUND(G232*I232,0)</f>
        <v>0</v>
      </c>
      <c r="K232" s="29"/>
      <c r="L232" s="30">
        <f>+ROUND(G232*K232,0)</f>
        <v>0</v>
      </c>
      <c r="M232" s="29"/>
      <c r="N232" s="30">
        <f>+ROUND(G232*M232,0)</f>
        <v>0</v>
      </c>
      <c r="O232" s="29"/>
      <c r="P232" s="30">
        <f>+ROUND(G232*O232,0)</f>
        <v>0</v>
      </c>
      <c r="Q232" s="31">
        <f>ROUND(G232-J232-L232-N232-P232,0)</f>
        <v>0</v>
      </c>
    </row>
    <row r="233" spans="2:17" ht="15" x14ac:dyDescent="0.25">
      <c r="B233" s="19">
        <v>210</v>
      </c>
      <c r="C233" s="94" t="s">
        <v>151</v>
      </c>
      <c r="D233" s="20">
        <v>2277013.5920000002</v>
      </c>
      <c r="E233" s="1">
        <f>+G233/D233</f>
        <v>0</v>
      </c>
      <c r="F233" s="6">
        <f>+D233*80%</f>
        <v>1821610.8736000003</v>
      </c>
      <c r="G233" s="33"/>
      <c r="H233" s="2" t="str">
        <f>IF(G233&lt;F233," OFERTA CON PRECIO APARENTEMENTE BAJO","VALOR MINIMO ACEPTABLE")</f>
        <v xml:space="preserve"> OFERTA CON PRECIO APARENTEMENTE BAJO</v>
      </c>
      <c r="I233" s="29"/>
      <c r="J233" s="30">
        <f>+ROUND(G233*I233,0)</f>
        <v>0</v>
      </c>
      <c r="K233" s="29"/>
      <c r="L233" s="30">
        <f>+ROUND(G233*K233,0)</f>
        <v>0</v>
      </c>
      <c r="M233" s="29"/>
      <c r="N233" s="30">
        <f>+ROUND(G233*M233,0)</f>
        <v>0</v>
      </c>
      <c r="O233" s="29"/>
      <c r="P233" s="30">
        <f>+ROUND(G233*O233,0)</f>
        <v>0</v>
      </c>
      <c r="Q233" s="31">
        <f>ROUND(G233-J233-L233-N233-P233,0)</f>
        <v>0</v>
      </c>
    </row>
    <row r="234" spans="2:17" ht="15" x14ac:dyDescent="0.25">
      <c r="B234" s="19">
        <v>211</v>
      </c>
      <c r="C234" s="94" t="s">
        <v>469</v>
      </c>
      <c r="D234" s="20">
        <v>558846.52319999994</v>
      </c>
      <c r="E234" s="1">
        <f>+G234/D234</f>
        <v>0</v>
      </c>
      <c r="F234" s="6">
        <f>+D234*80%</f>
        <v>447077.21855999995</v>
      </c>
      <c r="G234" s="33"/>
      <c r="H234" s="2" t="str">
        <f>IF(G234&lt;F234," OFERTA CON PRECIO APARENTEMENTE BAJO","VALOR MINIMO ACEPTABLE")</f>
        <v xml:space="preserve"> OFERTA CON PRECIO APARENTEMENTE BAJO</v>
      </c>
      <c r="I234" s="29"/>
      <c r="J234" s="30">
        <f>+ROUND(G234*I234,0)</f>
        <v>0</v>
      </c>
      <c r="K234" s="29"/>
      <c r="L234" s="30">
        <f>+ROUND(G234*K234,0)</f>
        <v>0</v>
      </c>
      <c r="M234" s="29"/>
      <c r="N234" s="30">
        <f>+ROUND(G234*M234,0)</f>
        <v>0</v>
      </c>
      <c r="O234" s="29"/>
      <c r="P234" s="30">
        <f>+ROUND(G234*O234,0)</f>
        <v>0</v>
      </c>
      <c r="Q234" s="31">
        <f>ROUND(G234-J234-L234-N234-P234,0)</f>
        <v>0</v>
      </c>
    </row>
    <row r="235" spans="2:17" ht="15" x14ac:dyDescent="0.25">
      <c r="B235" s="19">
        <v>212</v>
      </c>
      <c r="C235" s="94" t="s">
        <v>152</v>
      </c>
      <c r="D235" s="20">
        <v>1147006.5296</v>
      </c>
      <c r="E235" s="1">
        <f>+G235/D235</f>
        <v>0</v>
      </c>
      <c r="F235" s="6">
        <f>+D235*80%</f>
        <v>917605.22368000005</v>
      </c>
      <c r="G235" s="33"/>
      <c r="H235" s="2" t="str">
        <f>IF(G235&lt;F235," OFERTA CON PRECIO APARENTEMENTE BAJO","VALOR MINIMO ACEPTABLE")</f>
        <v xml:space="preserve"> OFERTA CON PRECIO APARENTEMENTE BAJO</v>
      </c>
      <c r="I235" s="29"/>
      <c r="J235" s="30">
        <f>+ROUND(G235*I235,0)</f>
        <v>0</v>
      </c>
      <c r="K235" s="29"/>
      <c r="L235" s="30">
        <f>+ROUND(G235*K235,0)</f>
        <v>0</v>
      </c>
      <c r="M235" s="29"/>
      <c r="N235" s="30">
        <f>+ROUND(G235*M235,0)</f>
        <v>0</v>
      </c>
      <c r="O235" s="29"/>
      <c r="P235" s="30">
        <f>+ROUND(G235*O235,0)</f>
        <v>0</v>
      </c>
      <c r="Q235" s="31">
        <f>ROUND(G235-J235-L235-N235-P235,0)</f>
        <v>0</v>
      </c>
    </row>
    <row r="236" spans="2:17" ht="15" x14ac:dyDescent="0.25">
      <c r="B236" s="19">
        <v>213</v>
      </c>
      <c r="C236" s="94" t="s">
        <v>153</v>
      </c>
      <c r="D236" s="20">
        <v>2070910.9231999998</v>
      </c>
      <c r="E236" s="1">
        <f>+G236/D236</f>
        <v>0</v>
      </c>
      <c r="F236" s="6">
        <f>+D236*80%</f>
        <v>1656728.73856</v>
      </c>
      <c r="G236" s="33"/>
      <c r="H236" s="2" t="str">
        <f>IF(G236&lt;F236," OFERTA CON PRECIO APARENTEMENTE BAJO","VALOR MINIMO ACEPTABLE")</f>
        <v xml:space="preserve"> OFERTA CON PRECIO APARENTEMENTE BAJO</v>
      </c>
      <c r="I236" s="29"/>
      <c r="J236" s="30">
        <f>+ROUND(G236*I236,0)</f>
        <v>0</v>
      </c>
      <c r="K236" s="29"/>
      <c r="L236" s="30">
        <f>+ROUND(G236*K236,0)</f>
        <v>0</v>
      </c>
      <c r="M236" s="29"/>
      <c r="N236" s="30">
        <f>+ROUND(G236*M236,0)</f>
        <v>0</v>
      </c>
      <c r="O236" s="29"/>
      <c r="P236" s="30">
        <f>+ROUND(G236*O236,0)</f>
        <v>0</v>
      </c>
      <c r="Q236" s="31">
        <f>ROUND(G236-J236-L236-N236-P236,0)</f>
        <v>0</v>
      </c>
    </row>
    <row r="237" spans="2:17" ht="15" x14ac:dyDescent="0.25">
      <c r="B237" s="19">
        <v>214</v>
      </c>
      <c r="C237" s="98" t="str">
        <f>UPPER("SERVICIO Alineacion de direccion")</f>
        <v>SERVICIO ALINEACION DE DIRECCION</v>
      </c>
      <c r="D237" s="20">
        <v>207651.48879999999</v>
      </c>
      <c r="E237" s="1">
        <f>+G237/D237</f>
        <v>0</v>
      </c>
      <c r="F237" s="6">
        <f>+D237*80%</f>
        <v>166121.19104000001</v>
      </c>
      <c r="G237" s="33"/>
      <c r="H237" s="2" t="str">
        <f>IF(G237&lt;F237," OFERTA CON PRECIO APARENTEMENTE BAJO","VALOR MINIMO ACEPTABLE")</f>
        <v xml:space="preserve"> OFERTA CON PRECIO APARENTEMENTE BAJO</v>
      </c>
      <c r="I237" s="29"/>
      <c r="J237" s="30">
        <f>+ROUND(G237*I237,0)</f>
        <v>0</v>
      </c>
      <c r="K237" s="29"/>
      <c r="L237" s="30">
        <f>+ROUND(G237*K237,0)</f>
        <v>0</v>
      </c>
      <c r="M237" s="29"/>
      <c r="N237" s="30">
        <f>+ROUND(G237*M237,0)</f>
        <v>0</v>
      </c>
      <c r="O237" s="29"/>
      <c r="P237" s="30">
        <f>+ROUND(G237*O237,0)</f>
        <v>0</v>
      </c>
      <c r="Q237" s="31">
        <f>ROUND(G237-J237-L237-N237-P237,0)</f>
        <v>0</v>
      </c>
    </row>
    <row r="238" spans="2:17" ht="15" x14ac:dyDescent="0.25">
      <c r="B238" s="19">
        <v>215</v>
      </c>
      <c r="C238" s="98" t="str">
        <f>UPPER("SERVICIO Balanceo de ruedas")</f>
        <v>SERVICIO BALANCEO DE RUEDAS</v>
      </c>
      <c r="D238" s="20">
        <v>402817.57599999994</v>
      </c>
      <c r="E238" s="1">
        <f>+G238/D238</f>
        <v>0</v>
      </c>
      <c r="F238" s="6">
        <f>+D238*80%</f>
        <v>322254.06079999998</v>
      </c>
      <c r="G238" s="33"/>
      <c r="H238" s="2" t="str">
        <f>IF(G238&lt;F238," OFERTA CON PRECIO APARENTEMENTE BAJO","VALOR MINIMO ACEPTABLE")</f>
        <v xml:space="preserve"> OFERTA CON PRECIO APARENTEMENTE BAJO</v>
      </c>
      <c r="I238" s="29"/>
      <c r="J238" s="30">
        <f>+ROUND(G238*I238,0)</f>
        <v>0</v>
      </c>
      <c r="K238" s="29"/>
      <c r="L238" s="30">
        <f>+ROUND(G238*K238,0)</f>
        <v>0</v>
      </c>
      <c r="M238" s="29"/>
      <c r="N238" s="30">
        <f>+ROUND(G238*M238,0)</f>
        <v>0</v>
      </c>
      <c r="O238" s="29"/>
      <c r="P238" s="30">
        <f>+ROUND(G238*O238,0)</f>
        <v>0</v>
      </c>
      <c r="Q238" s="31">
        <f>ROUND(G238-J238-L238-N238-P238,0)</f>
        <v>0</v>
      </c>
    </row>
    <row r="239" spans="2:17" ht="15" x14ac:dyDescent="0.25">
      <c r="B239" s="19">
        <v>216</v>
      </c>
      <c r="C239" s="98" t="str">
        <f>UPPER("SERVICIO Despinche de llantas y montaje")</f>
        <v>SERVICIO DESPINCHE DE LLANTAS Y MONTAJE</v>
      </c>
      <c r="D239" s="20">
        <v>182252.25880000001</v>
      </c>
      <c r="E239" s="1">
        <f>+G239/D239</f>
        <v>0</v>
      </c>
      <c r="F239" s="6">
        <f>+D239*80%</f>
        <v>145801.80704000001</v>
      </c>
      <c r="G239" s="33"/>
      <c r="H239" s="2" t="str">
        <f>IF(G239&lt;F239," OFERTA CON PRECIO APARENTEMENTE BAJO","VALOR MINIMO ACEPTABLE")</f>
        <v xml:space="preserve"> OFERTA CON PRECIO APARENTEMENTE BAJO</v>
      </c>
      <c r="I239" s="29"/>
      <c r="J239" s="30">
        <f>+ROUND(G239*I239,0)</f>
        <v>0</v>
      </c>
      <c r="K239" s="29"/>
      <c r="L239" s="30">
        <f>+ROUND(G239*K239,0)</f>
        <v>0</v>
      </c>
      <c r="M239" s="29"/>
      <c r="N239" s="30">
        <f>+ROUND(G239*M239,0)</f>
        <v>0</v>
      </c>
      <c r="O239" s="29"/>
      <c r="P239" s="30">
        <f>+ROUND(G239*O239,0)</f>
        <v>0</v>
      </c>
      <c r="Q239" s="31">
        <f>ROUND(G239-J239-L239-N239-P239,0)</f>
        <v>0</v>
      </c>
    </row>
    <row r="240" spans="2:17" ht="15" x14ac:dyDescent="0.25">
      <c r="B240" s="19">
        <v>217</v>
      </c>
      <c r="C240" s="98" t="str">
        <f>UPPER("SERVICIO Cambio y suministro  de guaya velocimetro")</f>
        <v>SERVICIO CAMBIO Y SUMINISTRO  DE GUAYA VELOCIMETRO</v>
      </c>
      <c r="D240" s="20">
        <v>793499.56920000014</v>
      </c>
      <c r="E240" s="1">
        <f>+G240/D240</f>
        <v>0</v>
      </c>
      <c r="F240" s="6">
        <f>+D240*80%</f>
        <v>634799.65536000021</v>
      </c>
      <c r="G240" s="33"/>
      <c r="H240" s="2" t="str">
        <f>IF(G240&lt;F240," OFERTA CON PRECIO APARENTEMENTE BAJO","VALOR MINIMO ACEPTABLE")</f>
        <v xml:space="preserve"> OFERTA CON PRECIO APARENTEMENTE BAJO</v>
      </c>
      <c r="I240" s="29"/>
      <c r="J240" s="30">
        <f>+ROUND(G240*I240,0)</f>
        <v>0</v>
      </c>
      <c r="K240" s="29"/>
      <c r="L240" s="30">
        <f>+ROUND(G240*K240,0)</f>
        <v>0</v>
      </c>
      <c r="M240" s="29"/>
      <c r="N240" s="30">
        <f>+ROUND(G240*M240,0)</f>
        <v>0</v>
      </c>
      <c r="O240" s="29"/>
      <c r="P240" s="30">
        <f>+ROUND(G240*O240,0)</f>
        <v>0</v>
      </c>
      <c r="Q240" s="31">
        <f>ROUND(G240-J240-L240-N240-P240,0)</f>
        <v>0</v>
      </c>
    </row>
    <row r="241" spans="2:17" ht="15" x14ac:dyDescent="0.25">
      <c r="B241" s="19">
        <v>218</v>
      </c>
      <c r="C241" s="98" t="str">
        <f>UPPER("SERVICIO Ajuste y engrase de todos los rodamientos")</f>
        <v>SERVICIO AJUSTE Y ENGRASE DE TODOS LOS RODAMIENTOS</v>
      </c>
      <c r="D241" s="20">
        <v>952291.36639999994</v>
      </c>
      <c r="E241" s="1">
        <f>+G241/D241</f>
        <v>0</v>
      </c>
      <c r="F241" s="6">
        <f>+D241*80%</f>
        <v>761833.09311999998</v>
      </c>
      <c r="G241" s="33"/>
      <c r="H241" s="2" t="str">
        <f>IF(G241&lt;F241," OFERTA CON PRECIO APARENTEMENTE BAJO","VALOR MINIMO ACEPTABLE")</f>
        <v xml:space="preserve"> OFERTA CON PRECIO APARENTEMENTE BAJO</v>
      </c>
      <c r="I241" s="29"/>
      <c r="J241" s="30">
        <f>+ROUND(G241*I241,0)</f>
        <v>0</v>
      </c>
      <c r="K241" s="29"/>
      <c r="L241" s="30">
        <f>+ROUND(G241*K241,0)</f>
        <v>0</v>
      </c>
      <c r="M241" s="29"/>
      <c r="N241" s="30">
        <f>+ROUND(G241*M241,0)</f>
        <v>0</v>
      </c>
      <c r="O241" s="29"/>
      <c r="P241" s="30">
        <f>+ROUND(G241*O241,0)</f>
        <v>0</v>
      </c>
      <c r="Q241" s="31">
        <f>ROUND(G241-J241-L241-N241-P241,0)</f>
        <v>0</v>
      </c>
    </row>
    <row r="242" spans="2:17" ht="15" x14ac:dyDescent="0.25">
      <c r="B242" s="19">
        <v>219</v>
      </c>
      <c r="C242" s="98" t="str">
        <f>UPPER("SERVICIO Cambio de esparragos CON TURCAS")</f>
        <v>SERVICIO CAMBIO DE ESPARRAGOS CON TURCAS</v>
      </c>
      <c r="D242" s="20">
        <v>67640.988799999992</v>
      </c>
      <c r="E242" s="1">
        <f>+G242/D242</f>
        <v>0</v>
      </c>
      <c r="F242" s="6">
        <f>+D242*80%</f>
        <v>54112.791039999996</v>
      </c>
      <c r="G242" s="33"/>
      <c r="H242" s="2" t="str">
        <f>IF(G242&lt;F242," OFERTA CON PRECIO APARENTEMENTE BAJO","VALOR MINIMO ACEPTABLE")</f>
        <v xml:space="preserve"> OFERTA CON PRECIO APARENTEMENTE BAJO</v>
      </c>
      <c r="I242" s="29"/>
      <c r="J242" s="30">
        <f>+ROUND(G242*I242,0)</f>
        <v>0</v>
      </c>
      <c r="K242" s="29"/>
      <c r="L242" s="30">
        <f>+ROUND(G242*K242,0)</f>
        <v>0</v>
      </c>
      <c r="M242" s="29"/>
      <c r="N242" s="30">
        <f>+ROUND(G242*M242,0)</f>
        <v>0</v>
      </c>
      <c r="O242" s="29"/>
      <c r="P242" s="30">
        <f>+ROUND(G242*O242,0)</f>
        <v>0</v>
      </c>
      <c r="Q242" s="31">
        <f>ROUND(G242-J242-L242-N242-P242,0)</f>
        <v>0</v>
      </c>
    </row>
    <row r="243" spans="2:17" ht="15" x14ac:dyDescent="0.25">
      <c r="B243" s="19">
        <v>220</v>
      </c>
      <c r="C243" s="98" t="s">
        <v>154</v>
      </c>
      <c r="D243" s="20">
        <v>66986.488799999992</v>
      </c>
      <c r="E243" s="1">
        <f>+G243/D243</f>
        <v>0</v>
      </c>
      <c r="F243" s="6">
        <f>+D243*80%</f>
        <v>53589.191039999998</v>
      </c>
      <c r="G243" s="33"/>
      <c r="H243" s="2" t="str">
        <f>IF(G243&lt;F243," OFERTA CON PRECIO APARENTEMENTE BAJO","VALOR MINIMO ACEPTABLE")</f>
        <v xml:space="preserve"> OFERTA CON PRECIO APARENTEMENTE BAJO</v>
      </c>
      <c r="I243" s="29"/>
      <c r="J243" s="30">
        <f>+ROUND(G243*I243,0)</f>
        <v>0</v>
      </c>
      <c r="K243" s="29"/>
      <c r="L243" s="30">
        <f>+ROUND(G243*K243,0)</f>
        <v>0</v>
      </c>
      <c r="M243" s="29"/>
      <c r="N243" s="30">
        <f>+ROUND(G243*M243,0)</f>
        <v>0</v>
      </c>
      <c r="O243" s="29"/>
      <c r="P243" s="30">
        <f>+ROUND(G243*O243,0)</f>
        <v>0</v>
      </c>
      <c r="Q243" s="31">
        <f>ROUND(G243-J243-L243-N243-P243,0)</f>
        <v>0</v>
      </c>
    </row>
    <row r="244" spans="2:17" ht="15" x14ac:dyDescent="0.25">
      <c r="B244" s="19">
        <v>221</v>
      </c>
      <c r="C244" s="98" t="str">
        <f>UPPER("SERVICIO Cambio y suministro de amortiguadores delanteros")</f>
        <v>SERVICIO CAMBIO Y SUMINISTRO DE AMORTIGUADORES DELANTEROS</v>
      </c>
      <c r="D244" s="20">
        <v>1473364.5135999999</v>
      </c>
      <c r="E244" s="1">
        <f>+G244/D244</f>
        <v>0</v>
      </c>
      <c r="F244" s="6">
        <f>+D244*80%</f>
        <v>1178691.6108800001</v>
      </c>
      <c r="G244" s="33"/>
      <c r="H244" s="2" t="str">
        <f>IF(G244&lt;F244," OFERTA CON PRECIO APARENTEMENTE BAJO","VALOR MINIMO ACEPTABLE")</f>
        <v xml:space="preserve"> OFERTA CON PRECIO APARENTEMENTE BAJO</v>
      </c>
      <c r="I244" s="29"/>
      <c r="J244" s="30">
        <f>+ROUND(G244*I244,0)</f>
        <v>0</v>
      </c>
      <c r="K244" s="29"/>
      <c r="L244" s="30">
        <f>+ROUND(G244*K244,0)</f>
        <v>0</v>
      </c>
      <c r="M244" s="29"/>
      <c r="N244" s="30">
        <f>+ROUND(G244*M244,0)</f>
        <v>0</v>
      </c>
      <c r="O244" s="29"/>
      <c r="P244" s="30">
        <f>+ROUND(G244*O244,0)</f>
        <v>0</v>
      </c>
      <c r="Q244" s="31">
        <f>ROUND(G244-J244-L244-N244-P244,0)</f>
        <v>0</v>
      </c>
    </row>
    <row r="245" spans="2:17" ht="15" x14ac:dyDescent="0.25">
      <c r="B245" s="19">
        <v>222</v>
      </c>
      <c r="C245" s="98" t="str">
        <f>UPPER("SERVICIO Cambio y suministro de amortiguadores traseros")</f>
        <v>SERVICIO CAMBIO Y SUMINISTRO DE AMORTIGUADORES TRASEROS</v>
      </c>
      <c r="D245" s="20">
        <v>829602.6496</v>
      </c>
      <c r="E245" s="1">
        <f>+G245/D245</f>
        <v>0</v>
      </c>
      <c r="F245" s="6">
        <f>+D245*80%</f>
        <v>663682.11968</v>
      </c>
      <c r="G245" s="33"/>
      <c r="H245" s="2" t="str">
        <f>IF(G245&lt;F245," OFERTA CON PRECIO APARENTEMENTE BAJO","VALOR MINIMO ACEPTABLE")</f>
        <v xml:space="preserve"> OFERTA CON PRECIO APARENTEMENTE BAJO</v>
      </c>
      <c r="I245" s="29"/>
      <c r="J245" s="30">
        <f>+ROUND(G245*I245,0)</f>
        <v>0</v>
      </c>
      <c r="K245" s="29"/>
      <c r="L245" s="30">
        <f>+ROUND(G245*K245,0)</f>
        <v>0</v>
      </c>
      <c r="M245" s="29"/>
      <c r="N245" s="30">
        <f>+ROUND(G245*M245,0)</f>
        <v>0</v>
      </c>
      <c r="O245" s="29"/>
      <c r="P245" s="30">
        <f>+ROUND(G245*O245,0)</f>
        <v>0</v>
      </c>
      <c r="Q245" s="31">
        <f>ROUND(G245-J245-L245-N245-P245,0)</f>
        <v>0</v>
      </c>
    </row>
    <row r="246" spans="2:17" ht="15" x14ac:dyDescent="0.25">
      <c r="B246" s="19">
        <v>223</v>
      </c>
      <c r="C246" s="98" t="str">
        <f>UPPER("SERVICIO Cambio Y suministro de CADENA DE  reparticion")</f>
        <v>SERVICIO CAMBIO Y SUMINISTRO DE CADENA DE  REPARTICION</v>
      </c>
      <c r="D246" s="20">
        <v>1388920.916</v>
      </c>
      <c r="E246" s="1">
        <f>+G246/D246</f>
        <v>0</v>
      </c>
      <c r="F246" s="6">
        <f>+D246*80%</f>
        <v>1111136.7328000001</v>
      </c>
      <c r="G246" s="33"/>
      <c r="H246" s="2" t="str">
        <f>IF(G246&lt;F246," OFERTA CON PRECIO APARENTEMENTE BAJO","VALOR MINIMO ACEPTABLE")</f>
        <v xml:space="preserve"> OFERTA CON PRECIO APARENTEMENTE BAJO</v>
      </c>
      <c r="I246" s="29"/>
      <c r="J246" s="30">
        <f>+ROUND(G246*I246,0)</f>
        <v>0</v>
      </c>
      <c r="K246" s="29"/>
      <c r="L246" s="30">
        <f>+ROUND(G246*K246,0)</f>
        <v>0</v>
      </c>
      <c r="M246" s="29"/>
      <c r="N246" s="30">
        <f>+ROUND(G246*M246,0)</f>
        <v>0</v>
      </c>
      <c r="O246" s="29"/>
      <c r="P246" s="30">
        <f>+ROUND(G246*O246,0)</f>
        <v>0</v>
      </c>
      <c r="Q246" s="31">
        <f>ROUND(G246-J246-L246-N246-P246,0)</f>
        <v>0</v>
      </c>
    </row>
    <row r="247" spans="2:17" ht="15" x14ac:dyDescent="0.25">
      <c r="B247" s="19">
        <v>224</v>
      </c>
      <c r="C247" s="98" t="s">
        <v>155</v>
      </c>
      <c r="D247" s="20">
        <v>335619.91759999999</v>
      </c>
      <c r="E247" s="1">
        <f>+G247/D247</f>
        <v>0</v>
      </c>
      <c r="F247" s="6">
        <f>+D247*80%</f>
        <v>268495.93407999998</v>
      </c>
      <c r="G247" s="33"/>
      <c r="H247" s="2" t="str">
        <f>IF(G247&lt;F247," OFERTA CON PRECIO APARENTEMENTE BAJO","VALOR MINIMO ACEPTABLE")</f>
        <v xml:space="preserve"> OFERTA CON PRECIO APARENTEMENTE BAJO</v>
      </c>
      <c r="I247" s="29"/>
      <c r="J247" s="30">
        <f>+ROUND(G247*I247,0)</f>
        <v>0</v>
      </c>
      <c r="K247" s="29"/>
      <c r="L247" s="30">
        <f>+ROUND(G247*K247,0)</f>
        <v>0</v>
      </c>
      <c r="M247" s="29"/>
      <c r="N247" s="30">
        <f>+ROUND(G247*M247,0)</f>
        <v>0</v>
      </c>
      <c r="O247" s="29"/>
      <c r="P247" s="30">
        <f>+ROUND(G247*O247,0)</f>
        <v>0</v>
      </c>
      <c r="Q247" s="31">
        <f>ROUND(G247-J247-L247-N247-P247,0)</f>
        <v>0</v>
      </c>
    </row>
    <row r="248" spans="2:17" ht="15" x14ac:dyDescent="0.25">
      <c r="B248" s="19">
        <v>225</v>
      </c>
      <c r="C248" s="98" t="str">
        <f>UPPER("SERVICIO Cambio de cauchos estabilizadoras")</f>
        <v>SERVICIO CAMBIO DE CAUCHOS ESTABILIZADORAS</v>
      </c>
      <c r="D248" s="20">
        <v>134887.3192</v>
      </c>
      <c r="E248" s="1">
        <f>+G248/D248</f>
        <v>0</v>
      </c>
      <c r="F248" s="6">
        <f>+D248*80%</f>
        <v>107909.85536</v>
      </c>
      <c r="G248" s="33"/>
      <c r="H248" s="2" t="str">
        <f>IF(G248&lt;F248," OFERTA CON PRECIO APARENTEMENTE BAJO","VALOR MINIMO ACEPTABLE")</f>
        <v xml:space="preserve"> OFERTA CON PRECIO APARENTEMENTE BAJO</v>
      </c>
      <c r="I248" s="29"/>
      <c r="J248" s="30">
        <f>+ROUND(G248*I248,0)</f>
        <v>0</v>
      </c>
      <c r="K248" s="29"/>
      <c r="L248" s="30">
        <f>+ROUND(G248*K248,0)</f>
        <v>0</v>
      </c>
      <c r="M248" s="29"/>
      <c r="N248" s="30">
        <f>+ROUND(G248*M248,0)</f>
        <v>0</v>
      </c>
      <c r="O248" s="29"/>
      <c r="P248" s="30">
        <f>+ROUND(G248*O248,0)</f>
        <v>0</v>
      </c>
      <c r="Q248" s="31">
        <f>ROUND(G248-J248-L248-N248-P248,0)</f>
        <v>0</v>
      </c>
    </row>
    <row r="249" spans="2:17" ht="15" x14ac:dyDescent="0.25">
      <c r="B249" s="19">
        <v>226</v>
      </c>
      <c r="C249" s="98" t="str">
        <f>UPPER("SERVICIO Cambio de rodaminetos ruedas delanteras")</f>
        <v>SERVICIO CAMBIO DE RODAMINETOS RUEDAS DELANTERAS</v>
      </c>
      <c r="D249" s="20">
        <v>1738340.0047999998</v>
      </c>
      <c r="E249" s="1">
        <f>+G249/D249</f>
        <v>0</v>
      </c>
      <c r="F249" s="6">
        <f>+D249*80%</f>
        <v>1390672.0038399999</v>
      </c>
      <c r="G249" s="33"/>
      <c r="H249" s="2" t="str">
        <f>IF(G249&lt;F249," OFERTA CON PRECIO APARENTEMENTE BAJO","VALOR MINIMO ACEPTABLE")</f>
        <v xml:space="preserve"> OFERTA CON PRECIO APARENTEMENTE BAJO</v>
      </c>
      <c r="I249" s="29"/>
      <c r="J249" s="30">
        <f>+ROUND(G249*I249,0)</f>
        <v>0</v>
      </c>
      <c r="K249" s="29"/>
      <c r="L249" s="30">
        <f>+ROUND(G249*K249,0)</f>
        <v>0</v>
      </c>
      <c r="M249" s="29"/>
      <c r="N249" s="30">
        <f>+ROUND(G249*M249,0)</f>
        <v>0</v>
      </c>
      <c r="O249" s="29"/>
      <c r="P249" s="30">
        <f>+ROUND(G249*O249,0)</f>
        <v>0</v>
      </c>
      <c r="Q249" s="31">
        <f>ROUND(G249-J249-L249-N249-P249,0)</f>
        <v>0</v>
      </c>
    </row>
    <row r="250" spans="2:17" ht="15" x14ac:dyDescent="0.25">
      <c r="B250" s="19">
        <v>227</v>
      </c>
      <c r="C250" s="94" t="s">
        <v>156</v>
      </c>
      <c r="D250" s="20">
        <v>1962074.8959999999</v>
      </c>
      <c r="E250" s="1">
        <f>+G250/D250</f>
        <v>0</v>
      </c>
      <c r="F250" s="6">
        <f>+D250*80%</f>
        <v>1569659.9168</v>
      </c>
      <c r="G250" s="33"/>
      <c r="H250" s="2" t="str">
        <f>IF(G250&lt;F250," OFERTA CON PRECIO APARENTEMENTE BAJO","VALOR MINIMO ACEPTABLE")</f>
        <v xml:space="preserve"> OFERTA CON PRECIO APARENTEMENTE BAJO</v>
      </c>
      <c r="I250" s="29"/>
      <c r="J250" s="30">
        <f>+ROUND(G250*I250,0)</f>
        <v>0</v>
      </c>
      <c r="K250" s="29"/>
      <c r="L250" s="30">
        <f>+ROUND(G250*K250,0)</f>
        <v>0</v>
      </c>
      <c r="M250" s="29"/>
      <c r="N250" s="30">
        <f>+ROUND(G250*M250,0)</f>
        <v>0</v>
      </c>
      <c r="O250" s="29"/>
      <c r="P250" s="30">
        <f>+ROUND(G250*O250,0)</f>
        <v>0</v>
      </c>
      <c r="Q250" s="31">
        <f>ROUND(G250-J250-L250-N250-P250,0)</f>
        <v>0</v>
      </c>
    </row>
    <row r="251" spans="2:17" ht="15" x14ac:dyDescent="0.25">
      <c r="B251" s="19">
        <v>228</v>
      </c>
      <c r="C251" s="94" t="s">
        <v>157</v>
      </c>
      <c r="D251" s="20">
        <v>171238.24559999997</v>
      </c>
      <c r="E251" s="1">
        <f>+G251/D251</f>
        <v>0</v>
      </c>
      <c r="F251" s="6">
        <f>+D251*80%</f>
        <v>136990.59647999998</v>
      </c>
      <c r="G251" s="33"/>
      <c r="H251" s="2" t="str">
        <f>IF(G251&lt;F251," OFERTA CON PRECIO APARENTEMENTE BAJO","VALOR MINIMO ACEPTABLE")</f>
        <v xml:space="preserve"> OFERTA CON PRECIO APARENTEMENTE BAJO</v>
      </c>
      <c r="I251" s="29"/>
      <c r="J251" s="30">
        <f>+ROUND(G251*I251,0)</f>
        <v>0</v>
      </c>
      <c r="K251" s="29"/>
      <c r="L251" s="30">
        <f>+ROUND(G251*K251,0)</f>
        <v>0</v>
      </c>
      <c r="M251" s="29"/>
      <c r="N251" s="30">
        <f>+ROUND(G251*M251,0)</f>
        <v>0</v>
      </c>
      <c r="O251" s="29"/>
      <c r="P251" s="30">
        <f>+ROUND(G251*O251,0)</f>
        <v>0</v>
      </c>
      <c r="Q251" s="31">
        <f>ROUND(G251-J251-L251-N251-P251,0)</f>
        <v>0</v>
      </c>
    </row>
    <row r="252" spans="2:17" ht="15" x14ac:dyDescent="0.25">
      <c r="B252" s="19">
        <v>229</v>
      </c>
      <c r="C252" s="94" t="s">
        <v>158</v>
      </c>
      <c r="D252" s="20">
        <v>460086.592</v>
      </c>
      <c r="E252" s="1">
        <f>+G252/D252</f>
        <v>0</v>
      </c>
      <c r="F252" s="6">
        <f>+D252*80%</f>
        <v>368069.27360000001</v>
      </c>
      <c r="G252" s="33"/>
      <c r="H252" s="2" t="str">
        <f>IF(G252&lt;F252," OFERTA CON PRECIO APARENTEMENTE BAJO","VALOR MINIMO ACEPTABLE")</f>
        <v xml:space="preserve"> OFERTA CON PRECIO APARENTEMENTE BAJO</v>
      </c>
      <c r="I252" s="29"/>
      <c r="J252" s="30">
        <f>+ROUND(G252*I252,0)</f>
        <v>0</v>
      </c>
      <c r="K252" s="29"/>
      <c r="L252" s="30">
        <f>+ROUND(G252*K252,0)</f>
        <v>0</v>
      </c>
      <c r="M252" s="29"/>
      <c r="N252" s="30">
        <f>+ROUND(G252*M252,0)</f>
        <v>0</v>
      </c>
      <c r="O252" s="29"/>
      <c r="P252" s="30">
        <f>+ROUND(G252*O252,0)</f>
        <v>0</v>
      </c>
      <c r="Q252" s="31">
        <f>ROUND(G252-J252-L252-N252-P252,0)</f>
        <v>0</v>
      </c>
    </row>
    <row r="253" spans="2:17" ht="15" x14ac:dyDescent="0.25">
      <c r="B253" s="19">
        <v>230</v>
      </c>
      <c r="C253" s="94" t="s">
        <v>159</v>
      </c>
      <c r="D253" s="20">
        <v>6236563.0983999996</v>
      </c>
      <c r="E253" s="1">
        <f>+G253/D253</f>
        <v>0</v>
      </c>
      <c r="F253" s="6">
        <f>+D253*80%</f>
        <v>4989250.47872</v>
      </c>
      <c r="G253" s="33"/>
      <c r="H253" s="2" t="str">
        <f>IF(G253&lt;F253," OFERTA CON PRECIO APARENTEMENTE BAJO","VALOR MINIMO ACEPTABLE")</f>
        <v xml:space="preserve"> OFERTA CON PRECIO APARENTEMENTE BAJO</v>
      </c>
      <c r="I253" s="29"/>
      <c r="J253" s="30">
        <f>+ROUND(G253*I253,0)</f>
        <v>0</v>
      </c>
      <c r="K253" s="29"/>
      <c r="L253" s="30">
        <f>+ROUND(G253*K253,0)</f>
        <v>0</v>
      </c>
      <c r="M253" s="29"/>
      <c r="N253" s="30">
        <f>+ROUND(G253*M253,0)</f>
        <v>0</v>
      </c>
      <c r="O253" s="29"/>
      <c r="P253" s="30">
        <f>+ROUND(G253*O253,0)</f>
        <v>0</v>
      </c>
      <c r="Q253" s="31">
        <f>ROUND(G253-J253-L253-N253-P253,0)</f>
        <v>0</v>
      </c>
    </row>
    <row r="254" spans="2:17" ht="15" x14ac:dyDescent="0.25">
      <c r="B254" s="19">
        <v>231</v>
      </c>
      <c r="C254" s="94" t="s">
        <v>160</v>
      </c>
      <c r="D254" s="20">
        <v>49099.463200000006</v>
      </c>
      <c r="E254" s="1">
        <f>+G254/D254</f>
        <v>0</v>
      </c>
      <c r="F254" s="6">
        <f>+D254*80%</f>
        <v>39279.570560000007</v>
      </c>
      <c r="G254" s="33"/>
      <c r="H254" s="2" t="str">
        <f>IF(G254&lt;F254," OFERTA CON PRECIO APARENTEMENTE BAJO","VALOR MINIMO ACEPTABLE")</f>
        <v xml:space="preserve"> OFERTA CON PRECIO APARENTEMENTE BAJO</v>
      </c>
      <c r="I254" s="29"/>
      <c r="J254" s="30">
        <f>+ROUND(G254*I254,0)</f>
        <v>0</v>
      </c>
      <c r="K254" s="29"/>
      <c r="L254" s="30">
        <f>+ROUND(G254*K254,0)</f>
        <v>0</v>
      </c>
      <c r="M254" s="29"/>
      <c r="N254" s="30">
        <f>+ROUND(G254*M254,0)</f>
        <v>0</v>
      </c>
      <c r="O254" s="29"/>
      <c r="P254" s="30">
        <f>+ROUND(G254*O254,0)</f>
        <v>0</v>
      </c>
      <c r="Q254" s="31">
        <f>ROUND(G254-J254-L254-N254-P254,0)</f>
        <v>0</v>
      </c>
    </row>
    <row r="255" spans="2:17" ht="15" x14ac:dyDescent="0.25">
      <c r="B255" s="19">
        <v>232</v>
      </c>
      <c r="C255" s="94" t="s">
        <v>161</v>
      </c>
      <c r="D255" s="20">
        <v>882316.79040000006</v>
      </c>
      <c r="E255" s="1">
        <f>+G255/D255</f>
        <v>0</v>
      </c>
      <c r="F255" s="6">
        <f>+D255*80%</f>
        <v>705853.43232000014</v>
      </c>
      <c r="G255" s="33"/>
      <c r="H255" s="2" t="str">
        <f>IF(G255&lt;F255," OFERTA CON PRECIO APARENTEMENTE BAJO","VALOR MINIMO ACEPTABLE")</f>
        <v xml:space="preserve"> OFERTA CON PRECIO APARENTEMENTE BAJO</v>
      </c>
      <c r="I255" s="29"/>
      <c r="J255" s="30">
        <f>+ROUND(G255*I255,0)</f>
        <v>0</v>
      </c>
      <c r="K255" s="29"/>
      <c r="L255" s="30">
        <f>+ROUND(G255*K255,0)</f>
        <v>0</v>
      </c>
      <c r="M255" s="29"/>
      <c r="N255" s="30">
        <f>+ROUND(G255*M255,0)</f>
        <v>0</v>
      </c>
      <c r="O255" s="29"/>
      <c r="P255" s="30">
        <f>+ROUND(G255*O255,0)</f>
        <v>0</v>
      </c>
      <c r="Q255" s="31">
        <f>ROUND(G255-J255-L255-N255-P255,0)</f>
        <v>0</v>
      </c>
    </row>
    <row r="256" spans="2:17" ht="15" x14ac:dyDescent="0.25">
      <c r="B256" s="19">
        <v>233</v>
      </c>
      <c r="C256" s="94" t="s">
        <v>162</v>
      </c>
      <c r="D256" s="20">
        <v>1930456.4608</v>
      </c>
      <c r="E256" s="1">
        <f>+G256/D256</f>
        <v>0</v>
      </c>
      <c r="F256" s="6">
        <f>+D256*80%</f>
        <v>1544365.16864</v>
      </c>
      <c r="G256" s="33"/>
      <c r="H256" s="2" t="str">
        <f>IF(G256&lt;F256," OFERTA CON PRECIO APARENTEMENTE BAJO","VALOR MINIMO ACEPTABLE")</f>
        <v xml:space="preserve"> OFERTA CON PRECIO APARENTEMENTE BAJO</v>
      </c>
      <c r="I256" s="29"/>
      <c r="J256" s="30">
        <f>+ROUND(G256*I256,0)</f>
        <v>0</v>
      </c>
      <c r="K256" s="29"/>
      <c r="L256" s="30">
        <f>+ROUND(G256*K256,0)</f>
        <v>0</v>
      </c>
      <c r="M256" s="29"/>
      <c r="N256" s="30">
        <f>+ROUND(G256*M256,0)</f>
        <v>0</v>
      </c>
      <c r="O256" s="29"/>
      <c r="P256" s="30">
        <f>+ROUND(G256*O256,0)</f>
        <v>0</v>
      </c>
      <c r="Q256" s="31">
        <f>ROUND(G256-J256-L256-N256-P256,0)</f>
        <v>0</v>
      </c>
    </row>
    <row r="257" spans="2:17" ht="15" x14ac:dyDescent="0.25">
      <c r="B257" s="19">
        <v>234</v>
      </c>
      <c r="C257" s="94" t="s">
        <v>163</v>
      </c>
      <c r="D257" s="20">
        <v>1238740.1084</v>
      </c>
      <c r="E257" s="1">
        <f>+G257/D257</f>
        <v>0</v>
      </c>
      <c r="F257" s="6">
        <f>+D257*80%</f>
        <v>990992.08672000002</v>
      </c>
      <c r="G257" s="33"/>
      <c r="H257" s="2" t="str">
        <f>IF(G257&lt;F257," OFERTA CON PRECIO APARENTEMENTE BAJO","VALOR MINIMO ACEPTABLE")</f>
        <v xml:space="preserve"> OFERTA CON PRECIO APARENTEMENTE BAJO</v>
      </c>
      <c r="I257" s="29"/>
      <c r="J257" s="30">
        <f>+ROUND(G257*I257,0)</f>
        <v>0</v>
      </c>
      <c r="K257" s="29"/>
      <c r="L257" s="30">
        <f>+ROUND(G257*K257,0)</f>
        <v>0</v>
      </c>
      <c r="M257" s="29"/>
      <c r="N257" s="30">
        <f>+ROUND(G257*M257,0)</f>
        <v>0</v>
      </c>
      <c r="O257" s="29"/>
      <c r="P257" s="30">
        <f>+ROUND(G257*O257,0)</f>
        <v>0</v>
      </c>
      <c r="Q257" s="31">
        <f>ROUND(G257-J257-L257-N257-P257,0)</f>
        <v>0</v>
      </c>
    </row>
    <row r="258" spans="2:17" ht="15" x14ac:dyDescent="0.25">
      <c r="B258" s="19">
        <v>235</v>
      </c>
      <c r="C258" s="94" t="s">
        <v>164</v>
      </c>
      <c r="D258" s="20">
        <v>1428452.3948000001</v>
      </c>
      <c r="E258" s="1">
        <f>+G258/D258</f>
        <v>0</v>
      </c>
      <c r="F258" s="6">
        <f>+D258*80%</f>
        <v>1142761.9158400001</v>
      </c>
      <c r="G258" s="33"/>
      <c r="H258" s="2" t="str">
        <f>IF(G258&lt;F258," OFERTA CON PRECIO APARENTEMENTE BAJO","VALOR MINIMO ACEPTABLE")</f>
        <v xml:space="preserve"> OFERTA CON PRECIO APARENTEMENTE BAJO</v>
      </c>
      <c r="I258" s="29"/>
      <c r="J258" s="30">
        <f>+ROUND(G258*I258,0)</f>
        <v>0</v>
      </c>
      <c r="K258" s="29"/>
      <c r="L258" s="30">
        <f>+ROUND(G258*K258,0)</f>
        <v>0</v>
      </c>
      <c r="M258" s="29"/>
      <c r="N258" s="30">
        <f>+ROUND(G258*M258,0)</f>
        <v>0</v>
      </c>
      <c r="O258" s="29"/>
      <c r="P258" s="30">
        <f>+ROUND(G258*O258,0)</f>
        <v>0</v>
      </c>
      <c r="Q258" s="31">
        <f>ROUND(G258-J258-L258-N258-P258,0)</f>
        <v>0</v>
      </c>
    </row>
    <row r="259" spans="2:17" ht="15" x14ac:dyDescent="0.25">
      <c r="B259" s="19">
        <v>236</v>
      </c>
      <c r="C259" s="94" t="s">
        <v>165</v>
      </c>
      <c r="D259" s="20">
        <v>8703443.2848000005</v>
      </c>
      <c r="E259" s="1">
        <f>+G259/D259</f>
        <v>0</v>
      </c>
      <c r="F259" s="6">
        <f>+D259*80%</f>
        <v>6962754.6278400011</v>
      </c>
      <c r="G259" s="33"/>
      <c r="H259" s="2" t="str">
        <f>IF(G259&lt;F259," OFERTA CON PRECIO APARENTEMENTE BAJO","VALOR MINIMO ACEPTABLE")</f>
        <v xml:space="preserve"> OFERTA CON PRECIO APARENTEMENTE BAJO</v>
      </c>
      <c r="I259" s="29"/>
      <c r="J259" s="30">
        <f>+ROUND(G259*I259,0)</f>
        <v>0</v>
      </c>
      <c r="K259" s="29"/>
      <c r="L259" s="30">
        <f>+ROUND(G259*K259,0)</f>
        <v>0</v>
      </c>
      <c r="M259" s="29"/>
      <c r="N259" s="30">
        <f>+ROUND(G259*M259,0)</f>
        <v>0</v>
      </c>
      <c r="O259" s="29"/>
      <c r="P259" s="30">
        <f>+ROUND(G259*O259,0)</f>
        <v>0</v>
      </c>
      <c r="Q259" s="31">
        <f>ROUND(G259-J259-L259-N259-P259,0)</f>
        <v>0</v>
      </c>
    </row>
    <row r="260" spans="2:17" ht="15" x14ac:dyDescent="0.25">
      <c r="B260" s="19">
        <v>237</v>
      </c>
      <c r="C260" s="94" t="s">
        <v>169</v>
      </c>
      <c r="D260" s="20">
        <v>258309.53840000002</v>
      </c>
      <c r="E260" s="1">
        <f>+G260/D260</f>
        <v>0</v>
      </c>
      <c r="F260" s="6">
        <f>+D260*80%</f>
        <v>206647.63072000002</v>
      </c>
      <c r="G260" s="33"/>
      <c r="H260" s="2" t="str">
        <f>IF(G260&lt;F260," OFERTA CON PRECIO APARENTEMENTE BAJO","VALOR MINIMO ACEPTABLE")</f>
        <v xml:space="preserve"> OFERTA CON PRECIO APARENTEMENTE BAJO</v>
      </c>
      <c r="I260" s="29"/>
      <c r="J260" s="30">
        <f>+ROUND(G260*I260,0)</f>
        <v>0</v>
      </c>
      <c r="K260" s="29"/>
      <c r="L260" s="30">
        <f>+ROUND(G260*K260,0)</f>
        <v>0</v>
      </c>
      <c r="M260" s="29"/>
      <c r="N260" s="30">
        <f>+ROUND(G260*M260,0)</f>
        <v>0</v>
      </c>
      <c r="O260" s="29"/>
      <c r="P260" s="30">
        <f>+ROUND(G260*O260,0)</f>
        <v>0</v>
      </c>
      <c r="Q260" s="31">
        <f>ROUND(G260-J260-L260-N260-P260,0)</f>
        <v>0</v>
      </c>
    </row>
    <row r="261" spans="2:17" ht="15" x14ac:dyDescent="0.25">
      <c r="B261" s="19">
        <v>238</v>
      </c>
      <c r="C261" s="94" t="s">
        <v>471</v>
      </c>
      <c r="D261" s="20">
        <v>95055.690799999997</v>
      </c>
      <c r="E261" s="1">
        <f>+G261/D261</f>
        <v>0</v>
      </c>
      <c r="F261" s="6">
        <f>+D261*80%</f>
        <v>76044.552639999994</v>
      </c>
      <c r="G261" s="33"/>
      <c r="H261" s="2" t="str">
        <f>IF(G261&lt;F261," OFERTA CON PRECIO APARENTEMENTE BAJO","VALOR MINIMO ACEPTABLE")</f>
        <v xml:space="preserve"> OFERTA CON PRECIO APARENTEMENTE BAJO</v>
      </c>
      <c r="I261" s="29"/>
      <c r="J261" s="30">
        <f>+ROUND(G261*I261,0)</f>
        <v>0</v>
      </c>
      <c r="K261" s="29"/>
      <c r="L261" s="30">
        <f>+ROUND(G261*K261,0)</f>
        <v>0</v>
      </c>
      <c r="M261" s="29"/>
      <c r="N261" s="30">
        <f>+ROUND(G261*M261,0)</f>
        <v>0</v>
      </c>
      <c r="O261" s="29"/>
      <c r="P261" s="30">
        <f>+ROUND(G261*O261,0)</f>
        <v>0</v>
      </c>
      <c r="Q261" s="31">
        <f>ROUND(G261-J261-L261-N261-P261,0)</f>
        <v>0</v>
      </c>
    </row>
    <row r="262" spans="2:17" ht="15" x14ac:dyDescent="0.25">
      <c r="B262" s="19">
        <v>239</v>
      </c>
      <c r="C262" s="94" t="s">
        <v>472</v>
      </c>
      <c r="D262" s="20">
        <v>125259.70079999999</v>
      </c>
      <c r="E262" s="1">
        <f>+G262/D262</f>
        <v>0</v>
      </c>
      <c r="F262" s="6">
        <f>+D262*80%</f>
        <v>100207.76063999999</v>
      </c>
      <c r="G262" s="33"/>
      <c r="H262" s="2" t="str">
        <f>IF(G262&lt;F262," OFERTA CON PRECIO APARENTEMENTE BAJO","VALOR MINIMO ACEPTABLE")</f>
        <v xml:space="preserve"> OFERTA CON PRECIO APARENTEMENTE BAJO</v>
      </c>
      <c r="I262" s="29"/>
      <c r="J262" s="30">
        <f>+ROUND(G262*I262,0)</f>
        <v>0</v>
      </c>
      <c r="K262" s="29"/>
      <c r="L262" s="30">
        <f>+ROUND(G262*K262,0)</f>
        <v>0</v>
      </c>
      <c r="M262" s="29"/>
      <c r="N262" s="30">
        <f>+ROUND(G262*M262,0)</f>
        <v>0</v>
      </c>
      <c r="O262" s="29"/>
      <c r="P262" s="30">
        <f>+ROUND(G262*O262,0)</f>
        <v>0</v>
      </c>
      <c r="Q262" s="31">
        <f>ROUND(G262-J262-L262-N262-P262,0)</f>
        <v>0</v>
      </c>
    </row>
    <row r="263" spans="2:17" ht="15" x14ac:dyDescent="0.25">
      <c r="B263" s="19">
        <v>240</v>
      </c>
      <c r="C263" s="94" t="s">
        <v>473</v>
      </c>
      <c r="D263" s="20">
        <v>1162780.6159999999</v>
      </c>
      <c r="E263" s="1">
        <f>+G263/D263</f>
        <v>0</v>
      </c>
      <c r="F263" s="6">
        <f>+D263*80%</f>
        <v>930224.49280000001</v>
      </c>
      <c r="G263" s="33"/>
      <c r="H263" s="2" t="str">
        <f>IF(G263&lt;F263," OFERTA CON PRECIO APARENTEMENTE BAJO","VALOR MINIMO ACEPTABLE")</f>
        <v xml:space="preserve"> OFERTA CON PRECIO APARENTEMENTE BAJO</v>
      </c>
      <c r="I263" s="29"/>
      <c r="J263" s="30">
        <f>+ROUND(G263*I263,0)</f>
        <v>0</v>
      </c>
      <c r="K263" s="29"/>
      <c r="L263" s="30">
        <f>+ROUND(G263*K263,0)</f>
        <v>0</v>
      </c>
      <c r="M263" s="29"/>
      <c r="N263" s="30">
        <f>+ROUND(G263*M263,0)</f>
        <v>0</v>
      </c>
      <c r="O263" s="29"/>
      <c r="P263" s="30">
        <f>+ROUND(G263*O263,0)</f>
        <v>0</v>
      </c>
      <c r="Q263" s="31">
        <f>ROUND(G263-J263-L263-N263-P263,0)</f>
        <v>0</v>
      </c>
    </row>
    <row r="264" spans="2:17" ht="15" x14ac:dyDescent="0.25">
      <c r="B264" s="19">
        <v>241</v>
      </c>
      <c r="C264" s="94" t="s">
        <v>474</v>
      </c>
      <c r="D264" s="20">
        <v>431831.49839999998</v>
      </c>
      <c r="E264" s="1">
        <f>+G264/D264</f>
        <v>0</v>
      </c>
      <c r="F264" s="6">
        <f>+D264*80%</f>
        <v>345465.19871999999</v>
      </c>
      <c r="G264" s="33"/>
      <c r="H264" s="2" t="str">
        <f>IF(G264&lt;F264," OFERTA CON PRECIO APARENTEMENTE BAJO","VALOR MINIMO ACEPTABLE")</f>
        <v xml:space="preserve"> OFERTA CON PRECIO APARENTEMENTE BAJO</v>
      </c>
      <c r="I264" s="29"/>
      <c r="J264" s="30">
        <f>+ROUND(G264*I264,0)</f>
        <v>0</v>
      </c>
      <c r="K264" s="29"/>
      <c r="L264" s="30">
        <f>+ROUND(G264*K264,0)</f>
        <v>0</v>
      </c>
      <c r="M264" s="29"/>
      <c r="N264" s="30">
        <f>+ROUND(G264*M264,0)</f>
        <v>0</v>
      </c>
      <c r="O264" s="29"/>
      <c r="P264" s="30">
        <f>+ROUND(G264*O264,0)</f>
        <v>0</v>
      </c>
      <c r="Q264" s="31">
        <f>ROUND(G264-J264-L264-N264-P264,0)</f>
        <v>0</v>
      </c>
    </row>
    <row r="265" spans="2:17" ht="15" x14ac:dyDescent="0.25">
      <c r="B265" s="19">
        <v>242</v>
      </c>
      <c r="C265" s="94" t="s">
        <v>475</v>
      </c>
      <c r="D265" s="20">
        <v>138213.0416</v>
      </c>
      <c r="E265" s="1">
        <f>+G265/D265</f>
        <v>0</v>
      </c>
      <c r="F265" s="6">
        <f>+D265*80%</f>
        <v>110570.43328</v>
      </c>
      <c r="G265" s="33"/>
      <c r="H265" s="2" t="str">
        <f>IF(G265&lt;F265," OFERTA CON PRECIO APARENTEMENTE BAJO","VALOR MINIMO ACEPTABLE")</f>
        <v xml:space="preserve"> OFERTA CON PRECIO APARENTEMENTE BAJO</v>
      </c>
      <c r="I265" s="29"/>
      <c r="J265" s="30">
        <f>+ROUND(G265*I265,0)</f>
        <v>0</v>
      </c>
      <c r="K265" s="29"/>
      <c r="L265" s="30">
        <f>+ROUND(G265*K265,0)</f>
        <v>0</v>
      </c>
      <c r="M265" s="29"/>
      <c r="N265" s="30">
        <f>+ROUND(G265*M265,0)</f>
        <v>0</v>
      </c>
      <c r="O265" s="29"/>
      <c r="P265" s="30">
        <f>+ROUND(G265*O265,0)</f>
        <v>0</v>
      </c>
      <c r="Q265" s="31">
        <f>ROUND(G265-J265-L265-N265-P265,0)</f>
        <v>0</v>
      </c>
    </row>
    <row r="266" spans="2:17" ht="15" x14ac:dyDescent="0.25">
      <c r="B266" s="19">
        <v>243</v>
      </c>
      <c r="C266" s="94" t="s">
        <v>476</v>
      </c>
      <c r="D266" s="20">
        <v>1979664.2384000001</v>
      </c>
      <c r="E266" s="1">
        <f>+G266/D266</f>
        <v>0</v>
      </c>
      <c r="F266" s="6">
        <f>+D266*80%</f>
        <v>1583731.3907200003</v>
      </c>
      <c r="G266" s="33"/>
      <c r="H266" s="2" t="str">
        <f>IF(G266&lt;F266," OFERTA CON PRECIO APARENTEMENTE BAJO","VALOR MINIMO ACEPTABLE")</f>
        <v xml:space="preserve"> OFERTA CON PRECIO APARENTEMENTE BAJO</v>
      </c>
      <c r="I266" s="29"/>
      <c r="J266" s="30">
        <f>+ROUND(G266*I266,0)</f>
        <v>0</v>
      </c>
      <c r="K266" s="29"/>
      <c r="L266" s="30">
        <f>+ROUND(G266*K266,0)</f>
        <v>0</v>
      </c>
      <c r="M266" s="29"/>
      <c r="N266" s="30">
        <f>+ROUND(G266*M266,0)</f>
        <v>0</v>
      </c>
      <c r="O266" s="29"/>
      <c r="P266" s="30">
        <f>+ROUND(G266*O266,0)</f>
        <v>0</v>
      </c>
      <c r="Q266" s="31">
        <f>ROUND(G266-J266-L266-N266-P266,0)</f>
        <v>0</v>
      </c>
    </row>
    <row r="267" spans="2:17" ht="15" x14ac:dyDescent="0.25">
      <c r="B267" s="19">
        <v>244</v>
      </c>
      <c r="C267" s="94" t="s">
        <v>477</v>
      </c>
      <c r="D267" s="20">
        <v>2355080.4079999998</v>
      </c>
      <c r="E267" s="1">
        <f>+G267/D267</f>
        <v>0</v>
      </c>
      <c r="F267" s="6">
        <f>+D267*80%</f>
        <v>1884064.3263999999</v>
      </c>
      <c r="G267" s="33"/>
      <c r="H267" s="2" t="str">
        <f>IF(G267&lt;F267," OFERTA CON PRECIO APARENTEMENTE BAJO","VALOR MINIMO ACEPTABLE")</f>
        <v xml:space="preserve"> OFERTA CON PRECIO APARENTEMENTE BAJO</v>
      </c>
      <c r="I267" s="29"/>
      <c r="J267" s="30">
        <f>+ROUND(G267*I267,0)</f>
        <v>0</v>
      </c>
      <c r="K267" s="29"/>
      <c r="L267" s="30">
        <f>+ROUND(G267*K267,0)</f>
        <v>0</v>
      </c>
      <c r="M267" s="29"/>
      <c r="N267" s="30">
        <f>+ROUND(G267*M267,0)</f>
        <v>0</v>
      </c>
      <c r="O267" s="29"/>
      <c r="P267" s="30">
        <f>+ROUND(G267*O267,0)</f>
        <v>0</v>
      </c>
      <c r="Q267" s="31">
        <f>ROUND(G267-J267-L267-N267-P267,0)</f>
        <v>0</v>
      </c>
    </row>
    <row r="268" spans="2:17" ht="15" x14ac:dyDescent="0.25">
      <c r="B268" s="19">
        <v>245</v>
      </c>
      <c r="C268" s="94" t="s">
        <v>478</v>
      </c>
      <c r="D268" s="20">
        <v>2012136.8632</v>
      </c>
      <c r="E268" s="1">
        <f>+G268/D268</f>
        <v>0</v>
      </c>
      <c r="F268" s="6">
        <f>+D268*80%</f>
        <v>1609709.4905600001</v>
      </c>
      <c r="G268" s="33"/>
      <c r="H268" s="2" t="str">
        <f>IF(G268&lt;F268," OFERTA CON PRECIO APARENTEMENTE BAJO","VALOR MINIMO ACEPTABLE")</f>
        <v xml:space="preserve"> OFERTA CON PRECIO APARENTEMENTE BAJO</v>
      </c>
      <c r="I268" s="29"/>
      <c r="J268" s="30">
        <f>+ROUND(G268*I268,0)</f>
        <v>0</v>
      </c>
      <c r="K268" s="29"/>
      <c r="L268" s="30">
        <f>+ROUND(G268*K268,0)</f>
        <v>0</v>
      </c>
      <c r="M268" s="29"/>
      <c r="N268" s="30">
        <f>+ROUND(G268*M268,0)</f>
        <v>0</v>
      </c>
      <c r="O268" s="29"/>
      <c r="P268" s="30">
        <f>+ROUND(G268*O268,0)</f>
        <v>0</v>
      </c>
      <c r="Q268" s="31">
        <f>ROUND(G268-J268-L268-N268-P268,0)</f>
        <v>0</v>
      </c>
    </row>
    <row r="269" spans="2:17" ht="15" x14ac:dyDescent="0.25">
      <c r="B269" s="19">
        <v>246</v>
      </c>
      <c r="C269" s="94" t="s">
        <v>479</v>
      </c>
      <c r="D269" s="20">
        <v>1751072.0527999999</v>
      </c>
      <c r="E269" s="1">
        <f>+G269/D269</f>
        <v>0</v>
      </c>
      <c r="F269" s="6">
        <f>+D269*80%</f>
        <v>1400857.64224</v>
      </c>
      <c r="G269" s="33"/>
      <c r="H269" s="2" t="str">
        <f>IF(G269&lt;F269," OFERTA CON PRECIO APARENTEMENTE BAJO","VALOR MINIMO ACEPTABLE")</f>
        <v xml:space="preserve"> OFERTA CON PRECIO APARENTEMENTE BAJO</v>
      </c>
      <c r="I269" s="29"/>
      <c r="J269" s="30">
        <f>+ROUND(G269*I269,0)</f>
        <v>0</v>
      </c>
      <c r="K269" s="29"/>
      <c r="L269" s="30">
        <f>+ROUND(G269*K269,0)</f>
        <v>0</v>
      </c>
      <c r="M269" s="29"/>
      <c r="N269" s="30">
        <f>+ROUND(G269*M269,0)</f>
        <v>0</v>
      </c>
      <c r="O269" s="29"/>
      <c r="P269" s="30">
        <f>+ROUND(G269*O269,0)</f>
        <v>0</v>
      </c>
      <c r="Q269" s="31">
        <f>ROUND(G269-J269-L269-N269-P269,0)</f>
        <v>0</v>
      </c>
    </row>
    <row r="270" spans="2:17" ht="15" x14ac:dyDescent="0.25">
      <c r="B270" s="19">
        <v>247</v>
      </c>
      <c r="C270" s="94" t="s">
        <v>480</v>
      </c>
      <c r="D270" s="20">
        <v>1521707.6847999999</v>
      </c>
      <c r="E270" s="1">
        <f>+G270/D270</f>
        <v>0</v>
      </c>
      <c r="F270" s="6">
        <f>+D270*80%</f>
        <v>1217366.14784</v>
      </c>
      <c r="G270" s="33"/>
      <c r="H270" s="2" t="str">
        <f>IF(G270&lt;F270," OFERTA CON PRECIO APARENTEMENTE BAJO","VALOR MINIMO ACEPTABLE")</f>
        <v xml:space="preserve"> OFERTA CON PRECIO APARENTEMENTE BAJO</v>
      </c>
      <c r="I270" s="29"/>
      <c r="J270" s="30">
        <f>+ROUND(G270*I270,0)</f>
        <v>0</v>
      </c>
      <c r="K270" s="29"/>
      <c r="L270" s="30">
        <f>+ROUND(G270*K270,0)</f>
        <v>0</v>
      </c>
      <c r="M270" s="29"/>
      <c r="N270" s="30">
        <f>+ROUND(G270*M270,0)</f>
        <v>0</v>
      </c>
      <c r="O270" s="29"/>
      <c r="P270" s="30">
        <f>+ROUND(G270*O270,0)</f>
        <v>0</v>
      </c>
      <c r="Q270" s="31">
        <f>ROUND(G270-J270-L270-N270-P270,0)</f>
        <v>0</v>
      </c>
    </row>
    <row r="271" spans="2:17" ht="15" x14ac:dyDescent="0.25">
      <c r="B271" s="19">
        <v>248</v>
      </c>
      <c r="C271" s="94" t="s">
        <v>481</v>
      </c>
      <c r="D271" s="20">
        <v>1498286.5407999998</v>
      </c>
      <c r="E271" s="1">
        <f>+G271/D271</f>
        <v>0</v>
      </c>
      <c r="F271" s="6">
        <f>+D271*80%</f>
        <v>1198629.2326399998</v>
      </c>
      <c r="G271" s="33"/>
      <c r="H271" s="2" t="str">
        <f>IF(G271&lt;F271," OFERTA CON PRECIO APARENTEMENTE BAJO","VALOR MINIMO ACEPTABLE")</f>
        <v xml:space="preserve"> OFERTA CON PRECIO APARENTEMENTE BAJO</v>
      </c>
      <c r="I271" s="29"/>
      <c r="J271" s="30">
        <f>+ROUND(G271*I271,0)</f>
        <v>0</v>
      </c>
      <c r="K271" s="29"/>
      <c r="L271" s="30">
        <f>+ROUND(G271*K271,0)</f>
        <v>0</v>
      </c>
      <c r="M271" s="29"/>
      <c r="N271" s="30">
        <f>+ROUND(G271*M271,0)</f>
        <v>0</v>
      </c>
      <c r="O271" s="29"/>
      <c r="P271" s="30">
        <f>+ROUND(G271*O271,0)</f>
        <v>0</v>
      </c>
      <c r="Q271" s="31">
        <f>ROUND(G271-J271-L271-N271-P271,0)</f>
        <v>0</v>
      </c>
    </row>
    <row r="272" spans="2:17" ht="15" x14ac:dyDescent="0.25">
      <c r="B272" s="19">
        <v>249</v>
      </c>
      <c r="C272" s="94" t="s">
        <v>482</v>
      </c>
      <c r="D272" s="20">
        <v>112831.37599999999</v>
      </c>
      <c r="E272" s="1">
        <f>+G272/D272</f>
        <v>0</v>
      </c>
      <c r="F272" s="6">
        <f>+D272*80%</f>
        <v>90265.1008</v>
      </c>
      <c r="G272" s="33"/>
      <c r="H272" s="2" t="str">
        <f>IF(G272&lt;F272," OFERTA CON PRECIO APARENTEMENTE BAJO","VALOR MINIMO ACEPTABLE")</f>
        <v xml:space="preserve"> OFERTA CON PRECIO APARENTEMENTE BAJO</v>
      </c>
      <c r="I272" s="29"/>
      <c r="J272" s="30">
        <f>+ROUND(G272*I272,0)</f>
        <v>0</v>
      </c>
      <c r="K272" s="29"/>
      <c r="L272" s="30">
        <f>+ROUND(G272*K272,0)</f>
        <v>0</v>
      </c>
      <c r="M272" s="29"/>
      <c r="N272" s="30">
        <f>+ROUND(G272*M272,0)</f>
        <v>0</v>
      </c>
      <c r="O272" s="29"/>
      <c r="P272" s="30">
        <f>+ROUND(G272*O272,0)</f>
        <v>0</v>
      </c>
      <c r="Q272" s="31">
        <f>ROUND(G272-J272-L272-N272-P272,0)</f>
        <v>0</v>
      </c>
    </row>
    <row r="273" spans="2:17" ht="15" x14ac:dyDescent="0.25">
      <c r="B273" s="19">
        <v>250</v>
      </c>
      <c r="C273" s="94" t="s">
        <v>483</v>
      </c>
      <c r="D273" s="20">
        <v>2100167.8272000002</v>
      </c>
      <c r="E273" s="1">
        <f>+G273/D273</f>
        <v>0</v>
      </c>
      <c r="F273" s="6">
        <f>+D273*80%</f>
        <v>1680134.2617600001</v>
      </c>
      <c r="G273" s="33"/>
      <c r="H273" s="2" t="str">
        <f>IF(G273&lt;F273," OFERTA CON PRECIO APARENTEMENTE BAJO","VALOR MINIMO ACEPTABLE")</f>
        <v xml:space="preserve"> OFERTA CON PRECIO APARENTEMENTE BAJO</v>
      </c>
      <c r="I273" s="29"/>
      <c r="J273" s="30">
        <f>+ROUND(G273*I273,0)</f>
        <v>0</v>
      </c>
      <c r="K273" s="29"/>
      <c r="L273" s="30">
        <f>+ROUND(G273*K273,0)</f>
        <v>0</v>
      </c>
      <c r="M273" s="29"/>
      <c r="N273" s="30">
        <f>+ROUND(G273*M273,0)</f>
        <v>0</v>
      </c>
      <c r="O273" s="29"/>
      <c r="P273" s="30">
        <f>+ROUND(G273*O273,0)</f>
        <v>0</v>
      </c>
      <c r="Q273" s="31">
        <f>ROUND(G273-J273-L273-N273-P273,0)</f>
        <v>0</v>
      </c>
    </row>
    <row r="274" spans="2:17" ht="15" x14ac:dyDescent="0.25">
      <c r="B274" s="19">
        <v>251</v>
      </c>
      <c r="C274" s="94" t="s">
        <v>484</v>
      </c>
      <c r="D274" s="20">
        <v>1805008.7627999999</v>
      </c>
      <c r="E274" s="1">
        <f>+G274/D274</f>
        <v>0</v>
      </c>
      <c r="F274" s="6">
        <f>+D274*80%</f>
        <v>1444007.01024</v>
      </c>
      <c r="G274" s="33"/>
      <c r="H274" s="2" t="str">
        <f>IF(G274&lt;F274," OFERTA CON PRECIO APARENTEMENTE BAJO","VALOR MINIMO ACEPTABLE")</f>
        <v xml:space="preserve"> OFERTA CON PRECIO APARENTEMENTE BAJO</v>
      </c>
      <c r="I274" s="29"/>
      <c r="J274" s="30">
        <f>+ROUND(G274*I274,0)</f>
        <v>0</v>
      </c>
      <c r="K274" s="29"/>
      <c r="L274" s="30">
        <f>+ROUND(G274*K274,0)</f>
        <v>0</v>
      </c>
      <c r="M274" s="29"/>
      <c r="N274" s="30">
        <f>+ROUND(G274*M274,0)</f>
        <v>0</v>
      </c>
      <c r="O274" s="29"/>
      <c r="P274" s="30">
        <f>+ROUND(G274*O274,0)</f>
        <v>0</v>
      </c>
      <c r="Q274" s="31">
        <f>ROUND(G274-J274-L274-N274-P274,0)</f>
        <v>0</v>
      </c>
    </row>
    <row r="275" spans="2:17" ht="15" x14ac:dyDescent="0.25">
      <c r="B275" s="19">
        <v>252</v>
      </c>
      <c r="C275" s="94" t="s">
        <v>485</v>
      </c>
      <c r="D275" s="20">
        <v>1497837.3871999998</v>
      </c>
      <c r="E275" s="1">
        <f>+G275/D275</f>
        <v>0</v>
      </c>
      <c r="F275" s="6">
        <f>+D275*80%</f>
        <v>1198269.90976</v>
      </c>
      <c r="G275" s="33"/>
      <c r="H275" s="2" t="str">
        <f>IF(G275&lt;F275," OFERTA CON PRECIO APARENTEMENTE BAJO","VALOR MINIMO ACEPTABLE")</f>
        <v xml:space="preserve"> OFERTA CON PRECIO APARENTEMENTE BAJO</v>
      </c>
      <c r="I275" s="29"/>
      <c r="J275" s="30">
        <f>+ROUND(G275*I275,0)</f>
        <v>0</v>
      </c>
      <c r="K275" s="29"/>
      <c r="L275" s="30">
        <f>+ROUND(G275*K275,0)</f>
        <v>0</v>
      </c>
      <c r="M275" s="29"/>
      <c r="N275" s="30">
        <f>+ROUND(G275*M275,0)</f>
        <v>0</v>
      </c>
      <c r="O275" s="29"/>
      <c r="P275" s="30">
        <f>+ROUND(G275*O275,0)</f>
        <v>0</v>
      </c>
      <c r="Q275" s="31">
        <f>ROUND(G275-J275-L275-N275-P275,0)</f>
        <v>0</v>
      </c>
    </row>
    <row r="276" spans="2:17" ht="15" x14ac:dyDescent="0.25">
      <c r="B276" s="19">
        <v>253</v>
      </c>
      <c r="C276" s="94" t="s">
        <v>486</v>
      </c>
      <c r="D276" s="20">
        <v>1407283.0044</v>
      </c>
      <c r="E276" s="1">
        <f>+G276/D276</f>
        <v>0</v>
      </c>
      <c r="F276" s="6">
        <f>+D276*80%</f>
        <v>1125826.4035199999</v>
      </c>
      <c r="G276" s="33"/>
      <c r="H276" s="2" t="str">
        <f>IF(G276&lt;F276," OFERTA CON PRECIO APARENTEMENTE BAJO","VALOR MINIMO ACEPTABLE")</f>
        <v xml:space="preserve"> OFERTA CON PRECIO APARENTEMENTE BAJO</v>
      </c>
      <c r="I276" s="29"/>
      <c r="J276" s="30">
        <f>+ROUND(G276*I276,0)</f>
        <v>0</v>
      </c>
      <c r="K276" s="29"/>
      <c r="L276" s="30">
        <f>+ROUND(G276*K276,0)</f>
        <v>0</v>
      </c>
      <c r="M276" s="29"/>
      <c r="N276" s="30">
        <f>+ROUND(G276*M276,0)</f>
        <v>0</v>
      </c>
      <c r="O276" s="29"/>
      <c r="P276" s="30">
        <f>+ROUND(G276*O276,0)</f>
        <v>0</v>
      </c>
      <c r="Q276" s="31">
        <f>ROUND(G276-J276-L276-N276-P276,0)</f>
        <v>0</v>
      </c>
    </row>
    <row r="277" spans="2:17" ht="15" x14ac:dyDescent="0.25">
      <c r="B277" s="19">
        <v>254</v>
      </c>
      <c r="C277" s="94" t="s">
        <v>487</v>
      </c>
      <c r="D277" s="20">
        <v>1145367.6655999999</v>
      </c>
      <c r="E277" s="1">
        <f>+G277/D277</f>
        <v>0</v>
      </c>
      <c r="F277" s="6">
        <f>+D277*80%</f>
        <v>916294.13248000003</v>
      </c>
      <c r="G277" s="33"/>
      <c r="H277" s="2" t="str">
        <f>IF(G277&lt;F277," OFERTA CON PRECIO APARENTEMENTE BAJO","VALOR MINIMO ACEPTABLE")</f>
        <v xml:space="preserve"> OFERTA CON PRECIO APARENTEMENTE BAJO</v>
      </c>
      <c r="I277" s="29"/>
      <c r="J277" s="30">
        <f>+ROUND(G277*I277,0)</f>
        <v>0</v>
      </c>
      <c r="K277" s="29"/>
      <c r="L277" s="30">
        <f>+ROUND(G277*K277,0)</f>
        <v>0</v>
      </c>
      <c r="M277" s="29"/>
      <c r="N277" s="30">
        <f>+ROUND(G277*M277,0)</f>
        <v>0</v>
      </c>
      <c r="O277" s="29"/>
      <c r="P277" s="30">
        <f>+ROUND(G277*O277,0)</f>
        <v>0</v>
      </c>
      <c r="Q277" s="31">
        <f>ROUND(G277-J277-L277-N277-P277,0)</f>
        <v>0</v>
      </c>
    </row>
    <row r="278" spans="2:17" ht="15" x14ac:dyDescent="0.25">
      <c r="B278" s="19">
        <v>255</v>
      </c>
      <c r="C278" s="94" t="s">
        <v>488</v>
      </c>
      <c r="D278" s="20">
        <v>109905.35519999999</v>
      </c>
      <c r="E278" s="1">
        <f>+G278/D278</f>
        <v>0</v>
      </c>
      <c r="F278" s="6">
        <f>+D278*80%</f>
        <v>87924.284159999996</v>
      </c>
      <c r="G278" s="33"/>
      <c r="H278" s="2" t="str">
        <f>IF(G278&lt;F278," OFERTA CON PRECIO APARENTEMENTE BAJO","VALOR MINIMO ACEPTABLE")</f>
        <v xml:space="preserve"> OFERTA CON PRECIO APARENTEMENTE BAJO</v>
      </c>
      <c r="I278" s="29"/>
      <c r="J278" s="30">
        <f>+ROUND(G278*I278,0)</f>
        <v>0</v>
      </c>
      <c r="K278" s="29"/>
      <c r="L278" s="30">
        <f>+ROUND(G278*K278,0)</f>
        <v>0</v>
      </c>
      <c r="M278" s="29"/>
      <c r="N278" s="30">
        <f>+ROUND(G278*M278,0)</f>
        <v>0</v>
      </c>
      <c r="O278" s="29"/>
      <c r="P278" s="30">
        <f>+ROUND(G278*O278,0)</f>
        <v>0</v>
      </c>
      <c r="Q278" s="31">
        <f>ROUND(G278-J278-L278-N278-P278,0)</f>
        <v>0</v>
      </c>
    </row>
    <row r="279" spans="2:17" ht="15" x14ac:dyDescent="0.25">
      <c r="B279" s="19">
        <v>256</v>
      </c>
      <c r="C279" s="94" t="s">
        <v>489</v>
      </c>
      <c r="D279" s="20">
        <v>1725054.5192</v>
      </c>
      <c r="E279" s="1">
        <f>+G279/D279</f>
        <v>0</v>
      </c>
      <c r="F279" s="6">
        <f>+D279*80%</f>
        <v>1380043.6153600002</v>
      </c>
      <c r="G279" s="33"/>
      <c r="H279" s="2" t="str">
        <f>IF(G279&lt;F279," OFERTA CON PRECIO APARENTEMENTE BAJO","VALOR MINIMO ACEPTABLE")</f>
        <v xml:space="preserve"> OFERTA CON PRECIO APARENTEMENTE BAJO</v>
      </c>
      <c r="I279" s="29"/>
      <c r="J279" s="30">
        <f>+ROUND(G279*I279,0)</f>
        <v>0</v>
      </c>
      <c r="K279" s="29"/>
      <c r="L279" s="30">
        <f>+ROUND(G279*K279,0)</f>
        <v>0</v>
      </c>
      <c r="M279" s="29"/>
      <c r="N279" s="30">
        <f>+ROUND(G279*M279,0)</f>
        <v>0</v>
      </c>
      <c r="O279" s="29"/>
      <c r="P279" s="30">
        <f>+ROUND(G279*O279,0)</f>
        <v>0</v>
      </c>
      <c r="Q279" s="31">
        <f>ROUND(G279-J279-L279-N279-P279,0)</f>
        <v>0</v>
      </c>
    </row>
    <row r="280" spans="2:17" ht="15" x14ac:dyDescent="0.25">
      <c r="B280" s="19">
        <v>257</v>
      </c>
      <c r="C280" s="94" t="s">
        <v>490</v>
      </c>
      <c r="D280" s="20">
        <v>308222.39519999997</v>
      </c>
      <c r="E280" s="1">
        <f>+G280/D280</f>
        <v>0</v>
      </c>
      <c r="F280" s="6">
        <f>+D280*80%</f>
        <v>246577.91615999999</v>
      </c>
      <c r="G280" s="33"/>
      <c r="H280" s="2" t="str">
        <f>IF(G280&lt;F280," OFERTA CON PRECIO APARENTEMENTE BAJO","VALOR MINIMO ACEPTABLE")</f>
        <v xml:space="preserve"> OFERTA CON PRECIO APARENTEMENTE BAJO</v>
      </c>
      <c r="I280" s="29"/>
      <c r="J280" s="30">
        <f>+ROUND(G280*I280,0)</f>
        <v>0</v>
      </c>
      <c r="K280" s="29"/>
      <c r="L280" s="30">
        <f>+ROUND(G280*K280,0)</f>
        <v>0</v>
      </c>
      <c r="M280" s="29"/>
      <c r="N280" s="30">
        <f>+ROUND(G280*M280,0)</f>
        <v>0</v>
      </c>
      <c r="O280" s="29"/>
      <c r="P280" s="30">
        <f>+ROUND(G280*O280,0)</f>
        <v>0</v>
      </c>
      <c r="Q280" s="31">
        <f>ROUND(G280-J280-L280-N280-P280,0)</f>
        <v>0</v>
      </c>
    </row>
    <row r="281" spans="2:17" ht="15" x14ac:dyDescent="0.25">
      <c r="B281" s="19">
        <v>258</v>
      </c>
      <c r="C281" s="94" t="s">
        <v>491</v>
      </c>
      <c r="D281" s="20">
        <v>293642.79080000002</v>
      </c>
      <c r="E281" s="1">
        <f>+G281/D281</f>
        <v>0</v>
      </c>
      <c r="F281" s="6">
        <f>+D281*80%</f>
        <v>234914.23264000003</v>
      </c>
      <c r="G281" s="33"/>
      <c r="H281" s="2" t="str">
        <f>IF(G281&lt;F281," OFERTA CON PRECIO APARENTEMENTE BAJO","VALOR MINIMO ACEPTABLE")</f>
        <v xml:space="preserve"> OFERTA CON PRECIO APARENTEMENTE BAJO</v>
      </c>
      <c r="I281" s="29"/>
      <c r="J281" s="30">
        <f>+ROUND(G281*I281,0)</f>
        <v>0</v>
      </c>
      <c r="K281" s="29"/>
      <c r="L281" s="30">
        <f>+ROUND(G281*K281,0)</f>
        <v>0</v>
      </c>
      <c r="M281" s="29"/>
      <c r="N281" s="30">
        <f>+ROUND(G281*M281,0)</f>
        <v>0</v>
      </c>
      <c r="O281" s="29"/>
      <c r="P281" s="30">
        <f>+ROUND(G281*O281,0)</f>
        <v>0</v>
      </c>
      <c r="Q281" s="31">
        <f>ROUND(G281-J281-L281-N281-P281,0)</f>
        <v>0</v>
      </c>
    </row>
    <row r="282" spans="2:17" ht="15" x14ac:dyDescent="0.25">
      <c r="B282" s="19">
        <v>259</v>
      </c>
      <c r="C282" s="94" t="s">
        <v>492</v>
      </c>
      <c r="D282" s="20">
        <v>8630542.1160000004</v>
      </c>
      <c r="E282" s="1">
        <f>+G282/D282</f>
        <v>0</v>
      </c>
      <c r="F282" s="6">
        <f>+D282*80%</f>
        <v>6904433.6928000003</v>
      </c>
      <c r="G282" s="33"/>
      <c r="H282" s="2" t="str">
        <f>IF(G282&lt;F282," OFERTA CON PRECIO APARENTEMENTE BAJO","VALOR MINIMO ACEPTABLE")</f>
        <v xml:space="preserve"> OFERTA CON PRECIO APARENTEMENTE BAJO</v>
      </c>
      <c r="I282" s="29"/>
      <c r="J282" s="30">
        <f>+ROUND(G282*I282,0)</f>
        <v>0</v>
      </c>
      <c r="K282" s="29"/>
      <c r="L282" s="30">
        <f>+ROUND(G282*K282,0)</f>
        <v>0</v>
      </c>
      <c r="M282" s="29"/>
      <c r="N282" s="30">
        <f>+ROUND(G282*M282,0)</f>
        <v>0</v>
      </c>
      <c r="O282" s="29"/>
      <c r="P282" s="30">
        <f>+ROUND(G282*O282,0)</f>
        <v>0</v>
      </c>
      <c r="Q282" s="31">
        <f>ROUND(G282-J282-L282-N282-P282,0)</f>
        <v>0</v>
      </c>
    </row>
    <row r="283" spans="2:17" ht="15" x14ac:dyDescent="0.25">
      <c r="B283" s="19">
        <v>260</v>
      </c>
      <c r="C283" s="94" t="s">
        <v>493</v>
      </c>
      <c r="D283" s="20">
        <v>301797.6372</v>
      </c>
      <c r="E283" s="1">
        <f>+G283/D283</f>
        <v>0</v>
      </c>
      <c r="F283" s="6">
        <f>+D283*80%</f>
        <v>241438.10976000002</v>
      </c>
      <c r="G283" s="33"/>
      <c r="H283" s="2" t="str">
        <f>IF(G283&lt;F283," OFERTA CON PRECIO APARENTEMENTE BAJO","VALOR MINIMO ACEPTABLE")</f>
        <v xml:space="preserve"> OFERTA CON PRECIO APARENTEMENTE BAJO</v>
      </c>
      <c r="I283" s="29"/>
      <c r="J283" s="30">
        <f>+ROUND(G283*I283,0)</f>
        <v>0</v>
      </c>
      <c r="K283" s="29"/>
      <c r="L283" s="30">
        <f>+ROUND(G283*K283,0)</f>
        <v>0</v>
      </c>
      <c r="M283" s="29"/>
      <c r="N283" s="30">
        <f>+ROUND(G283*M283,0)</f>
        <v>0</v>
      </c>
      <c r="O283" s="29"/>
      <c r="P283" s="30">
        <f>+ROUND(G283*O283,0)</f>
        <v>0</v>
      </c>
      <c r="Q283" s="31">
        <f>ROUND(G283-J283-L283-N283-P283,0)</f>
        <v>0</v>
      </c>
    </row>
    <row r="284" spans="2:17" ht="15" x14ac:dyDescent="0.25">
      <c r="B284" s="19">
        <v>261</v>
      </c>
      <c r="C284" s="98" t="s">
        <v>174</v>
      </c>
      <c r="D284" s="20">
        <v>2129159.86</v>
      </c>
      <c r="E284" s="1">
        <f>+G284/D284</f>
        <v>0</v>
      </c>
      <c r="F284" s="6">
        <f>+D284*80%</f>
        <v>1703327.888</v>
      </c>
      <c r="G284" s="33"/>
      <c r="H284" s="2" t="str">
        <f>IF(G284&lt;F284," OFERTA CON PRECIO APARENTEMENTE BAJO","VALOR MINIMO ACEPTABLE")</f>
        <v xml:space="preserve"> OFERTA CON PRECIO APARENTEMENTE BAJO</v>
      </c>
      <c r="I284" s="29"/>
      <c r="J284" s="30">
        <f>+ROUND(G284*I284,0)</f>
        <v>0</v>
      </c>
      <c r="K284" s="29"/>
      <c r="L284" s="30">
        <f>+ROUND(G284*K284,0)</f>
        <v>0</v>
      </c>
      <c r="M284" s="29"/>
      <c r="N284" s="30">
        <f>+ROUND(G284*M284,0)</f>
        <v>0</v>
      </c>
      <c r="O284" s="29"/>
      <c r="P284" s="30">
        <f>+ROUND(G284*O284,0)</f>
        <v>0</v>
      </c>
      <c r="Q284" s="31">
        <f>ROUND(G284-J284-L284-N284-P284,0)</f>
        <v>0</v>
      </c>
    </row>
    <row r="285" spans="2:17" ht="15" x14ac:dyDescent="0.25">
      <c r="B285" s="19">
        <v>262</v>
      </c>
      <c r="C285" s="98" t="s">
        <v>176</v>
      </c>
      <c r="D285" s="20">
        <v>128365.92319999999</v>
      </c>
      <c r="E285" s="1">
        <f>+G285/D285</f>
        <v>0</v>
      </c>
      <c r="F285" s="6">
        <f>+D285*80%</f>
        <v>102692.73856</v>
      </c>
      <c r="G285" s="33"/>
      <c r="H285" s="2" t="str">
        <f>IF(G285&lt;F285," OFERTA CON PRECIO APARENTEMENTE BAJO","VALOR MINIMO ACEPTABLE")</f>
        <v xml:space="preserve"> OFERTA CON PRECIO APARENTEMENTE BAJO</v>
      </c>
      <c r="I285" s="29"/>
      <c r="J285" s="30">
        <f>+ROUND(G285*I285,0)</f>
        <v>0</v>
      </c>
      <c r="K285" s="29"/>
      <c r="L285" s="30">
        <f>+ROUND(G285*K285,0)</f>
        <v>0</v>
      </c>
      <c r="M285" s="29"/>
      <c r="N285" s="30">
        <f>+ROUND(G285*M285,0)</f>
        <v>0</v>
      </c>
      <c r="O285" s="29"/>
      <c r="P285" s="30">
        <f>+ROUND(G285*O285,0)</f>
        <v>0</v>
      </c>
      <c r="Q285" s="31">
        <f>ROUND(G285-J285-L285-N285-P285,0)</f>
        <v>0</v>
      </c>
    </row>
    <row r="286" spans="2:17" ht="15" x14ac:dyDescent="0.25">
      <c r="B286" s="19">
        <v>263</v>
      </c>
      <c r="C286" s="98" t="s">
        <v>177</v>
      </c>
      <c r="D286" s="20">
        <v>438967.43640000001</v>
      </c>
      <c r="E286" s="1">
        <f>+G286/D286</f>
        <v>0</v>
      </c>
      <c r="F286" s="6">
        <f>+D286*80%</f>
        <v>351173.94912</v>
      </c>
      <c r="G286" s="33"/>
      <c r="H286" s="2" t="str">
        <f>IF(G286&lt;F286," OFERTA CON PRECIO APARENTEMENTE BAJO","VALOR MINIMO ACEPTABLE")</f>
        <v xml:space="preserve"> OFERTA CON PRECIO APARENTEMENTE BAJO</v>
      </c>
      <c r="I286" s="29"/>
      <c r="J286" s="30">
        <f>+ROUND(G286*I286,0)</f>
        <v>0</v>
      </c>
      <c r="K286" s="29"/>
      <c r="L286" s="30">
        <f>+ROUND(G286*K286,0)</f>
        <v>0</v>
      </c>
      <c r="M286" s="29"/>
      <c r="N286" s="30">
        <f>+ROUND(G286*M286,0)</f>
        <v>0</v>
      </c>
      <c r="O286" s="29"/>
      <c r="P286" s="30">
        <f>+ROUND(G286*O286,0)</f>
        <v>0</v>
      </c>
      <c r="Q286" s="31">
        <f>ROUND(G286-J286-L286-N286-P286,0)</f>
        <v>0</v>
      </c>
    </row>
    <row r="287" spans="2:17" ht="15" x14ac:dyDescent="0.25">
      <c r="B287" s="19">
        <v>264</v>
      </c>
      <c r="C287" s="98" t="s">
        <v>178</v>
      </c>
      <c r="D287" s="20">
        <v>5515072.3188000005</v>
      </c>
      <c r="E287" s="1">
        <f>+G287/D287</f>
        <v>0</v>
      </c>
      <c r="F287" s="6">
        <f>+D287*80%</f>
        <v>4412057.8550400008</v>
      </c>
      <c r="G287" s="33"/>
      <c r="H287" s="2" t="str">
        <f>IF(G287&lt;F287," OFERTA CON PRECIO APARENTEMENTE BAJO","VALOR MINIMO ACEPTABLE")</f>
        <v xml:space="preserve"> OFERTA CON PRECIO APARENTEMENTE BAJO</v>
      </c>
      <c r="I287" s="29"/>
      <c r="J287" s="30">
        <f>+ROUND(G287*I287,0)</f>
        <v>0</v>
      </c>
      <c r="K287" s="29"/>
      <c r="L287" s="30">
        <f>+ROUND(G287*K287,0)</f>
        <v>0</v>
      </c>
      <c r="M287" s="29"/>
      <c r="N287" s="30">
        <f>+ROUND(G287*M287,0)</f>
        <v>0</v>
      </c>
      <c r="O287" s="29"/>
      <c r="P287" s="30">
        <f>+ROUND(G287*O287,0)</f>
        <v>0</v>
      </c>
      <c r="Q287" s="31">
        <f>ROUND(G287-J287-L287-N287-P287,0)</f>
        <v>0</v>
      </c>
    </row>
    <row r="288" spans="2:17" ht="15" x14ac:dyDescent="0.25">
      <c r="B288" s="19">
        <v>265</v>
      </c>
      <c r="C288" s="98" t="s">
        <v>179</v>
      </c>
      <c r="D288" s="20">
        <v>226010.01360000001</v>
      </c>
      <c r="E288" s="1">
        <f>+G288/D288</f>
        <v>0</v>
      </c>
      <c r="F288" s="6">
        <f>+D288*80%</f>
        <v>180808.01088000002</v>
      </c>
      <c r="G288" s="33"/>
      <c r="H288" s="2" t="str">
        <f>IF(G288&lt;F288," OFERTA CON PRECIO APARENTEMENTE BAJO","VALOR MINIMO ACEPTABLE")</f>
        <v xml:space="preserve"> OFERTA CON PRECIO APARENTEMENTE BAJO</v>
      </c>
      <c r="I288" s="29"/>
      <c r="J288" s="30">
        <f>+ROUND(G288*I288,0)</f>
        <v>0</v>
      </c>
      <c r="K288" s="29"/>
      <c r="L288" s="30">
        <f>+ROUND(G288*K288,0)</f>
        <v>0</v>
      </c>
      <c r="M288" s="29"/>
      <c r="N288" s="30">
        <f>+ROUND(G288*M288,0)</f>
        <v>0</v>
      </c>
      <c r="O288" s="29"/>
      <c r="P288" s="30">
        <f>+ROUND(G288*O288,0)</f>
        <v>0</v>
      </c>
      <c r="Q288" s="31">
        <f>ROUND(G288-J288-L288-N288-P288,0)</f>
        <v>0</v>
      </c>
    </row>
    <row r="289" spans="2:17" ht="15" x14ac:dyDescent="0.25">
      <c r="B289" s="19">
        <v>266</v>
      </c>
      <c r="C289" s="98" t="s">
        <v>180</v>
      </c>
      <c r="D289" s="20">
        <v>1165893.4488000001</v>
      </c>
      <c r="E289" s="1">
        <f>+G289/D289</f>
        <v>0</v>
      </c>
      <c r="F289" s="6">
        <f>+D289*80%</f>
        <v>932714.75904000015</v>
      </c>
      <c r="G289" s="33"/>
      <c r="H289" s="2" t="str">
        <f>IF(G289&lt;F289," OFERTA CON PRECIO APARENTEMENTE BAJO","VALOR MINIMO ACEPTABLE")</f>
        <v xml:space="preserve"> OFERTA CON PRECIO APARENTEMENTE BAJO</v>
      </c>
      <c r="I289" s="29"/>
      <c r="J289" s="30">
        <f>+ROUND(G289*I289,0)</f>
        <v>0</v>
      </c>
      <c r="K289" s="29"/>
      <c r="L289" s="30">
        <f>+ROUND(G289*K289,0)</f>
        <v>0</v>
      </c>
      <c r="M289" s="29"/>
      <c r="N289" s="30">
        <f>+ROUND(G289*M289,0)</f>
        <v>0</v>
      </c>
      <c r="O289" s="29"/>
      <c r="P289" s="30">
        <f>+ROUND(G289*O289,0)</f>
        <v>0</v>
      </c>
      <c r="Q289" s="31">
        <f>ROUND(G289-J289-L289-N289-P289,0)</f>
        <v>0</v>
      </c>
    </row>
    <row r="290" spans="2:17" ht="15" x14ac:dyDescent="0.25">
      <c r="B290" s="19">
        <v>267</v>
      </c>
      <c r="C290" s="98" t="s">
        <v>181</v>
      </c>
      <c r="D290" s="20">
        <v>214002.73480000001</v>
      </c>
      <c r="E290" s="1">
        <f>+G290/D290</f>
        <v>0</v>
      </c>
      <c r="F290" s="6">
        <f>+D290*80%</f>
        <v>171202.18784000003</v>
      </c>
      <c r="G290" s="33"/>
      <c r="H290" s="2" t="str">
        <f>IF(G290&lt;F290," OFERTA CON PRECIO APARENTEMENTE BAJO","VALOR MINIMO ACEPTABLE")</f>
        <v xml:space="preserve"> OFERTA CON PRECIO APARENTEMENTE BAJO</v>
      </c>
      <c r="I290" s="29"/>
      <c r="J290" s="30">
        <f>+ROUND(G290*I290,0)</f>
        <v>0</v>
      </c>
      <c r="K290" s="29"/>
      <c r="L290" s="30">
        <f>+ROUND(G290*K290,0)</f>
        <v>0</v>
      </c>
      <c r="M290" s="29"/>
      <c r="N290" s="30">
        <f>+ROUND(G290*M290,0)</f>
        <v>0</v>
      </c>
      <c r="O290" s="29"/>
      <c r="P290" s="30">
        <f>+ROUND(G290*O290,0)</f>
        <v>0</v>
      </c>
      <c r="Q290" s="31">
        <f>ROUND(G290-J290-L290-N290-P290,0)</f>
        <v>0</v>
      </c>
    </row>
    <row r="291" spans="2:17" ht="15" x14ac:dyDescent="0.25">
      <c r="B291" s="19">
        <v>268</v>
      </c>
      <c r="C291" s="98" t="s">
        <v>182</v>
      </c>
      <c r="D291" s="20">
        <v>2053700.9127999998</v>
      </c>
      <c r="E291" s="1">
        <f>+G291/D291</f>
        <v>0</v>
      </c>
      <c r="F291" s="6">
        <f>+D291*80%</f>
        <v>1642960.7302399999</v>
      </c>
      <c r="G291" s="33"/>
      <c r="H291" s="2" t="str">
        <f>IF(G291&lt;F291," OFERTA CON PRECIO APARENTEMENTE BAJO","VALOR MINIMO ACEPTABLE")</f>
        <v xml:space="preserve"> OFERTA CON PRECIO APARENTEMENTE BAJO</v>
      </c>
      <c r="I291" s="29"/>
      <c r="J291" s="30">
        <f>+ROUND(G291*I291,0)</f>
        <v>0</v>
      </c>
      <c r="K291" s="29"/>
      <c r="L291" s="30">
        <f>+ROUND(G291*K291,0)</f>
        <v>0</v>
      </c>
      <c r="M291" s="29"/>
      <c r="N291" s="30">
        <f>+ROUND(G291*M291,0)</f>
        <v>0</v>
      </c>
      <c r="O291" s="29"/>
      <c r="P291" s="30">
        <f>+ROUND(G291*O291,0)</f>
        <v>0</v>
      </c>
      <c r="Q291" s="31">
        <f>ROUND(G291-J291-L291-N291-P291,0)</f>
        <v>0</v>
      </c>
    </row>
    <row r="292" spans="2:17" ht="15" x14ac:dyDescent="0.25">
      <c r="B292" s="19">
        <v>269</v>
      </c>
      <c r="C292" s="98" t="s">
        <v>494</v>
      </c>
      <c r="D292" s="20">
        <v>655563.67279999994</v>
      </c>
      <c r="E292" s="1">
        <f>+G292/D292</f>
        <v>0</v>
      </c>
      <c r="F292" s="6">
        <f>+D292*80%</f>
        <v>524450.93823999993</v>
      </c>
      <c r="G292" s="33"/>
      <c r="H292" s="2" t="str">
        <f>IF(G292&lt;F292," OFERTA CON PRECIO APARENTEMENTE BAJO","VALOR MINIMO ACEPTABLE")</f>
        <v xml:space="preserve"> OFERTA CON PRECIO APARENTEMENTE BAJO</v>
      </c>
      <c r="I292" s="29"/>
      <c r="J292" s="30">
        <f>+ROUND(G292*I292,0)</f>
        <v>0</v>
      </c>
      <c r="K292" s="29"/>
      <c r="L292" s="30">
        <f>+ROUND(G292*K292,0)</f>
        <v>0</v>
      </c>
      <c r="M292" s="29"/>
      <c r="N292" s="30">
        <f>+ROUND(G292*M292,0)</f>
        <v>0</v>
      </c>
      <c r="O292" s="29"/>
      <c r="P292" s="30">
        <f>+ROUND(G292*O292,0)</f>
        <v>0</v>
      </c>
      <c r="Q292" s="31">
        <f>ROUND(G292-J292-L292-N292-P292,0)</f>
        <v>0</v>
      </c>
    </row>
    <row r="293" spans="2:17" ht="15" x14ac:dyDescent="0.25">
      <c r="B293" s="19">
        <v>270</v>
      </c>
      <c r="C293" s="98" t="s">
        <v>183</v>
      </c>
      <c r="D293" s="20">
        <v>557860.51439999999</v>
      </c>
      <c r="E293" s="1">
        <f>+G293/D293</f>
        <v>0</v>
      </c>
      <c r="F293" s="6">
        <f>+D293*80%</f>
        <v>446288.41152000002</v>
      </c>
      <c r="G293" s="33"/>
      <c r="H293" s="2" t="str">
        <f>IF(G293&lt;F293," OFERTA CON PRECIO APARENTEMENTE BAJO","VALOR MINIMO ACEPTABLE")</f>
        <v xml:space="preserve"> OFERTA CON PRECIO APARENTEMENTE BAJO</v>
      </c>
      <c r="I293" s="29"/>
      <c r="J293" s="30">
        <f>+ROUND(G293*I293,0)</f>
        <v>0</v>
      </c>
      <c r="K293" s="29"/>
      <c r="L293" s="30">
        <f>+ROUND(G293*K293,0)</f>
        <v>0</v>
      </c>
      <c r="M293" s="29"/>
      <c r="N293" s="30">
        <f>+ROUND(G293*M293,0)</f>
        <v>0</v>
      </c>
      <c r="O293" s="29"/>
      <c r="P293" s="30">
        <f>+ROUND(G293*O293,0)</f>
        <v>0</v>
      </c>
      <c r="Q293" s="31">
        <f>ROUND(G293-J293-L293-N293-P293,0)</f>
        <v>0</v>
      </c>
    </row>
    <row r="294" spans="2:17" ht="15" x14ac:dyDescent="0.25">
      <c r="B294" s="19">
        <v>271</v>
      </c>
      <c r="C294" s="98" t="s">
        <v>184</v>
      </c>
      <c r="D294" s="20">
        <v>3208680.0049999999</v>
      </c>
      <c r="E294" s="1">
        <f>+G294/D294</f>
        <v>0</v>
      </c>
      <c r="F294" s="6">
        <f>+D294*80%</f>
        <v>2566944.0040000002</v>
      </c>
      <c r="G294" s="33"/>
      <c r="H294" s="2" t="str">
        <f>IF(G294&lt;F294," OFERTA CON PRECIO APARENTEMENTE BAJO","VALOR MINIMO ACEPTABLE")</f>
        <v xml:space="preserve"> OFERTA CON PRECIO APARENTEMENTE BAJO</v>
      </c>
      <c r="I294" s="29"/>
      <c r="J294" s="30">
        <f>+ROUND(G294*I294,0)</f>
        <v>0</v>
      </c>
      <c r="K294" s="29"/>
      <c r="L294" s="30">
        <f>+ROUND(G294*K294,0)</f>
        <v>0</v>
      </c>
      <c r="M294" s="29"/>
      <c r="N294" s="30">
        <f>+ROUND(G294*M294,0)</f>
        <v>0</v>
      </c>
      <c r="O294" s="29"/>
      <c r="P294" s="30">
        <f>+ROUND(G294*O294,0)</f>
        <v>0</v>
      </c>
      <c r="Q294" s="31">
        <f>ROUND(G294-J294-L294-N294-P294,0)</f>
        <v>0</v>
      </c>
    </row>
    <row r="295" spans="2:17" ht="15" x14ac:dyDescent="0.25">
      <c r="B295" s="19">
        <v>272</v>
      </c>
      <c r="C295" s="98" t="s">
        <v>185</v>
      </c>
      <c r="D295" s="20">
        <v>193608.34160000001</v>
      </c>
      <c r="E295" s="1">
        <f>+G295/D295</f>
        <v>0</v>
      </c>
      <c r="F295" s="6">
        <f>+D295*80%</f>
        <v>154886.67328000002</v>
      </c>
      <c r="G295" s="33"/>
      <c r="H295" s="2" t="str">
        <f>IF(G295&lt;F295," OFERTA CON PRECIO APARENTEMENTE BAJO","VALOR MINIMO ACEPTABLE")</f>
        <v xml:space="preserve"> OFERTA CON PRECIO APARENTEMENTE BAJO</v>
      </c>
      <c r="I295" s="29"/>
      <c r="J295" s="30">
        <f>+ROUND(G295*I295,0)</f>
        <v>0</v>
      </c>
      <c r="K295" s="29"/>
      <c r="L295" s="30">
        <f>+ROUND(G295*K295,0)</f>
        <v>0</v>
      </c>
      <c r="M295" s="29"/>
      <c r="N295" s="30">
        <f>+ROUND(G295*M295,0)</f>
        <v>0</v>
      </c>
      <c r="O295" s="29"/>
      <c r="P295" s="30">
        <f>+ROUND(G295*O295,0)</f>
        <v>0</v>
      </c>
      <c r="Q295" s="31">
        <f>ROUND(G295-J295-L295-N295-P295,0)</f>
        <v>0</v>
      </c>
    </row>
    <row r="296" spans="2:17" ht="15" x14ac:dyDescent="0.25">
      <c r="B296" s="19">
        <v>273</v>
      </c>
      <c r="C296" s="94" t="s">
        <v>186</v>
      </c>
      <c r="D296" s="20">
        <v>193608.34160000001</v>
      </c>
      <c r="E296" s="1">
        <f>+G296/D296</f>
        <v>0</v>
      </c>
      <c r="F296" s="6">
        <f>+D296*80%</f>
        <v>154886.67328000002</v>
      </c>
      <c r="G296" s="33"/>
      <c r="H296" s="2" t="str">
        <f>IF(G296&lt;F296," OFERTA CON PRECIO APARENTEMENTE BAJO","VALOR MINIMO ACEPTABLE")</f>
        <v xml:space="preserve"> OFERTA CON PRECIO APARENTEMENTE BAJO</v>
      </c>
      <c r="I296" s="29"/>
      <c r="J296" s="30">
        <f>+ROUND(G296*I296,0)</f>
        <v>0</v>
      </c>
      <c r="K296" s="29"/>
      <c r="L296" s="30">
        <f>+ROUND(G296*K296,0)</f>
        <v>0</v>
      </c>
      <c r="M296" s="29"/>
      <c r="N296" s="30">
        <f>+ROUND(G296*M296,0)</f>
        <v>0</v>
      </c>
      <c r="O296" s="29"/>
      <c r="P296" s="30">
        <f>+ROUND(G296*O296,0)</f>
        <v>0</v>
      </c>
      <c r="Q296" s="31">
        <f>ROUND(G296-J296-L296-N296-P296,0)</f>
        <v>0</v>
      </c>
    </row>
    <row r="297" spans="2:17" ht="15" x14ac:dyDescent="0.25">
      <c r="B297" s="19">
        <v>274</v>
      </c>
      <c r="C297" s="94" t="s">
        <v>187</v>
      </c>
      <c r="D297" s="20">
        <v>3637218.6807999997</v>
      </c>
      <c r="E297" s="1">
        <f>+G297/D297</f>
        <v>0</v>
      </c>
      <c r="F297" s="6">
        <f>+D297*80%</f>
        <v>2909774.9446399999</v>
      </c>
      <c r="G297" s="33"/>
      <c r="H297" s="2" t="str">
        <f>IF(G297&lt;F297," OFERTA CON PRECIO APARENTEMENTE BAJO","VALOR MINIMO ACEPTABLE")</f>
        <v xml:space="preserve"> OFERTA CON PRECIO APARENTEMENTE BAJO</v>
      </c>
      <c r="I297" s="29"/>
      <c r="J297" s="30">
        <f>+ROUND(G297*I297,0)</f>
        <v>0</v>
      </c>
      <c r="K297" s="29"/>
      <c r="L297" s="30">
        <f>+ROUND(G297*K297,0)</f>
        <v>0</v>
      </c>
      <c r="M297" s="29"/>
      <c r="N297" s="30">
        <f>+ROUND(G297*M297,0)</f>
        <v>0</v>
      </c>
      <c r="O297" s="29"/>
      <c r="P297" s="30">
        <f>+ROUND(G297*O297,0)</f>
        <v>0</v>
      </c>
      <c r="Q297" s="31">
        <f>ROUND(G297-J297-L297-N297-P297,0)</f>
        <v>0</v>
      </c>
    </row>
    <row r="298" spans="2:17" ht="15" x14ac:dyDescent="0.25">
      <c r="B298" s="19">
        <v>275</v>
      </c>
      <c r="C298" s="95" t="s">
        <v>188</v>
      </c>
      <c r="D298" s="20">
        <v>1656474.6687999999</v>
      </c>
      <c r="E298" s="1">
        <f>+G298/D298</f>
        <v>0</v>
      </c>
      <c r="F298" s="6">
        <f>+D298*80%</f>
        <v>1325179.7350399999</v>
      </c>
      <c r="G298" s="33"/>
      <c r="H298" s="2" t="str">
        <f>IF(G298&lt;F298," OFERTA CON PRECIO APARENTEMENTE BAJO","VALOR MINIMO ACEPTABLE")</f>
        <v xml:space="preserve"> OFERTA CON PRECIO APARENTEMENTE BAJO</v>
      </c>
      <c r="I298" s="29"/>
      <c r="J298" s="30">
        <f>+ROUND(G298*I298,0)</f>
        <v>0</v>
      </c>
      <c r="K298" s="29"/>
      <c r="L298" s="30">
        <f>+ROUND(G298*K298,0)</f>
        <v>0</v>
      </c>
      <c r="M298" s="29"/>
      <c r="N298" s="30">
        <f>+ROUND(G298*M298,0)</f>
        <v>0</v>
      </c>
      <c r="O298" s="29"/>
      <c r="P298" s="30">
        <f>+ROUND(G298*O298,0)</f>
        <v>0</v>
      </c>
      <c r="Q298" s="31">
        <f>ROUND(G298-J298-L298-N298-P298,0)</f>
        <v>0</v>
      </c>
    </row>
    <row r="299" spans="2:17" ht="15" x14ac:dyDescent="0.25">
      <c r="B299" s="19">
        <v>276</v>
      </c>
      <c r="C299" s="95" t="s">
        <v>189</v>
      </c>
      <c r="D299" s="20">
        <v>333299.80319999997</v>
      </c>
      <c r="E299" s="1">
        <f>+G299/D299</f>
        <v>0</v>
      </c>
      <c r="F299" s="6">
        <f>+D299*80%</f>
        <v>266639.84255999996</v>
      </c>
      <c r="G299" s="33"/>
      <c r="H299" s="2" t="str">
        <f>IF(G299&lt;F299," OFERTA CON PRECIO APARENTEMENTE BAJO","VALOR MINIMO ACEPTABLE")</f>
        <v xml:space="preserve"> OFERTA CON PRECIO APARENTEMENTE BAJO</v>
      </c>
      <c r="I299" s="29"/>
      <c r="J299" s="30">
        <f>+ROUND(G299*I299,0)</f>
        <v>0</v>
      </c>
      <c r="K299" s="29"/>
      <c r="L299" s="30">
        <f>+ROUND(G299*K299,0)</f>
        <v>0</v>
      </c>
      <c r="M299" s="29"/>
      <c r="N299" s="30">
        <f>+ROUND(G299*M299,0)</f>
        <v>0</v>
      </c>
      <c r="O299" s="29"/>
      <c r="P299" s="30">
        <f>+ROUND(G299*O299,0)</f>
        <v>0</v>
      </c>
      <c r="Q299" s="31">
        <f>ROUND(G299-J299-L299-N299-P299,0)</f>
        <v>0</v>
      </c>
    </row>
    <row r="300" spans="2:17" ht="15" x14ac:dyDescent="0.25">
      <c r="B300" s="19">
        <v>277</v>
      </c>
      <c r="C300" s="94" t="s">
        <v>190</v>
      </c>
      <c r="D300" s="20">
        <v>396645.46239999996</v>
      </c>
      <c r="E300" s="1">
        <f>+G300/D300</f>
        <v>0</v>
      </c>
      <c r="F300" s="6">
        <f>+D300*80%</f>
        <v>317316.36991999997</v>
      </c>
      <c r="G300" s="33"/>
      <c r="H300" s="2" t="str">
        <f>IF(G300&lt;F300," OFERTA CON PRECIO APARENTEMENTE BAJO","VALOR MINIMO ACEPTABLE")</f>
        <v xml:space="preserve"> OFERTA CON PRECIO APARENTEMENTE BAJO</v>
      </c>
      <c r="I300" s="29"/>
      <c r="J300" s="30">
        <f>+ROUND(G300*I300,0)</f>
        <v>0</v>
      </c>
      <c r="K300" s="29"/>
      <c r="L300" s="30">
        <f>+ROUND(G300*K300,0)</f>
        <v>0</v>
      </c>
      <c r="M300" s="29"/>
      <c r="N300" s="30">
        <f>+ROUND(G300*M300,0)</f>
        <v>0</v>
      </c>
      <c r="O300" s="29"/>
      <c r="P300" s="30">
        <f>+ROUND(G300*O300,0)</f>
        <v>0</v>
      </c>
      <c r="Q300" s="31">
        <f>ROUND(G300-J300-L300-N300-P300,0)</f>
        <v>0</v>
      </c>
    </row>
    <row r="301" spans="2:17" ht="15" x14ac:dyDescent="0.25">
      <c r="B301" s="19">
        <v>278</v>
      </c>
      <c r="C301" s="94" t="s">
        <v>191</v>
      </c>
      <c r="D301" s="20">
        <v>9201215.3819999993</v>
      </c>
      <c r="E301" s="1">
        <f>+G301/D301</f>
        <v>0</v>
      </c>
      <c r="F301" s="6">
        <f>+D301*80%</f>
        <v>7360972.3055999996</v>
      </c>
      <c r="G301" s="33"/>
      <c r="H301" s="2" t="str">
        <f>IF(G301&lt;F301," OFERTA CON PRECIO APARENTEMENTE BAJO","VALOR MINIMO ACEPTABLE")</f>
        <v xml:space="preserve"> OFERTA CON PRECIO APARENTEMENTE BAJO</v>
      </c>
      <c r="I301" s="29"/>
      <c r="J301" s="30">
        <f>+ROUND(G301*I301,0)</f>
        <v>0</v>
      </c>
      <c r="K301" s="29"/>
      <c r="L301" s="30">
        <f>+ROUND(G301*K301,0)</f>
        <v>0</v>
      </c>
      <c r="M301" s="29"/>
      <c r="N301" s="30">
        <f>+ROUND(G301*M301,0)</f>
        <v>0</v>
      </c>
      <c r="O301" s="29"/>
      <c r="P301" s="30">
        <f>+ROUND(G301*O301,0)</f>
        <v>0</v>
      </c>
      <c r="Q301" s="31">
        <f>ROUND(G301-J301-L301-N301-P301,0)</f>
        <v>0</v>
      </c>
    </row>
    <row r="302" spans="2:17" ht="15" x14ac:dyDescent="0.25">
      <c r="B302" s="19">
        <v>279</v>
      </c>
      <c r="C302" s="94" t="s">
        <v>192</v>
      </c>
      <c r="D302" s="20">
        <v>2975897.7911999999</v>
      </c>
      <c r="E302" s="1">
        <f>+G302/D302</f>
        <v>0</v>
      </c>
      <c r="F302" s="6">
        <f>+D302*80%</f>
        <v>2380718.2329600002</v>
      </c>
      <c r="G302" s="33"/>
      <c r="H302" s="2" t="str">
        <f>IF(G302&lt;F302," OFERTA CON PRECIO APARENTEMENTE BAJO","VALOR MINIMO ACEPTABLE")</f>
        <v xml:space="preserve"> OFERTA CON PRECIO APARENTEMENTE BAJO</v>
      </c>
      <c r="I302" s="29"/>
      <c r="J302" s="30">
        <f>+ROUND(G302*I302,0)</f>
        <v>0</v>
      </c>
      <c r="K302" s="29"/>
      <c r="L302" s="30">
        <f>+ROUND(G302*K302,0)</f>
        <v>0</v>
      </c>
      <c r="M302" s="29"/>
      <c r="N302" s="30">
        <f>+ROUND(G302*M302,0)</f>
        <v>0</v>
      </c>
      <c r="O302" s="29"/>
      <c r="P302" s="30">
        <f>+ROUND(G302*O302,0)</f>
        <v>0</v>
      </c>
      <c r="Q302" s="31">
        <f>ROUND(G302-J302-L302-N302-P302,0)</f>
        <v>0</v>
      </c>
    </row>
    <row r="303" spans="2:17" ht="15" x14ac:dyDescent="0.25">
      <c r="B303" s="19">
        <v>280</v>
      </c>
      <c r="C303" s="94" t="s">
        <v>193</v>
      </c>
      <c r="D303" s="20">
        <v>3198131.3863999997</v>
      </c>
      <c r="E303" s="1">
        <f>+G303/D303</f>
        <v>0</v>
      </c>
      <c r="F303" s="6">
        <f>+D303*80%</f>
        <v>2558505.1091200002</v>
      </c>
      <c r="G303" s="33"/>
      <c r="H303" s="2" t="str">
        <f>IF(G303&lt;F303," OFERTA CON PRECIO APARENTEMENTE BAJO","VALOR MINIMO ACEPTABLE")</f>
        <v xml:space="preserve"> OFERTA CON PRECIO APARENTEMENTE BAJO</v>
      </c>
      <c r="I303" s="29"/>
      <c r="J303" s="30">
        <f>+ROUND(G303*I303,0)</f>
        <v>0</v>
      </c>
      <c r="K303" s="29"/>
      <c r="L303" s="30">
        <f>+ROUND(G303*K303,0)</f>
        <v>0</v>
      </c>
      <c r="M303" s="29"/>
      <c r="N303" s="30">
        <f>+ROUND(G303*M303,0)</f>
        <v>0</v>
      </c>
      <c r="O303" s="29"/>
      <c r="P303" s="30">
        <f>+ROUND(G303*O303,0)</f>
        <v>0</v>
      </c>
      <c r="Q303" s="31">
        <f>ROUND(G303-J303-L303-N303-P303,0)</f>
        <v>0</v>
      </c>
    </row>
    <row r="304" spans="2:17" ht="15" x14ac:dyDescent="0.25">
      <c r="B304" s="19">
        <v>281</v>
      </c>
      <c r="C304" s="94" t="s">
        <v>194</v>
      </c>
      <c r="D304" s="20">
        <v>849137.40879999998</v>
      </c>
      <c r="E304" s="1">
        <f>+G304/D304</f>
        <v>0</v>
      </c>
      <c r="F304" s="6">
        <f>+D304*80%</f>
        <v>679309.92703999998</v>
      </c>
      <c r="G304" s="33"/>
      <c r="H304" s="2" t="str">
        <f>IF(G304&lt;F304," OFERTA CON PRECIO APARENTEMENTE BAJO","VALOR MINIMO ACEPTABLE")</f>
        <v xml:space="preserve"> OFERTA CON PRECIO APARENTEMENTE BAJO</v>
      </c>
      <c r="I304" s="29"/>
      <c r="J304" s="30">
        <f>+ROUND(G304*I304,0)</f>
        <v>0</v>
      </c>
      <c r="K304" s="29"/>
      <c r="L304" s="30">
        <f>+ROUND(G304*K304,0)</f>
        <v>0</v>
      </c>
      <c r="M304" s="29"/>
      <c r="N304" s="30">
        <f>+ROUND(G304*M304,0)</f>
        <v>0</v>
      </c>
      <c r="O304" s="29"/>
      <c r="P304" s="30">
        <f>+ROUND(G304*O304,0)</f>
        <v>0</v>
      </c>
      <c r="Q304" s="31">
        <f>ROUND(G304-J304-L304-N304-P304,0)</f>
        <v>0</v>
      </c>
    </row>
    <row r="305" spans="2:17" ht="15" x14ac:dyDescent="0.25">
      <c r="B305" s="19">
        <v>282</v>
      </c>
      <c r="C305" s="94" t="s">
        <v>195</v>
      </c>
      <c r="D305" s="20">
        <v>18731947.071199998</v>
      </c>
      <c r="E305" s="1">
        <f>+G305/D305</f>
        <v>0</v>
      </c>
      <c r="F305" s="6">
        <f>+D305*80%</f>
        <v>14985557.656959999</v>
      </c>
      <c r="G305" s="33"/>
      <c r="H305" s="2" t="str">
        <f>IF(G305&lt;F305," OFERTA CON PRECIO APARENTEMENTE BAJO","VALOR MINIMO ACEPTABLE")</f>
        <v xml:space="preserve"> OFERTA CON PRECIO APARENTEMENTE BAJO</v>
      </c>
      <c r="I305" s="29"/>
      <c r="J305" s="30">
        <f>+ROUND(G305*I305,0)</f>
        <v>0</v>
      </c>
      <c r="K305" s="29"/>
      <c r="L305" s="30">
        <f>+ROUND(G305*K305,0)</f>
        <v>0</v>
      </c>
      <c r="M305" s="29"/>
      <c r="N305" s="30">
        <f>+ROUND(G305*M305,0)</f>
        <v>0</v>
      </c>
      <c r="O305" s="29"/>
      <c r="P305" s="30">
        <f>+ROUND(G305*O305,0)</f>
        <v>0</v>
      </c>
      <c r="Q305" s="31">
        <f>ROUND(G305-J305-L305-N305-P305,0)</f>
        <v>0</v>
      </c>
    </row>
    <row r="306" spans="2:17" ht="15" x14ac:dyDescent="0.25">
      <c r="B306" s="19">
        <v>283</v>
      </c>
      <c r="C306" s="94" t="s">
        <v>196</v>
      </c>
      <c r="D306" s="20">
        <v>13331936.261599999</v>
      </c>
      <c r="E306" s="1">
        <f>+G306/D306</f>
        <v>0</v>
      </c>
      <c r="F306" s="6">
        <f>+D306*80%</f>
        <v>10665549.00928</v>
      </c>
      <c r="G306" s="33"/>
      <c r="H306" s="2" t="str">
        <f>IF(G306&lt;F306," OFERTA CON PRECIO APARENTEMENTE BAJO","VALOR MINIMO ACEPTABLE")</f>
        <v xml:space="preserve"> OFERTA CON PRECIO APARENTEMENTE BAJO</v>
      </c>
      <c r="I306" s="29"/>
      <c r="J306" s="30">
        <f>+ROUND(G306*I306,0)</f>
        <v>0</v>
      </c>
      <c r="K306" s="29"/>
      <c r="L306" s="30">
        <f>+ROUND(G306*K306,0)</f>
        <v>0</v>
      </c>
      <c r="M306" s="29"/>
      <c r="N306" s="30">
        <f>+ROUND(G306*M306,0)</f>
        <v>0</v>
      </c>
      <c r="O306" s="29"/>
      <c r="P306" s="30">
        <f>+ROUND(G306*O306,0)</f>
        <v>0</v>
      </c>
      <c r="Q306" s="31">
        <f>ROUND(G306-J306-L306-N306-P306,0)</f>
        <v>0</v>
      </c>
    </row>
    <row r="307" spans="2:17" ht="15" x14ac:dyDescent="0.25">
      <c r="B307" s="19">
        <v>284</v>
      </c>
      <c r="C307" s="94" t="s">
        <v>197</v>
      </c>
      <c r="D307" s="20">
        <v>4417132.4799999995</v>
      </c>
      <c r="E307" s="1">
        <f>+G307/D307</f>
        <v>0</v>
      </c>
      <c r="F307" s="6">
        <f>+D307*80%</f>
        <v>3533705.9839999997</v>
      </c>
      <c r="G307" s="33"/>
      <c r="H307" s="2" t="str">
        <f>IF(G307&lt;F307," OFERTA CON PRECIO APARENTEMENTE BAJO","VALOR MINIMO ACEPTABLE")</f>
        <v xml:space="preserve"> OFERTA CON PRECIO APARENTEMENTE BAJO</v>
      </c>
      <c r="I307" s="29"/>
      <c r="J307" s="30">
        <f>+ROUND(G307*I307,0)</f>
        <v>0</v>
      </c>
      <c r="K307" s="29"/>
      <c r="L307" s="30">
        <f>+ROUND(G307*K307,0)</f>
        <v>0</v>
      </c>
      <c r="M307" s="29"/>
      <c r="N307" s="30">
        <f>+ROUND(G307*M307,0)</f>
        <v>0</v>
      </c>
      <c r="O307" s="29"/>
      <c r="P307" s="30">
        <f>+ROUND(G307*O307,0)</f>
        <v>0</v>
      </c>
      <c r="Q307" s="31">
        <f>ROUND(G307-J307-L307-N307-P307,0)</f>
        <v>0</v>
      </c>
    </row>
    <row r="308" spans="2:17" ht="15" x14ac:dyDescent="0.25">
      <c r="B308" s="19">
        <v>285</v>
      </c>
      <c r="C308" s="94" t="s">
        <v>198</v>
      </c>
      <c r="D308" s="20">
        <v>1349302.5415999999</v>
      </c>
      <c r="E308" s="1">
        <f>+G308/D308</f>
        <v>0</v>
      </c>
      <c r="F308" s="6">
        <f>+D308*80%</f>
        <v>1079442.0332799999</v>
      </c>
      <c r="G308" s="33"/>
      <c r="H308" s="2" t="str">
        <f>IF(G308&lt;F308," OFERTA CON PRECIO APARENTEMENTE BAJO","VALOR MINIMO ACEPTABLE")</f>
        <v xml:space="preserve"> OFERTA CON PRECIO APARENTEMENTE BAJO</v>
      </c>
      <c r="I308" s="29"/>
      <c r="J308" s="30">
        <f>+ROUND(G308*I308,0)</f>
        <v>0</v>
      </c>
      <c r="K308" s="29"/>
      <c r="L308" s="30">
        <f>+ROUND(G308*K308,0)</f>
        <v>0</v>
      </c>
      <c r="M308" s="29"/>
      <c r="N308" s="30">
        <f>+ROUND(G308*M308,0)</f>
        <v>0</v>
      </c>
      <c r="O308" s="29"/>
      <c r="P308" s="30">
        <f>+ROUND(G308*O308,0)</f>
        <v>0</v>
      </c>
      <c r="Q308" s="31">
        <f>ROUND(G308-J308-L308-N308-P308,0)</f>
        <v>0</v>
      </c>
    </row>
    <row r="309" spans="2:17" ht="15" x14ac:dyDescent="0.25">
      <c r="B309" s="19">
        <v>286</v>
      </c>
      <c r="C309" s="94" t="s">
        <v>199</v>
      </c>
      <c r="D309" s="20">
        <v>1280488.2679999999</v>
      </c>
      <c r="E309" s="1">
        <f>+G309/D309</f>
        <v>0</v>
      </c>
      <c r="F309" s="6">
        <f>+D309*80%</f>
        <v>1024390.6144</v>
      </c>
      <c r="G309" s="33"/>
      <c r="H309" s="2" t="str">
        <f>IF(G309&lt;F309," OFERTA CON PRECIO APARENTEMENTE BAJO","VALOR MINIMO ACEPTABLE")</f>
        <v xml:space="preserve"> OFERTA CON PRECIO APARENTEMENTE BAJO</v>
      </c>
      <c r="I309" s="29"/>
      <c r="J309" s="30">
        <f>+ROUND(G309*I309,0)</f>
        <v>0</v>
      </c>
      <c r="K309" s="29"/>
      <c r="L309" s="30">
        <f>+ROUND(G309*K309,0)</f>
        <v>0</v>
      </c>
      <c r="M309" s="29"/>
      <c r="N309" s="30">
        <f>+ROUND(G309*M309,0)</f>
        <v>0</v>
      </c>
      <c r="O309" s="29"/>
      <c r="P309" s="30">
        <f>+ROUND(G309*O309,0)</f>
        <v>0</v>
      </c>
      <c r="Q309" s="31">
        <f>ROUND(G309-J309-L309-N309-P309,0)</f>
        <v>0</v>
      </c>
    </row>
    <row r="310" spans="2:17" ht="15" x14ac:dyDescent="0.25">
      <c r="B310" s="19">
        <v>287</v>
      </c>
      <c r="C310" s="94" t="s">
        <v>200</v>
      </c>
      <c r="D310" s="20">
        <v>851786.87199999997</v>
      </c>
      <c r="E310" s="1">
        <f>+G310/D310</f>
        <v>0</v>
      </c>
      <c r="F310" s="6">
        <f>+D310*80%</f>
        <v>681429.4976</v>
      </c>
      <c r="G310" s="33"/>
      <c r="H310" s="2" t="str">
        <f>IF(G310&lt;F310," OFERTA CON PRECIO APARENTEMENTE BAJO","VALOR MINIMO ACEPTABLE")</f>
        <v xml:space="preserve"> OFERTA CON PRECIO APARENTEMENTE BAJO</v>
      </c>
      <c r="I310" s="29"/>
      <c r="J310" s="30">
        <f>+ROUND(G310*I310,0)</f>
        <v>0</v>
      </c>
      <c r="K310" s="29"/>
      <c r="L310" s="30">
        <f>+ROUND(G310*K310,0)</f>
        <v>0</v>
      </c>
      <c r="M310" s="29"/>
      <c r="N310" s="30">
        <f>+ROUND(G310*M310,0)</f>
        <v>0</v>
      </c>
      <c r="O310" s="29"/>
      <c r="P310" s="30">
        <f>+ROUND(G310*O310,0)</f>
        <v>0</v>
      </c>
      <c r="Q310" s="31">
        <f>ROUND(G310-J310-L310-N310-P310,0)</f>
        <v>0</v>
      </c>
    </row>
    <row r="311" spans="2:17" ht="15" x14ac:dyDescent="0.25">
      <c r="B311" s="19">
        <v>288</v>
      </c>
      <c r="C311" s="94" t="s">
        <v>201</v>
      </c>
      <c r="D311" s="20">
        <v>826473.18079999997</v>
      </c>
      <c r="E311" s="1">
        <f>+G311/D311</f>
        <v>0</v>
      </c>
      <c r="F311" s="6">
        <f>+D311*80%</f>
        <v>661178.54463999998</v>
      </c>
      <c r="G311" s="33"/>
      <c r="H311" s="2" t="str">
        <f>IF(G311&lt;F311," OFERTA CON PRECIO APARENTEMENTE BAJO","VALOR MINIMO ACEPTABLE")</f>
        <v xml:space="preserve"> OFERTA CON PRECIO APARENTEMENTE BAJO</v>
      </c>
      <c r="I311" s="29"/>
      <c r="J311" s="30">
        <f>+ROUND(G311*I311,0)</f>
        <v>0</v>
      </c>
      <c r="K311" s="29"/>
      <c r="L311" s="30">
        <f>+ROUND(G311*K311,0)</f>
        <v>0</v>
      </c>
      <c r="M311" s="29"/>
      <c r="N311" s="30">
        <f>+ROUND(G311*M311,0)</f>
        <v>0</v>
      </c>
      <c r="O311" s="29"/>
      <c r="P311" s="30">
        <f>+ROUND(G311*O311,0)</f>
        <v>0</v>
      </c>
      <c r="Q311" s="31">
        <f>ROUND(G311-J311-L311-N311-P311,0)</f>
        <v>0</v>
      </c>
    </row>
    <row r="312" spans="2:17" ht="15" x14ac:dyDescent="0.25">
      <c r="B312" s="19">
        <v>289</v>
      </c>
      <c r="C312" s="94" t="s">
        <v>202</v>
      </c>
      <c r="D312" s="20">
        <v>152979.60439999998</v>
      </c>
      <c r="E312" s="1">
        <f>+G312/D312</f>
        <v>0</v>
      </c>
      <c r="F312" s="6">
        <f>+D312*80%</f>
        <v>122383.68351999999</v>
      </c>
      <c r="G312" s="33"/>
      <c r="H312" s="2" t="str">
        <f>IF(G312&lt;F312," OFERTA CON PRECIO APARENTEMENTE BAJO","VALOR MINIMO ACEPTABLE")</f>
        <v xml:space="preserve"> OFERTA CON PRECIO APARENTEMENTE BAJO</v>
      </c>
      <c r="I312" s="29"/>
      <c r="J312" s="30">
        <f>+ROUND(G312*I312,0)</f>
        <v>0</v>
      </c>
      <c r="K312" s="29"/>
      <c r="L312" s="30">
        <f>+ROUND(G312*K312,0)</f>
        <v>0</v>
      </c>
      <c r="M312" s="29"/>
      <c r="N312" s="30">
        <f>+ROUND(G312*M312,0)</f>
        <v>0</v>
      </c>
      <c r="O312" s="29"/>
      <c r="P312" s="30">
        <f>+ROUND(G312*O312,0)</f>
        <v>0</v>
      </c>
      <c r="Q312" s="31">
        <f>ROUND(G312-J312-L312-N312-P312,0)</f>
        <v>0</v>
      </c>
    </row>
    <row r="313" spans="2:17" ht="15" x14ac:dyDescent="0.25">
      <c r="B313" s="19">
        <v>290</v>
      </c>
      <c r="C313" s="94" t="s">
        <v>203</v>
      </c>
      <c r="D313" s="20">
        <v>956539.62399999995</v>
      </c>
      <c r="E313" s="1">
        <f>+G313/D313</f>
        <v>0</v>
      </c>
      <c r="F313" s="6">
        <f>+D313*80%</f>
        <v>765231.69920000003</v>
      </c>
      <c r="G313" s="33"/>
      <c r="H313" s="2" t="str">
        <f>IF(G313&lt;F313," OFERTA CON PRECIO APARENTEMENTE BAJO","VALOR MINIMO ACEPTABLE")</f>
        <v xml:space="preserve"> OFERTA CON PRECIO APARENTEMENTE BAJO</v>
      </c>
      <c r="I313" s="29"/>
      <c r="J313" s="30">
        <f>+ROUND(G313*I313,0)</f>
        <v>0</v>
      </c>
      <c r="K313" s="29"/>
      <c r="L313" s="30">
        <f>+ROUND(G313*K313,0)</f>
        <v>0</v>
      </c>
      <c r="M313" s="29"/>
      <c r="N313" s="30">
        <f>+ROUND(G313*M313,0)</f>
        <v>0</v>
      </c>
      <c r="O313" s="29"/>
      <c r="P313" s="30">
        <f>+ROUND(G313*O313,0)</f>
        <v>0</v>
      </c>
      <c r="Q313" s="31">
        <f>ROUND(G313-J313-L313-N313-P313,0)</f>
        <v>0</v>
      </c>
    </row>
    <row r="314" spans="2:17" ht="15" x14ac:dyDescent="0.25">
      <c r="B314" s="19">
        <v>291</v>
      </c>
      <c r="C314" s="94" t="s">
        <v>204</v>
      </c>
      <c r="D314" s="20">
        <v>750077.82240000006</v>
      </c>
      <c r="E314" s="1">
        <f>+G314/D314</f>
        <v>0</v>
      </c>
      <c r="F314" s="6">
        <f>+D314*80%</f>
        <v>600062.25792000012</v>
      </c>
      <c r="G314" s="33"/>
      <c r="H314" s="2" t="str">
        <f>IF(G314&lt;F314," OFERTA CON PRECIO APARENTEMENTE BAJO","VALOR MINIMO ACEPTABLE")</f>
        <v xml:space="preserve"> OFERTA CON PRECIO APARENTEMENTE BAJO</v>
      </c>
      <c r="I314" s="29"/>
      <c r="J314" s="30">
        <f>+ROUND(G314*I314,0)</f>
        <v>0</v>
      </c>
      <c r="K314" s="29"/>
      <c r="L314" s="30">
        <f>+ROUND(G314*K314,0)</f>
        <v>0</v>
      </c>
      <c r="M314" s="29"/>
      <c r="N314" s="30">
        <f>+ROUND(G314*M314,0)</f>
        <v>0</v>
      </c>
      <c r="O314" s="29"/>
      <c r="P314" s="30">
        <f>+ROUND(G314*O314,0)</f>
        <v>0</v>
      </c>
      <c r="Q314" s="31">
        <f>ROUND(G314-J314-L314-N314-P314,0)</f>
        <v>0</v>
      </c>
    </row>
    <row r="315" spans="2:17" ht="15" x14ac:dyDescent="0.25">
      <c r="B315" s="19">
        <v>292</v>
      </c>
      <c r="C315" s="94" t="s">
        <v>205</v>
      </c>
      <c r="D315" s="20">
        <v>158964.04919999998</v>
      </c>
      <c r="E315" s="1">
        <f>+G315/D315</f>
        <v>0</v>
      </c>
      <c r="F315" s="6">
        <f>+D315*80%</f>
        <v>127171.23935999999</v>
      </c>
      <c r="G315" s="33"/>
      <c r="H315" s="2" t="str">
        <f>IF(G315&lt;F315," OFERTA CON PRECIO APARENTEMENTE BAJO","VALOR MINIMO ACEPTABLE")</f>
        <v xml:space="preserve"> OFERTA CON PRECIO APARENTEMENTE BAJO</v>
      </c>
      <c r="I315" s="29"/>
      <c r="J315" s="30">
        <f>+ROUND(G315*I315,0)</f>
        <v>0</v>
      </c>
      <c r="K315" s="29"/>
      <c r="L315" s="30">
        <f>+ROUND(G315*K315,0)</f>
        <v>0</v>
      </c>
      <c r="M315" s="29"/>
      <c r="N315" s="30">
        <f>+ROUND(G315*M315,0)</f>
        <v>0</v>
      </c>
      <c r="O315" s="29"/>
      <c r="P315" s="30">
        <f>+ROUND(G315*O315,0)</f>
        <v>0</v>
      </c>
      <c r="Q315" s="31">
        <f>ROUND(G315-J315-L315-N315-P315,0)</f>
        <v>0</v>
      </c>
    </row>
    <row r="316" spans="2:17" ht="15" x14ac:dyDescent="0.25">
      <c r="B316" s="19">
        <v>293</v>
      </c>
      <c r="C316" s="94" t="s">
        <v>206</v>
      </c>
      <c r="D316" s="20">
        <v>2250520.7095999997</v>
      </c>
      <c r="E316" s="1">
        <f>+G316/D316</f>
        <v>0</v>
      </c>
      <c r="F316" s="6">
        <f>+D316*80%</f>
        <v>1800416.5676799999</v>
      </c>
      <c r="G316" s="33"/>
      <c r="H316" s="2" t="str">
        <f>IF(G316&lt;F316," OFERTA CON PRECIO APARENTEMENTE BAJO","VALOR MINIMO ACEPTABLE")</f>
        <v xml:space="preserve"> OFERTA CON PRECIO APARENTEMENTE BAJO</v>
      </c>
      <c r="I316" s="29"/>
      <c r="J316" s="30">
        <f>+ROUND(G316*I316,0)</f>
        <v>0</v>
      </c>
      <c r="K316" s="29"/>
      <c r="L316" s="30">
        <f>+ROUND(G316*K316,0)</f>
        <v>0</v>
      </c>
      <c r="M316" s="29"/>
      <c r="N316" s="30">
        <f>+ROUND(G316*M316,0)</f>
        <v>0</v>
      </c>
      <c r="O316" s="29"/>
      <c r="P316" s="30">
        <f>+ROUND(G316*O316,0)</f>
        <v>0</v>
      </c>
      <c r="Q316" s="31">
        <f>ROUND(G316-J316-L316-N316-P316,0)</f>
        <v>0</v>
      </c>
    </row>
    <row r="317" spans="2:17" ht="15" x14ac:dyDescent="0.25">
      <c r="B317" s="19">
        <v>294</v>
      </c>
      <c r="C317" s="94" t="s">
        <v>207</v>
      </c>
      <c r="D317" s="20">
        <v>1634433.6719999998</v>
      </c>
      <c r="E317" s="1">
        <f>+G317/D317</f>
        <v>0</v>
      </c>
      <c r="F317" s="6">
        <f>+D317*80%</f>
        <v>1307546.9375999998</v>
      </c>
      <c r="G317" s="33"/>
      <c r="H317" s="2" t="str">
        <f>IF(G317&lt;F317," OFERTA CON PRECIO APARENTEMENTE BAJO","VALOR MINIMO ACEPTABLE")</f>
        <v xml:space="preserve"> OFERTA CON PRECIO APARENTEMENTE BAJO</v>
      </c>
      <c r="I317" s="29"/>
      <c r="J317" s="30">
        <f>+ROUND(G317*I317,0)</f>
        <v>0</v>
      </c>
      <c r="K317" s="29"/>
      <c r="L317" s="30">
        <f>+ROUND(G317*K317,0)</f>
        <v>0</v>
      </c>
      <c r="M317" s="29"/>
      <c r="N317" s="30">
        <f>+ROUND(G317*M317,0)</f>
        <v>0</v>
      </c>
      <c r="O317" s="29"/>
      <c r="P317" s="30">
        <f>+ROUND(G317*O317,0)</f>
        <v>0</v>
      </c>
      <c r="Q317" s="31">
        <f>ROUND(G317-J317-L317-N317-P317,0)</f>
        <v>0</v>
      </c>
    </row>
    <row r="318" spans="2:17" ht="15" x14ac:dyDescent="0.25">
      <c r="B318" s="19">
        <v>295</v>
      </c>
      <c r="C318" s="94" t="s">
        <v>208</v>
      </c>
      <c r="D318" s="20">
        <v>2352684.2791999998</v>
      </c>
      <c r="E318" s="1">
        <f>+G318/D318</f>
        <v>0</v>
      </c>
      <c r="F318" s="6">
        <f>+D318*80%</f>
        <v>1882147.4233599999</v>
      </c>
      <c r="G318" s="33"/>
      <c r="H318" s="2" t="str">
        <f>IF(G318&lt;F318," OFERTA CON PRECIO APARENTEMENTE BAJO","VALOR MINIMO ACEPTABLE")</f>
        <v xml:space="preserve"> OFERTA CON PRECIO APARENTEMENTE BAJO</v>
      </c>
      <c r="I318" s="29"/>
      <c r="J318" s="30">
        <f>+ROUND(G318*I318,0)</f>
        <v>0</v>
      </c>
      <c r="K318" s="29"/>
      <c r="L318" s="30">
        <f>+ROUND(G318*K318,0)</f>
        <v>0</v>
      </c>
      <c r="M318" s="29"/>
      <c r="N318" s="30">
        <f>+ROUND(G318*M318,0)</f>
        <v>0</v>
      </c>
      <c r="O318" s="29"/>
      <c r="P318" s="30">
        <f>+ROUND(G318*O318,0)</f>
        <v>0</v>
      </c>
      <c r="Q318" s="31">
        <f>ROUND(G318-J318-L318-N318-P318,0)</f>
        <v>0</v>
      </c>
    </row>
    <row r="319" spans="2:17" ht="15" x14ac:dyDescent="0.25">
      <c r="B319" s="19">
        <v>296</v>
      </c>
      <c r="C319" s="94" t="s">
        <v>209</v>
      </c>
      <c r="D319" s="20">
        <v>1957334.4992000002</v>
      </c>
      <c r="E319" s="1">
        <f>+G319/D319</f>
        <v>0</v>
      </c>
      <c r="F319" s="6">
        <f>+D319*80%</f>
        <v>1565867.5993600003</v>
      </c>
      <c r="G319" s="33"/>
      <c r="H319" s="2" t="str">
        <f>IF(G319&lt;F319," OFERTA CON PRECIO APARENTEMENTE BAJO","VALOR MINIMO ACEPTABLE")</f>
        <v xml:space="preserve"> OFERTA CON PRECIO APARENTEMENTE BAJO</v>
      </c>
      <c r="I319" s="29"/>
      <c r="J319" s="30">
        <f>+ROUND(G319*I319,0)</f>
        <v>0</v>
      </c>
      <c r="K319" s="29"/>
      <c r="L319" s="30">
        <f>+ROUND(G319*K319,0)</f>
        <v>0</v>
      </c>
      <c r="M319" s="29"/>
      <c r="N319" s="30">
        <f>+ROUND(G319*M319,0)</f>
        <v>0</v>
      </c>
      <c r="O319" s="29"/>
      <c r="P319" s="30">
        <f>+ROUND(G319*O319,0)</f>
        <v>0</v>
      </c>
      <c r="Q319" s="31">
        <f>ROUND(G319-J319-L319-N319-P319,0)</f>
        <v>0</v>
      </c>
    </row>
    <row r="320" spans="2:17" ht="15" x14ac:dyDescent="0.25">
      <c r="B320" s="19">
        <v>297</v>
      </c>
      <c r="C320" s="94" t="s">
        <v>210</v>
      </c>
      <c r="D320" s="20">
        <v>355828.4192</v>
      </c>
      <c r="E320" s="1">
        <f>+G320/D320</f>
        <v>0</v>
      </c>
      <c r="F320" s="6">
        <f>+D320*80%</f>
        <v>284662.73535999999</v>
      </c>
      <c r="G320" s="33"/>
      <c r="H320" s="2" t="str">
        <f>IF(G320&lt;F320," OFERTA CON PRECIO APARENTEMENTE BAJO","VALOR MINIMO ACEPTABLE")</f>
        <v xml:space="preserve"> OFERTA CON PRECIO APARENTEMENTE BAJO</v>
      </c>
      <c r="I320" s="29"/>
      <c r="J320" s="30">
        <f>+ROUND(G320*I320,0)</f>
        <v>0</v>
      </c>
      <c r="K320" s="29"/>
      <c r="L320" s="30">
        <f>+ROUND(G320*K320,0)</f>
        <v>0</v>
      </c>
      <c r="M320" s="29"/>
      <c r="N320" s="30">
        <f>+ROUND(G320*M320,0)</f>
        <v>0</v>
      </c>
      <c r="O320" s="29"/>
      <c r="P320" s="30">
        <f>+ROUND(G320*O320,0)</f>
        <v>0</v>
      </c>
      <c r="Q320" s="31">
        <f>ROUND(G320-J320-L320-N320-P320,0)</f>
        <v>0</v>
      </c>
    </row>
    <row r="321" spans="2:17" ht="15" x14ac:dyDescent="0.25">
      <c r="B321" s="19">
        <v>298</v>
      </c>
      <c r="C321" s="94" t="s">
        <v>211</v>
      </c>
      <c r="D321" s="20">
        <v>3587368.2416000003</v>
      </c>
      <c r="E321" s="1">
        <f>+G321/D321</f>
        <v>0</v>
      </c>
      <c r="F321" s="6">
        <f>+D321*80%</f>
        <v>2869894.5932800006</v>
      </c>
      <c r="G321" s="33"/>
      <c r="H321" s="2" t="str">
        <f>IF(G321&lt;F321," OFERTA CON PRECIO APARENTEMENTE BAJO","VALOR MINIMO ACEPTABLE")</f>
        <v xml:space="preserve"> OFERTA CON PRECIO APARENTEMENTE BAJO</v>
      </c>
      <c r="I321" s="29"/>
      <c r="J321" s="30">
        <f>+ROUND(G321*I321,0)</f>
        <v>0</v>
      </c>
      <c r="K321" s="29"/>
      <c r="L321" s="30">
        <f>+ROUND(G321*K321,0)</f>
        <v>0</v>
      </c>
      <c r="M321" s="29"/>
      <c r="N321" s="30">
        <f>+ROUND(G321*M321,0)</f>
        <v>0</v>
      </c>
      <c r="O321" s="29"/>
      <c r="P321" s="30">
        <f>+ROUND(G321*O321,0)</f>
        <v>0</v>
      </c>
      <c r="Q321" s="31">
        <f>ROUND(G321-J321-L321-N321-P321,0)</f>
        <v>0</v>
      </c>
    </row>
    <row r="322" spans="2:17" ht="15" x14ac:dyDescent="0.25">
      <c r="B322" s="19">
        <v>299</v>
      </c>
      <c r="C322" s="94" t="s">
        <v>212</v>
      </c>
      <c r="D322" s="20">
        <v>1207572.6213999998</v>
      </c>
      <c r="E322" s="1">
        <f>+G322/D322</f>
        <v>0</v>
      </c>
      <c r="F322" s="6">
        <f>+D322*80%</f>
        <v>966058.09711999993</v>
      </c>
      <c r="G322" s="33"/>
      <c r="H322" s="2" t="str">
        <f>IF(G322&lt;F322," OFERTA CON PRECIO APARENTEMENTE BAJO","VALOR MINIMO ACEPTABLE")</f>
        <v xml:space="preserve"> OFERTA CON PRECIO APARENTEMENTE BAJO</v>
      </c>
      <c r="I322" s="29"/>
      <c r="J322" s="30">
        <f>+ROUND(G322*I322,0)</f>
        <v>0</v>
      </c>
      <c r="K322" s="29"/>
      <c r="L322" s="30">
        <f>+ROUND(G322*K322,0)</f>
        <v>0</v>
      </c>
      <c r="M322" s="29"/>
      <c r="N322" s="30">
        <f>+ROUND(G322*M322,0)</f>
        <v>0</v>
      </c>
      <c r="O322" s="29"/>
      <c r="P322" s="30">
        <f>+ROUND(G322*O322,0)</f>
        <v>0</v>
      </c>
      <c r="Q322" s="31">
        <f>ROUND(G322-J322-L322-N322-P322,0)</f>
        <v>0</v>
      </c>
    </row>
    <row r="323" spans="2:17" ht="15" x14ac:dyDescent="0.25">
      <c r="B323" s="19">
        <v>300</v>
      </c>
      <c r="C323" s="94" t="s">
        <v>213</v>
      </c>
      <c r="D323" s="20">
        <v>2581956.4612000003</v>
      </c>
      <c r="E323" s="1">
        <f>+G323/D323</f>
        <v>0</v>
      </c>
      <c r="F323" s="6">
        <f>+D323*80%</f>
        <v>2065565.1689600004</v>
      </c>
      <c r="G323" s="33"/>
      <c r="H323" s="2" t="str">
        <f>IF(G323&lt;F323," OFERTA CON PRECIO APARENTEMENTE BAJO","VALOR MINIMO ACEPTABLE")</f>
        <v xml:space="preserve"> OFERTA CON PRECIO APARENTEMENTE BAJO</v>
      </c>
      <c r="I323" s="29"/>
      <c r="J323" s="30">
        <f>+ROUND(G323*I323,0)</f>
        <v>0</v>
      </c>
      <c r="K323" s="29"/>
      <c r="L323" s="30">
        <f>+ROUND(G323*K323,0)</f>
        <v>0</v>
      </c>
      <c r="M323" s="29"/>
      <c r="N323" s="30">
        <f>+ROUND(G323*M323,0)</f>
        <v>0</v>
      </c>
      <c r="O323" s="29"/>
      <c r="P323" s="30">
        <f>+ROUND(G323*O323,0)</f>
        <v>0</v>
      </c>
      <c r="Q323" s="31">
        <f>ROUND(G323-J323-L323-N323-P323,0)</f>
        <v>0</v>
      </c>
    </row>
    <row r="324" spans="2:17" ht="15" x14ac:dyDescent="0.25">
      <c r="B324" s="19">
        <v>301</v>
      </c>
      <c r="C324" s="94" t="s">
        <v>214</v>
      </c>
      <c r="D324" s="20">
        <v>857753.46799999999</v>
      </c>
      <c r="E324" s="1">
        <f>+G324/D324</f>
        <v>0</v>
      </c>
      <c r="F324" s="6">
        <f>+D324*80%</f>
        <v>686202.77439999999</v>
      </c>
      <c r="G324" s="33"/>
      <c r="H324" s="2" t="str">
        <f>IF(G324&lt;F324," OFERTA CON PRECIO APARENTEMENTE BAJO","VALOR MINIMO ACEPTABLE")</f>
        <v xml:space="preserve"> OFERTA CON PRECIO APARENTEMENTE BAJO</v>
      </c>
      <c r="I324" s="29"/>
      <c r="J324" s="30">
        <f>+ROUND(G324*I324,0)</f>
        <v>0</v>
      </c>
      <c r="K324" s="29"/>
      <c r="L324" s="30">
        <f>+ROUND(G324*K324,0)</f>
        <v>0</v>
      </c>
      <c r="M324" s="29"/>
      <c r="N324" s="30">
        <f>+ROUND(G324*M324,0)</f>
        <v>0</v>
      </c>
      <c r="O324" s="29"/>
      <c r="P324" s="30">
        <f>+ROUND(G324*O324,0)</f>
        <v>0</v>
      </c>
      <c r="Q324" s="31">
        <f>ROUND(G324-J324-L324-N324-P324,0)</f>
        <v>0</v>
      </c>
    </row>
    <row r="325" spans="2:17" ht="15" x14ac:dyDescent="0.25">
      <c r="B325" s="19">
        <v>302</v>
      </c>
      <c r="C325" s="94" t="s">
        <v>215</v>
      </c>
      <c r="D325" s="20">
        <v>5279921.1140000001</v>
      </c>
      <c r="E325" s="1">
        <f>+G325/D325</f>
        <v>0</v>
      </c>
      <c r="F325" s="6">
        <f>+D325*80%</f>
        <v>4223936.8912000004</v>
      </c>
      <c r="G325" s="33"/>
      <c r="H325" s="2" t="str">
        <f>IF(G325&lt;F325," OFERTA CON PRECIO APARENTEMENTE BAJO","VALOR MINIMO ACEPTABLE")</f>
        <v xml:space="preserve"> OFERTA CON PRECIO APARENTEMENTE BAJO</v>
      </c>
      <c r="I325" s="29"/>
      <c r="J325" s="30">
        <f>+ROUND(G325*I325,0)</f>
        <v>0</v>
      </c>
      <c r="K325" s="29"/>
      <c r="L325" s="30">
        <f>+ROUND(G325*K325,0)</f>
        <v>0</v>
      </c>
      <c r="M325" s="29"/>
      <c r="N325" s="30">
        <f>+ROUND(G325*M325,0)</f>
        <v>0</v>
      </c>
      <c r="O325" s="29"/>
      <c r="P325" s="30">
        <f>+ROUND(G325*O325,0)</f>
        <v>0</v>
      </c>
      <c r="Q325" s="31">
        <f>ROUND(G325-J325-L325-N325-P325,0)</f>
        <v>0</v>
      </c>
    </row>
    <row r="326" spans="2:17" ht="15" x14ac:dyDescent="0.25">
      <c r="B326" s="19">
        <v>303</v>
      </c>
      <c r="C326" s="94" t="s">
        <v>216</v>
      </c>
      <c r="D326" s="20">
        <v>428835.45119999995</v>
      </c>
      <c r="E326" s="1">
        <f>+G326/D326</f>
        <v>0</v>
      </c>
      <c r="F326" s="6">
        <f>+D326*80%</f>
        <v>343068.36095999996</v>
      </c>
      <c r="G326" s="33"/>
      <c r="H326" s="2" t="str">
        <f>IF(G326&lt;F326," OFERTA CON PRECIO APARENTEMENTE BAJO","VALOR MINIMO ACEPTABLE")</f>
        <v xml:space="preserve"> OFERTA CON PRECIO APARENTEMENTE BAJO</v>
      </c>
      <c r="I326" s="29"/>
      <c r="J326" s="30">
        <f>+ROUND(G326*I326,0)</f>
        <v>0</v>
      </c>
      <c r="K326" s="29"/>
      <c r="L326" s="30">
        <f>+ROUND(G326*K326,0)</f>
        <v>0</v>
      </c>
      <c r="M326" s="29"/>
      <c r="N326" s="30">
        <f>+ROUND(G326*M326,0)</f>
        <v>0</v>
      </c>
      <c r="O326" s="29"/>
      <c r="P326" s="30">
        <f>+ROUND(G326*O326,0)</f>
        <v>0</v>
      </c>
      <c r="Q326" s="31">
        <f>ROUND(G326-J326-L326-N326-P326,0)</f>
        <v>0</v>
      </c>
    </row>
    <row r="327" spans="2:17" ht="15" x14ac:dyDescent="0.25">
      <c r="B327" s="19">
        <v>304</v>
      </c>
      <c r="C327" s="94" t="s">
        <v>217</v>
      </c>
      <c r="D327" s="20">
        <v>125413.7548</v>
      </c>
      <c r="E327" s="1">
        <f>+G327/D327</f>
        <v>0</v>
      </c>
      <c r="F327" s="6">
        <f>+D327*80%</f>
        <v>100331.00384</v>
      </c>
      <c r="G327" s="33"/>
      <c r="H327" s="2" t="str">
        <f>IF(G327&lt;F327," OFERTA CON PRECIO APARENTEMENTE BAJO","VALOR MINIMO ACEPTABLE")</f>
        <v xml:space="preserve"> OFERTA CON PRECIO APARENTEMENTE BAJO</v>
      </c>
      <c r="I327" s="29"/>
      <c r="J327" s="30">
        <f>+ROUND(G327*I327,0)</f>
        <v>0</v>
      </c>
      <c r="K327" s="29"/>
      <c r="L327" s="30">
        <f>+ROUND(G327*K327,0)</f>
        <v>0</v>
      </c>
      <c r="M327" s="29"/>
      <c r="N327" s="30">
        <f>+ROUND(G327*M327,0)</f>
        <v>0</v>
      </c>
      <c r="O327" s="29"/>
      <c r="P327" s="30">
        <f>+ROUND(G327*O327,0)</f>
        <v>0</v>
      </c>
      <c r="Q327" s="31">
        <f>ROUND(G327-J327-L327-N327-P327,0)</f>
        <v>0</v>
      </c>
    </row>
    <row r="328" spans="2:17" ht="15" x14ac:dyDescent="0.25">
      <c r="B328" s="19">
        <v>305</v>
      </c>
      <c r="C328" s="94" t="s">
        <v>218</v>
      </c>
      <c r="D328" s="20">
        <v>26761.194799999997</v>
      </c>
      <c r="E328" s="1">
        <f>+G328/D328</f>
        <v>0</v>
      </c>
      <c r="F328" s="6">
        <f>+D328*80%</f>
        <v>21408.955839999999</v>
      </c>
      <c r="G328" s="33"/>
      <c r="H328" s="2" t="str">
        <f>IF(G328&lt;F328," OFERTA CON PRECIO APARENTEMENTE BAJO","VALOR MINIMO ACEPTABLE")</f>
        <v xml:space="preserve"> OFERTA CON PRECIO APARENTEMENTE BAJO</v>
      </c>
      <c r="I328" s="29"/>
      <c r="J328" s="30">
        <f>+ROUND(G328*I328,0)</f>
        <v>0</v>
      </c>
      <c r="K328" s="29"/>
      <c r="L328" s="30">
        <f>+ROUND(G328*K328,0)</f>
        <v>0</v>
      </c>
      <c r="M328" s="29"/>
      <c r="N328" s="30">
        <f>+ROUND(G328*M328,0)</f>
        <v>0</v>
      </c>
      <c r="O328" s="29"/>
      <c r="P328" s="30">
        <f>+ROUND(G328*O328,0)</f>
        <v>0</v>
      </c>
      <c r="Q328" s="31">
        <f>ROUND(G328-J328-L328-N328-P328,0)</f>
        <v>0</v>
      </c>
    </row>
    <row r="329" spans="2:17" ht="15" x14ac:dyDescent="0.25">
      <c r="B329" s="19">
        <v>306</v>
      </c>
      <c r="C329" s="94" t="s">
        <v>219</v>
      </c>
      <c r="D329" s="20">
        <v>6039337.9840000002</v>
      </c>
      <c r="E329" s="1">
        <f>+G329/D329</f>
        <v>0</v>
      </c>
      <c r="F329" s="6">
        <f>+D329*80%</f>
        <v>4831470.3872000007</v>
      </c>
      <c r="G329" s="33"/>
      <c r="H329" s="2" t="str">
        <f>IF(G329&lt;F329," OFERTA CON PRECIO APARENTEMENTE BAJO","VALOR MINIMO ACEPTABLE")</f>
        <v xml:space="preserve"> OFERTA CON PRECIO APARENTEMENTE BAJO</v>
      </c>
      <c r="I329" s="29"/>
      <c r="J329" s="30">
        <f>+ROUND(G329*I329,0)</f>
        <v>0</v>
      </c>
      <c r="K329" s="29"/>
      <c r="L329" s="30">
        <f>+ROUND(G329*K329,0)</f>
        <v>0</v>
      </c>
      <c r="M329" s="29"/>
      <c r="N329" s="30">
        <f>+ROUND(G329*M329,0)</f>
        <v>0</v>
      </c>
      <c r="O329" s="29"/>
      <c r="P329" s="30">
        <f>+ROUND(G329*O329,0)</f>
        <v>0</v>
      </c>
      <c r="Q329" s="31">
        <f>ROUND(G329-J329-L329-N329-P329,0)</f>
        <v>0</v>
      </c>
    </row>
    <row r="330" spans="2:17" ht="15" x14ac:dyDescent="0.25">
      <c r="B330" s="19">
        <v>307</v>
      </c>
      <c r="C330" s="94" t="s">
        <v>220</v>
      </c>
      <c r="D330" s="20">
        <v>1748497.0495999998</v>
      </c>
      <c r="E330" s="1">
        <f>+G330/D330</f>
        <v>0</v>
      </c>
      <c r="F330" s="6">
        <f>+D330*80%</f>
        <v>1398797.63968</v>
      </c>
      <c r="G330" s="33"/>
      <c r="H330" s="2" t="str">
        <f>IF(G330&lt;F330," OFERTA CON PRECIO APARENTEMENTE BAJO","VALOR MINIMO ACEPTABLE")</f>
        <v xml:space="preserve"> OFERTA CON PRECIO APARENTEMENTE BAJO</v>
      </c>
      <c r="I330" s="29"/>
      <c r="J330" s="30">
        <f>+ROUND(G330*I330,0)</f>
        <v>0</v>
      </c>
      <c r="K330" s="29"/>
      <c r="L330" s="30">
        <f>+ROUND(G330*K330,0)</f>
        <v>0</v>
      </c>
      <c r="M330" s="29"/>
      <c r="N330" s="30">
        <f>+ROUND(G330*M330,0)</f>
        <v>0</v>
      </c>
      <c r="O330" s="29"/>
      <c r="P330" s="30">
        <f>+ROUND(G330*O330,0)</f>
        <v>0</v>
      </c>
      <c r="Q330" s="31">
        <f>ROUND(G330-J330-L330-N330-P330,0)</f>
        <v>0</v>
      </c>
    </row>
    <row r="331" spans="2:17" ht="15" x14ac:dyDescent="0.25">
      <c r="B331" s="19">
        <v>308</v>
      </c>
      <c r="C331" s="94" t="s">
        <v>221</v>
      </c>
      <c r="D331" s="20">
        <v>1638573.4704</v>
      </c>
      <c r="E331" s="1">
        <f>+G331/D331</f>
        <v>0</v>
      </c>
      <c r="F331" s="6">
        <f>+D331*80%</f>
        <v>1310858.7763200002</v>
      </c>
      <c r="G331" s="33"/>
      <c r="H331" s="2" t="str">
        <f>IF(G331&lt;F331," OFERTA CON PRECIO APARENTEMENTE BAJO","VALOR MINIMO ACEPTABLE")</f>
        <v xml:space="preserve"> OFERTA CON PRECIO APARENTEMENTE BAJO</v>
      </c>
      <c r="I331" s="29"/>
      <c r="J331" s="30">
        <f>+ROUND(G331*I331,0)</f>
        <v>0</v>
      </c>
      <c r="K331" s="29"/>
      <c r="L331" s="30">
        <f>+ROUND(G331*K331,0)</f>
        <v>0</v>
      </c>
      <c r="M331" s="29"/>
      <c r="N331" s="30">
        <f>+ROUND(G331*M331,0)</f>
        <v>0</v>
      </c>
      <c r="O331" s="29"/>
      <c r="P331" s="30">
        <f>+ROUND(G331*O331,0)</f>
        <v>0</v>
      </c>
      <c r="Q331" s="31">
        <f>ROUND(G331-J331-L331-N331-P331,0)</f>
        <v>0</v>
      </c>
    </row>
    <row r="332" spans="2:17" ht="15" x14ac:dyDescent="0.25">
      <c r="B332" s="19">
        <v>309</v>
      </c>
      <c r="C332" s="94" t="s">
        <v>222</v>
      </c>
      <c r="D332" s="20">
        <v>1357132.9183999998</v>
      </c>
      <c r="E332" s="1">
        <f>+G332/D332</f>
        <v>0</v>
      </c>
      <c r="F332" s="6">
        <f>+D332*80%</f>
        <v>1085706.3347199999</v>
      </c>
      <c r="G332" s="33"/>
      <c r="H332" s="2" t="str">
        <f>IF(G332&lt;F332," OFERTA CON PRECIO APARENTEMENTE BAJO","VALOR MINIMO ACEPTABLE")</f>
        <v xml:space="preserve"> OFERTA CON PRECIO APARENTEMENTE BAJO</v>
      </c>
      <c r="I332" s="29"/>
      <c r="J332" s="30">
        <f>+ROUND(G332*I332,0)</f>
        <v>0</v>
      </c>
      <c r="K332" s="29"/>
      <c r="L332" s="30">
        <f>+ROUND(G332*K332,0)</f>
        <v>0</v>
      </c>
      <c r="M332" s="29"/>
      <c r="N332" s="30">
        <f>+ROUND(G332*M332,0)</f>
        <v>0</v>
      </c>
      <c r="O332" s="29"/>
      <c r="P332" s="30">
        <f>+ROUND(G332*O332,0)</f>
        <v>0</v>
      </c>
      <c r="Q332" s="31">
        <f>ROUND(G332-J332-L332-N332-P332,0)</f>
        <v>0</v>
      </c>
    </row>
    <row r="333" spans="2:17" ht="15" x14ac:dyDescent="0.25">
      <c r="B333" s="19">
        <v>310</v>
      </c>
      <c r="C333" s="94" t="s">
        <v>223</v>
      </c>
      <c r="D333" s="20">
        <v>1509866.1040000001</v>
      </c>
      <c r="E333" s="1">
        <f>+G333/D333</f>
        <v>0</v>
      </c>
      <c r="F333" s="6">
        <f>+D333*80%</f>
        <v>1207892.8832</v>
      </c>
      <c r="G333" s="33"/>
      <c r="H333" s="2" t="str">
        <f>IF(G333&lt;F333," OFERTA CON PRECIO APARENTEMENTE BAJO","VALOR MINIMO ACEPTABLE")</f>
        <v xml:space="preserve"> OFERTA CON PRECIO APARENTEMENTE BAJO</v>
      </c>
      <c r="I333" s="29"/>
      <c r="J333" s="30">
        <f>+ROUND(G333*I333,0)</f>
        <v>0</v>
      </c>
      <c r="K333" s="29"/>
      <c r="L333" s="30">
        <f>+ROUND(G333*K333,0)</f>
        <v>0</v>
      </c>
      <c r="M333" s="29"/>
      <c r="N333" s="30">
        <f>+ROUND(G333*M333,0)</f>
        <v>0</v>
      </c>
      <c r="O333" s="29"/>
      <c r="P333" s="30">
        <f>+ROUND(G333*O333,0)</f>
        <v>0</v>
      </c>
      <c r="Q333" s="31">
        <f>ROUND(G333-J333-L333-N333-P333,0)</f>
        <v>0</v>
      </c>
    </row>
    <row r="334" spans="2:17" ht="15" x14ac:dyDescent="0.25">
      <c r="B334" s="19">
        <v>311</v>
      </c>
      <c r="C334" s="94" t="s">
        <v>224</v>
      </c>
      <c r="D334" s="20">
        <v>85096.267999999996</v>
      </c>
      <c r="E334" s="1">
        <f>+G334/D334</f>
        <v>0</v>
      </c>
      <c r="F334" s="6">
        <f>+D334*80%</f>
        <v>68077.0144</v>
      </c>
      <c r="G334" s="33"/>
      <c r="H334" s="2" t="str">
        <f>IF(G334&lt;F334," OFERTA CON PRECIO APARENTEMENTE BAJO","VALOR MINIMO ACEPTABLE")</f>
        <v xml:space="preserve"> OFERTA CON PRECIO APARENTEMENTE BAJO</v>
      </c>
      <c r="I334" s="29"/>
      <c r="J334" s="30">
        <f>+ROUND(G334*I334,0)</f>
        <v>0</v>
      </c>
      <c r="K334" s="29"/>
      <c r="L334" s="30">
        <f>+ROUND(G334*K334,0)</f>
        <v>0</v>
      </c>
      <c r="M334" s="29"/>
      <c r="N334" s="30">
        <f>+ROUND(G334*M334,0)</f>
        <v>0</v>
      </c>
      <c r="O334" s="29"/>
      <c r="P334" s="30">
        <f>+ROUND(G334*O334,0)</f>
        <v>0</v>
      </c>
      <c r="Q334" s="31">
        <f>ROUND(G334-J334-L334-N334-P334,0)</f>
        <v>0</v>
      </c>
    </row>
    <row r="335" spans="2:17" ht="15" x14ac:dyDescent="0.25">
      <c r="B335" s="19">
        <v>312</v>
      </c>
      <c r="C335" s="94" t="s">
        <v>225</v>
      </c>
      <c r="D335" s="20">
        <v>338449.32320000004</v>
      </c>
      <c r="E335" s="1">
        <f>+G335/D335</f>
        <v>0</v>
      </c>
      <c r="F335" s="6">
        <f>+D335*80%</f>
        <v>270759.45856000006</v>
      </c>
      <c r="G335" s="33"/>
      <c r="H335" s="2" t="str">
        <f>IF(G335&lt;F335," OFERTA CON PRECIO APARENTEMENTE BAJO","VALOR MINIMO ACEPTABLE")</f>
        <v xml:space="preserve"> OFERTA CON PRECIO APARENTEMENTE BAJO</v>
      </c>
      <c r="I335" s="29"/>
      <c r="J335" s="30">
        <f>+ROUND(G335*I335,0)</f>
        <v>0</v>
      </c>
      <c r="K335" s="29"/>
      <c r="L335" s="30">
        <f>+ROUND(G335*K335,0)</f>
        <v>0</v>
      </c>
      <c r="M335" s="29"/>
      <c r="N335" s="30">
        <f>+ROUND(G335*M335,0)</f>
        <v>0</v>
      </c>
      <c r="O335" s="29"/>
      <c r="P335" s="30">
        <f>+ROUND(G335*O335,0)</f>
        <v>0</v>
      </c>
      <c r="Q335" s="31">
        <f>ROUND(G335-J335-L335-N335-P335,0)</f>
        <v>0</v>
      </c>
    </row>
    <row r="336" spans="2:17" ht="15" x14ac:dyDescent="0.25">
      <c r="B336" s="19">
        <v>313</v>
      </c>
      <c r="C336" s="94" t="s">
        <v>226</v>
      </c>
      <c r="D336" s="20">
        <v>2385365.7936</v>
      </c>
      <c r="E336" s="1">
        <f>+G336/D336</f>
        <v>0</v>
      </c>
      <c r="F336" s="6">
        <f>+D336*80%</f>
        <v>1908292.63488</v>
      </c>
      <c r="G336" s="33"/>
      <c r="H336" s="2" t="str">
        <f>IF(G336&lt;F336," OFERTA CON PRECIO APARENTEMENTE BAJO","VALOR MINIMO ACEPTABLE")</f>
        <v xml:space="preserve"> OFERTA CON PRECIO APARENTEMENTE BAJO</v>
      </c>
      <c r="I336" s="29"/>
      <c r="J336" s="30">
        <f>+ROUND(G336*I336,0)</f>
        <v>0</v>
      </c>
      <c r="K336" s="29"/>
      <c r="L336" s="30">
        <f>+ROUND(G336*K336,0)</f>
        <v>0</v>
      </c>
      <c r="M336" s="29"/>
      <c r="N336" s="30">
        <f>+ROUND(G336*M336,0)</f>
        <v>0</v>
      </c>
      <c r="O336" s="29"/>
      <c r="P336" s="30">
        <f>+ROUND(G336*O336,0)</f>
        <v>0</v>
      </c>
      <c r="Q336" s="31">
        <f>ROUND(G336-J336-L336-N336-P336,0)</f>
        <v>0</v>
      </c>
    </row>
    <row r="337" spans="2:17" ht="15" x14ac:dyDescent="0.25">
      <c r="B337" s="19">
        <v>314</v>
      </c>
      <c r="C337" s="94" t="s">
        <v>227</v>
      </c>
      <c r="D337" s="20">
        <v>1605396.6440000001</v>
      </c>
      <c r="E337" s="1">
        <f>+G337/D337</f>
        <v>0</v>
      </c>
      <c r="F337" s="6">
        <f>+D337*80%</f>
        <v>1284317.3152000001</v>
      </c>
      <c r="G337" s="33"/>
      <c r="H337" s="2" t="str">
        <f>IF(G337&lt;F337," OFERTA CON PRECIO APARENTEMENTE BAJO","VALOR MINIMO ACEPTABLE")</f>
        <v xml:space="preserve"> OFERTA CON PRECIO APARENTEMENTE BAJO</v>
      </c>
      <c r="I337" s="29"/>
      <c r="J337" s="30">
        <f>+ROUND(G337*I337,0)</f>
        <v>0</v>
      </c>
      <c r="K337" s="29"/>
      <c r="L337" s="30">
        <f>+ROUND(G337*K337,0)</f>
        <v>0</v>
      </c>
      <c r="M337" s="29"/>
      <c r="N337" s="30">
        <f>+ROUND(G337*M337,0)</f>
        <v>0</v>
      </c>
      <c r="O337" s="29"/>
      <c r="P337" s="30">
        <f>+ROUND(G337*O337,0)</f>
        <v>0</v>
      </c>
      <c r="Q337" s="31">
        <f>ROUND(G337-J337-L337-N337-P337,0)</f>
        <v>0</v>
      </c>
    </row>
    <row r="338" spans="2:17" ht="15" x14ac:dyDescent="0.25">
      <c r="B338" s="19">
        <v>315</v>
      </c>
      <c r="C338" s="94" t="s">
        <v>229</v>
      </c>
      <c r="D338" s="20">
        <v>2602747.4455999997</v>
      </c>
      <c r="E338" s="1">
        <f>+G338/D338</f>
        <v>0</v>
      </c>
      <c r="F338" s="6">
        <f>+D338*80%</f>
        <v>2082197.9564799999</v>
      </c>
      <c r="G338" s="33"/>
      <c r="H338" s="2" t="str">
        <f>IF(G338&lt;F338," OFERTA CON PRECIO APARENTEMENTE BAJO","VALOR MINIMO ACEPTABLE")</f>
        <v xml:space="preserve"> OFERTA CON PRECIO APARENTEMENTE BAJO</v>
      </c>
      <c r="I338" s="29"/>
      <c r="J338" s="30">
        <f>+ROUND(G338*I338,0)</f>
        <v>0</v>
      </c>
      <c r="K338" s="29"/>
      <c r="L338" s="30">
        <f>+ROUND(G338*K338,0)</f>
        <v>0</v>
      </c>
      <c r="M338" s="29"/>
      <c r="N338" s="30">
        <f>+ROUND(G338*M338,0)</f>
        <v>0</v>
      </c>
      <c r="O338" s="29"/>
      <c r="P338" s="30">
        <f>+ROUND(G338*O338,0)</f>
        <v>0</v>
      </c>
      <c r="Q338" s="31">
        <f>ROUND(G338-J338-L338-N338-P338,0)</f>
        <v>0</v>
      </c>
    </row>
    <row r="339" spans="2:17" ht="15" x14ac:dyDescent="0.25">
      <c r="B339" s="19">
        <v>316</v>
      </c>
      <c r="C339" s="94" t="s">
        <v>230</v>
      </c>
      <c r="D339" s="20">
        <v>1370412.8936000001</v>
      </c>
      <c r="E339" s="1">
        <f>+G339/D339</f>
        <v>0</v>
      </c>
      <c r="F339" s="6">
        <f>+D339*80%</f>
        <v>1096330.3148800002</v>
      </c>
      <c r="G339" s="33"/>
      <c r="H339" s="2" t="str">
        <f>IF(G339&lt;F339," OFERTA CON PRECIO APARENTEMENTE BAJO","VALOR MINIMO ACEPTABLE")</f>
        <v xml:space="preserve"> OFERTA CON PRECIO APARENTEMENTE BAJO</v>
      </c>
      <c r="I339" s="29"/>
      <c r="J339" s="30">
        <f>+ROUND(G339*I339,0)</f>
        <v>0</v>
      </c>
      <c r="K339" s="29"/>
      <c r="L339" s="30">
        <f>+ROUND(G339*K339,0)</f>
        <v>0</v>
      </c>
      <c r="M339" s="29"/>
      <c r="N339" s="30">
        <f>+ROUND(G339*M339,0)</f>
        <v>0</v>
      </c>
      <c r="O339" s="29"/>
      <c r="P339" s="30">
        <f>+ROUND(G339*O339,0)</f>
        <v>0</v>
      </c>
      <c r="Q339" s="31">
        <f>ROUND(G339-J339-L339-N339-P339,0)</f>
        <v>0</v>
      </c>
    </row>
    <row r="340" spans="2:17" ht="15" x14ac:dyDescent="0.25">
      <c r="B340" s="19">
        <v>317</v>
      </c>
      <c r="C340" s="94" t="s">
        <v>231</v>
      </c>
      <c r="D340" s="20">
        <v>623560.00879999995</v>
      </c>
      <c r="E340" s="1">
        <f>+G340/D340</f>
        <v>0</v>
      </c>
      <c r="F340" s="6">
        <f>+D340*80%</f>
        <v>498848.00704</v>
      </c>
      <c r="G340" s="33"/>
      <c r="H340" s="2" t="str">
        <f>IF(G340&lt;F340," OFERTA CON PRECIO APARENTEMENTE BAJO","VALOR MINIMO ACEPTABLE")</f>
        <v xml:space="preserve"> OFERTA CON PRECIO APARENTEMENTE BAJO</v>
      </c>
      <c r="I340" s="29"/>
      <c r="J340" s="30">
        <f>+ROUND(G340*I340,0)</f>
        <v>0</v>
      </c>
      <c r="K340" s="29"/>
      <c r="L340" s="30">
        <f>+ROUND(G340*K340,0)</f>
        <v>0</v>
      </c>
      <c r="M340" s="29"/>
      <c r="N340" s="30">
        <f>+ROUND(G340*M340,0)</f>
        <v>0</v>
      </c>
      <c r="O340" s="29"/>
      <c r="P340" s="30">
        <f>+ROUND(G340*O340,0)</f>
        <v>0</v>
      </c>
      <c r="Q340" s="31">
        <f>ROUND(G340-J340-L340-N340-P340,0)</f>
        <v>0</v>
      </c>
    </row>
    <row r="341" spans="2:17" ht="15" x14ac:dyDescent="0.25">
      <c r="B341" s="19">
        <v>318</v>
      </c>
      <c r="C341" s="94" t="s">
        <v>232</v>
      </c>
      <c r="D341" s="20">
        <v>2751827.8284000005</v>
      </c>
      <c r="E341" s="1">
        <f>+G341/D341</f>
        <v>0</v>
      </c>
      <c r="F341" s="6">
        <f>+D341*80%</f>
        <v>2201462.2627200005</v>
      </c>
      <c r="G341" s="33"/>
      <c r="H341" s="2" t="str">
        <f>IF(G341&lt;F341," OFERTA CON PRECIO APARENTEMENTE BAJO","VALOR MINIMO ACEPTABLE")</f>
        <v xml:space="preserve"> OFERTA CON PRECIO APARENTEMENTE BAJO</v>
      </c>
      <c r="I341" s="29"/>
      <c r="J341" s="30">
        <f>+ROUND(G341*I341,0)</f>
        <v>0</v>
      </c>
      <c r="K341" s="29"/>
      <c r="L341" s="30">
        <f>+ROUND(G341*K341,0)</f>
        <v>0</v>
      </c>
      <c r="M341" s="29"/>
      <c r="N341" s="30">
        <f>+ROUND(G341*M341,0)</f>
        <v>0</v>
      </c>
      <c r="O341" s="29"/>
      <c r="P341" s="30">
        <f>+ROUND(G341*O341,0)</f>
        <v>0</v>
      </c>
      <c r="Q341" s="31">
        <f>ROUND(G341-J341-L341-N341-P341,0)</f>
        <v>0</v>
      </c>
    </row>
    <row r="342" spans="2:17" ht="15" x14ac:dyDescent="0.25">
      <c r="B342" s="19">
        <v>319</v>
      </c>
      <c r="C342" s="94" t="s">
        <v>233</v>
      </c>
      <c r="D342" s="20">
        <v>982586.03519999993</v>
      </c>
      <c r="E342" s="1">
        <f>+G342/D342</f>
        <v>0</v>
      </c>
      <c r="F342" s="6">
        <f>+D342*80%</f>
        <v>786068.82816000003</v>
      </c>
      <c r="G342" s="33"/>
      <c r="H342" s="2" t="str">
        <f>IF(G342&lt;F342," OFERTA CON PRECIO APARENTEMENTE BAJO","VALOR MINIMO ACEPTABLE")</f>
        <v xml:space="preserve"> OFERTA CON PRECIO APARENTEMENTE BAJO</v>
      </c>
      <c r="I342" s="29"/>
      <c r="J342" s="30">
        <f>+ROUND(G342*I342,0)</f>
        <v>0</v>
      </c>
      <c r="K342" s="29"/>
      <c r="L342" s="30">
        <f>+ROUND(G342*K342,0)</f>
        <v>0</v>
      </c>
      <c r="M342" s="29"/>
      <c r="N342" s="30">
        <f>+ROUND(G342*M342,0)</f>
        <v>0</v>
      </c>
      <c r="O342" s="29"/>
      <c r="P342" s="30">
        <f>+ROUND(G342*O342,0)</f>
        <v>0</v>
      </c>
      <c r="Q342" s="31">
        <f>ROUND(G342-J342-L342-N342-P342,0)</f>
        <v>0</v>
      </c>
    </row>
    <row r="343" spans="2:17" ht="15" x14ac:dyDescent="0.25">
      <c r="B343" s="19">
        <v>320</v>
      </c>
      <c r="C343" s="94" t="s">
        <v>234</v>
      </c>
      <c r="D343" s="20">
        <v>2060985.4228000001</v>
      </c>
      <c r="E343" s="1">
        <f>+G343/D343</f>
        <v>0</v>
      </c>
      <c r="F343" s="6">
        <f>+D343*80%</f>
        <v>1648788.3382400002</v>
      </c>
      <c r="G343" s="33"/>
      <c r="H343" s="2" t="str">
        <f>IF(G343&lt;F343," OFERTA CON PRECIO APARENTEMENTE BAJO","VALOR MINIMO ACEPTABLE")</f>
        <v xml:space="preserve"> OFERTA CON PRECIO APARENTEMENTE BAJO</v>
      </c>
      <c r="I343" s="29"/>
      <c r="J343" s="30">
        <f>+ROUND(G343*I343,0)</f>
        <v>0</v>
      </c>
      <c r="K343" s="29"/>
      <c r="L343" s="30">
        <f>+ROUND(G343*K343,0)</f>
        <v>0</v>
      </c>
      <c r="M343" s="29"/>
      <c r="N343" s="30">
        <f>+ROUND(G343*M343,0)</f>
        <v>0</v>
      </c>
      <c r="O343" s="29"/>
      <c r="P343" s="30">
        <f>+ROUND(G343*O343,0)</f>
        <v>0</v>
      </c>
      <c r="Q343" s="31">
        <f>ROUND(G343-J343-L343-N343-P343,0)</f>
        <v>0</v>
      </c>
    </row>
    <row r="344" spans="2:17" ht="15" x14ac:dyDescent="0.25">
      <c r="B344" s="19">
        <v>321</v>
      </c>
      <c r="C344" s="94" t="s">
        <v>235</v>
      </c>
      <c r="D344" s="20">
        <v>557486.73120000004</v>
      </c>
      <c r="E344" s="1">
        <f>+G344/D344</f>
        <v>0</v>
      </c>
      <c r="F344" s="6">
        <f>+D344*80%</f>
        <v>445989.38496000005</v>
      </c>
      <c r="G344" s="33"/>
      <c r="H344" s="2" t="str">
        <f>IF(G344&lt;F344," OFERTA CON PRECIO APARENTEMENTE BAJO","VALOR MINIMO ACEPTABLE")</f>
        <v xml:space="preserve"> OFERTA CON PRECIO APARENTEMENTE BAJO</v>
      </c>
      <c r="I344" s="29"/>
      <c r="J344" s="30">
        <f>+ROUND(G344*I344,0)</f>
        <v>0</v>
      </c>
      <c r="K344" s="29"/>
      <c r="L344" s="30">
        <f>+ROUND(G344*K344,0)</f>
        <v>0</v>
      </c>
      <c r="M344" s="29"/>
      <c r="N344" s="30">
        <f>+ROUND(G344*M344,0)</f>
        <v>0</v>
      </c>
      <c r="O344" s="29"/>
      <c r="P344" s="30">
        <f>+ROUND(G344*O344,0)</f>
        <v>0</v>
      </c>
      <c r="Q344" s="31">
        <f>ROUND(G344-J344-L344-N344-P344,0)</f>
        <v>0</v>
      </c>
    </row>
    <row r="345" spans="2:17" ht="15" x14ac:dyDescent="0.25">
      <c r="B345" s="19">
        <v>322</v>
      </c>
      <c r="C345" s="94" t="s">
        <v>236</v>
      </c>
      <c r="D345" s="20">
        <v>914116.61919999996</v>
      </c>
      <c r="E345" s="1">
        <f>+G345/D345</f>
        <v>0</v>
      </c>
      <c r="F345" s="6">
        <f>+D345*80%</f>
        <v>731293.29535999999</v>
      </c>
      <c r="G345" s="33"/>
      <c r="H345" s="2" t="str">
        <f>IF(G345&lt;F345," OFERTA CON PRECIO APARENTEMENTE BAJO","VALOR MINIMO ACEPTABLE")</f>
        <v xml:space="preserve"> OFERTA CON PRECIO APARENTEMENTE BAJO</v>
      </c>
      <c r="I345" s="29"/>
      <c r="J345" s="30">
        <f>+ROUND(G345*I345,0)</f>
        <v>0</v>
      </c>
      <c r="K345" s="29"/>
      <c r="L345" s="30">
        <f>+ROUND(G345*K345,0)</f>
        <v>0</v>
      </c>
      <c r="M345" s="29"/>
      <c r="N345" s="30">
        <f>+ROUND(G345*M345,0)</f>
        <v>0</v>
      </c>
      <c r="O345" s="29"/>
      <c r="P345" s="30">
        <f>+ROUND(G345*O345,0)</f>
        <v>0</v>
      </c>
      <c r="Q345" s="31">
        <f>ROUND(G345-J345-L345-N345-P345,0)</f>
        <v>0</v>
      </c>
    </row>
    <row r="346" spans="2:17" ht="15" x14ac:dyDescent="0.25">
      <c r="B346" s="19">
        <v>323</v>
      </c>
      <c r="C346" s="94" t="s">
        <v>237</v>
      </c>
      <c r="D346" s="20">
        <v>1458093.3824</v>
      </c>
      <c r="E346" s="1">
        <f>+G346/D346</f>
        <v>0</v>
      </c>
      <c r="F346" s="6">
        <f>+D346*80%</f>
        <v>1166474.7059200001</v>
      </c>
      <c r="G346" s="33"/>
      <c r="H346" s="2" t="str">
        <f>IF(G346&lt;F346," OFERTA CON PRECIO APARENTEMENTE BAJO","VALOR MINIMO ACEPTABLE")</f>
        <v xml:space="preserve"> OFERTA CON PRECIO APARENTEMENTE BAJO</v>
      </c>
      <c r="I346" s="29"/>
      <c r="J346" s="30">
        <f>+ROUND(G346*I346,0)</f>
        <v>0</v>
      </c>
      <c r="K346" s="29"/>
      <c r="L346" s="30">
        <f>+ROUND(G346*K346,0)</f>
        <v>0</v>
      </c>
      <c r="M346" s="29"/>
      <c r="N346" s="30">
        <f>+ROUND(G346*M346,0)</f>
        <v>0</v>
      </c>
      <c r="O346" s="29"/>
      <c r="P346" s="30">
        <f>+ROUND(G346*O346,0)</f>
        <v>0</v>
      </c>
      <c r="Q346" s="31">
        <f>ROUND(G346-J346-L346-N346-P346,0)</f>
        <v>0</v>
      </c>
    </row>
    <row r="347" spans="2:17" ht="15" x14ac:dyDescent="0.25">
      <c r="B347" s="19">
        <v>324</v>
      </c>
      <c r="C347" s="94" t="s">
        <v>238</v>
      </c>
      <c r="D347" s="20">
        <v>6379811.5255999994</v>
      </c>
      <c r="E347" s="1">
        <f>+G347/D347</f>
        <v>0</v>
      </c>
      <c r="F347" s="6">
        <f>+D347*80%</f>
        <v>5103849.2204799997</v>
      </c>
      <c r="G347" s="33"/>
      <c r="H347" s="2" t="str">
        <f>IF(G347&lt;F347," OFERTA CON PRECIO APARENTEMENTE BAJO","VALOR MINIMO ACEPTABLE")</f>
        <v xml:space="preserve"> OFERTA CON PRECIO APARENTEMENTE BAJO</v>
      </c>
      <c r="I347" s="29"/>
      <c r="J347" s="30">
        <f>+ROUND(G347*I347,0)</f>
        <v>0</v>
      </c>
      <c r="K347" s="29"/>
      <c r="L347" s="30">
        <f>+ROUND(G347*K347,0)</f>
        <v>0</v>
      </c>
      <c r="M347" s="29"/>
      <c r="N347" s="30">
        <f>+ROUND(G347*M347,0)</f>
        <v>0</v>
      </c>
      <c r="O347" s="29"/>
      <c r="P347" s="30">
        <f>+ROUND(G347*O347,0)</f>
        <v>0</v>
      </c>
      <c r="Q347" s="31">
        <f>ROUND(G347-J347-L347-N347-P347,0)</f>
        <v>0</v>
      </c>
    </row>
    <row r="348" spans="2:17" ht="15" x14ac:dyDescent="0.25">
      <c r="B348" s="19">
        <v>325</v>
      </c>
      <c r="C348" s="94" t="s">
        <v>239</v>
      </c>
      <c r="D348" s="20">
        <v>138125.07120000001</v>
      </c>
      <c r="E348" s="1">
        <f>+G348/D348</f>
        <v>0</v>
      </c>
      <c r="F348" s="6">
        <f>+D348*80%</f>
        <v>110500.05696000002</v>
      </c>
      <c r="G348" s="33"/>
      <c r="H348" s="2" t="str">
        <f>IF(G348&lt;F348," OFERTA CON PRECIO APARENTEMENTE BAJO","VALOR MINIMO ACEPTABLE")</f>
        <v xml:space="preserve"> OFERTA CON PRECIO APARENTEMENTE BAJO</v>
      </c>
      <c r="I348" s="29"/>
      <c r="J348" s="30">
        <f>+ROUND(G348*I348,0)</f>
        <v>0</v>
      </c>
      <c r="K348" s="29"/>
      <c r="L348" s="30">
        <f>+ROUND(G348*K348,0)</f>
        <v>0</v>
      </c>
      <c r="M348" s="29"/>
      <c r="N348" s="30">
        <f>+ROUND(G348*M348,0)</f>
        <v>0</v>
      </c>
      <c r="O348" s="29"/>
      <c r="P348" s="30">
        <f>+ROUND(G348*O348,0)</f>
        <v>0</v>
      </c>
      <c r="Q348" s="31">
        <f>ROUND(G348-J348-L348-N348-P348,0)</f>
        <v>0</v>
      </c>
    </row>
    <row r="349" spans="2:17" ht="15" x14ac:dyDescent="0.25">
      <c r="B349" s="19">
        <v>326</v>
      </c>
      <c r="C349" s="94" t="s">
        <v>240</v>
      </c>
      <c r="D349" s="20">
        <v>184431.72280000002</v>
      </c>
      <c r="E349" s="1">
        <f>+G349/D349</f>
        <v>0</v>
      </c>
      <c r="F349" s="6">
        <f>+D349*80%</f>
        <v>147545.37824000002</v>
      </c>
      <c r="G349" s="33"/>
      <c r="H349" s="2" t="str">
        <f>IF(G349&lt;F349," OFERTA CON PRECIO APARENTEMENTE BAJO","VALOR MINIMO ACEPTABLE")</f>
        <v xml:space="preserve"> OFERTA CON PRECIO APARENTEMENTE BAJO</v>
      </c>
      <c r="I349" s="29"/>
      <c r="J349" s="30">
        <f>+ROUND(G349*I349,0)</f>
        <v>0</v>
      </c>
      <c r="K349" s="29"/>
      <c r="L349" s="30">
        <f>+ROUND(G349*K349,0)</f>
        <v>0</v>
      </c>
      <c r="M349" s="29"/>
      <c r="N349" s="30">
        <f>+ROUND(G349*M349,0)</f>
        <v>0</v>
      </c>
      <c r="O349" s="29"/>
      <c r="P349" s="30">
        <f>+ROUND(G349*O349,0)</f>
        <v>0</v>
      </c>
      <c r="Q349" s="31">
        <f>ROUND(G349-J349-L349-N349-P349,0)</f>
        <v>0</v>
      </c>
    </row>
    <row r="350" spans="2:17" ht="15" x14ac:dyDescent="0.25">
      <c r="B350" s="19">
        <v>327</v>
      </c>
      <c r="C350" s="94" t="s">
        <v>241</v>
      </c>
      <c r="D350" s="20">
        <v>577284.89919999999</v>
      </c>
      <c r="E350" s="1">
        <f>+G350/D350</f>
        <v>0</v>
      </c>
      <c r="F350" s="6">
        <f>+D350*80%</f>
        <v>461827.91936</v>
      </c>
      <c r="G350" s="33"/>
      <c r="H350" s="2" t="str">
        <f>IF(G350&lt;F350," OFERTA CON PRECIO APARENTEMENTE BAJO","VALOR MINIMO ACEPTABLE")</f>
        <v xml:space="preserve"> OFERTA CON PRECIO APARENTEMENTE BAJO</v>
      </c>
      <c r="I350" s="29"/>
      <c r="J350" s="30">
        <f>+ROUND(G350*I350,0)</f>
        <v>0</v>
      </c>
      <c r="K350" s="29"/>
      <c r="L350" s="30">
        <f>+ROUND(G350*K350,0)</f>
        <v>0</v>
      </c>
      <c r="M350" s="29"/>
      <c r="N350" s="30">
        <f>+ROUND(G350*M350,0)</f>
        <v>0</v>
      </c>
      <c r="O350" s="29"/>
      <c r="P350" s="30">
        <f>+ROUND(G350*O350,0)</f>
        <v>0</v>
      </c>
      <c r="Q350" s="31">
        <f>ROUND(G350-J350-L350-N350-P350,0)</f>
        <v>0</v>
      </c>
    </row>
    <row r="351" spans="2:17" ht="15" x14ac:dyDescent="0.25">
      <c r="B351" s="19">
        <v>328</v>
      </c>
      <c r="C351" s="94" t="s">
        <v>242</v>
      </c>
      <c r="D351" s="20">
        <v>587766.74200000009</v>
      </c>
      <c r="E351" s="1">
        <f>+G351/D351</f>
        <v>0</v>
      </c>
      <c r="F351" s="6">
        <f>+D351*80%</f>
        <v>470213.39360000007</v>
      </c>
      <c r="G351" s="33"/>
      <c r="H351" s="2" t="str">
        <f>IF(G351&lt;F351," OFERTA CON PRECIO APARENTEMENTE BAJO","VALOR MINIMO ACEPTABLE")</f>
        <v xml:space="preserve"> OFERTA CON PRECIO APARENTEMENTE BAJO</v>
      </c>
      <c r="I351" s="29"/>
      <c r="J351" s="30">
        <f>+ROUND(G351*I351,0)</f>
        <v>0</v>
      </c>
      <c r="K351" s="29"/>
      <c r="L351" s="30">
        <f>+ROUND(G351*K351,0)</f>
        <v>0</v>
      </c>
      <c r="M351" s="29"/>
      <c r="N351" s="30">
        <f>+ROUND(G351*M351,0)</f>
        <v>0</v>
      </c>
      <c r="O351" s="29"/>
      <c r="P351" s="30">
        <f>+ROUND(G351*O351,0)</f>
        <v>0</v>
      </c>
      <c r="Q351" s="31">
        <f>ROUND(G351-J351-L351-N351-P351,0)</f>
        <v>0</v>
      </c>
    </row>
    <row r="352" spans="2:17" ht="15" x14ac:dyDescent="0.25">
      <c r="B352" s="19">
        <v>329</v>
      </c>
      <c r="C352" s="94" t="s">
        <v>243</v>
      </c>
      <c r="D352" s="20">
        <v>2239049.8215999999</v>
      </c>
      <c r="E352" s="1">
        <f>+G352/D352</f>
        <v>0</v>
      </c>
      <c r="F352" s="6">
        <f>+D352*80%</f>
        <v>1791239.8572800001</v>
      </c>
      <c r="G352" s="33"/>
      <c r="H352" s="2" t="str">
        <f>IF(G352&lt;F352," OFERTA CON PRECIO APARENTEMENTE BAJO","VALOR MINIMO ACEPTABLE")</f>
        <v xml:space="preserve"> OFERTA CON PRECIO APARENTEMENTE BAJO</v>
      </c>
      <c r="I352" s="29"/>
      <c r="J352" s="30">
        <f>+ROUND(G352*I352,0)</f>
        <v>0</v>
      </c>
      <c r="K352" s="29"/>
      <c r="L352" s="30">
        <f>+ROUND(G352*K352,0)</f>
        <v>0</v>
      </c>
      <c r="M352" s="29"/>
      <c r="N352" s="30">
        <f>+ROUND(G352*M352,0)</f>
        <v>0</v>
      </c>
      <c r="O352" s="29"/>
      <c r="P352" s="30">
        <f>+ROUND(G352*O352,0)</f>
        <v>0</v>
      </c>
      <c r="Q352" s="31">
        <f>ROUND(G352-J352-L352-N352-P352,0)</f>
        <v>0</v>
      </c>
    </row>
    <row r="353" spans="2:17" ht="15" x14ac:dyDescent="0.25">
      <c r="B353" s="19">
        <v>330</v>
      </c>
      <c r="C353" s="95" t="s">
        <v>495</v>
      </c>
      <c r="D353" s="20">
        <v>1014070.3679999999</v>
      </c>
      <c r="E353" s="1">
        <f>+G353/D353</f>
        <v>0</v>
      </c>
      <c r="F353" s="6">
        <f>+D353*80%</f>
        <v>811256.29440000001</v>
      </c>
      <c r="G353" s="33"/>
      <c r="H353" s="2" t="str">
        <f>IF(G353&lt;F353," OFERTA CON PRECIO APARENTEMENTE BAJO","VALOR MINIMO ACEPTABLE")</f>
        <v xml:space="preserve"> OFERTA CON PRECIO APARENTEMENTE BAJO</v>
      </c>
      <c r="I353" s="29"/>
      <c r="J353" s="30">
        <f>+ROUND(G353*I353,0)</f>
        <v>0</v>
      </c>
      <c r="K353" s="29"/>
      <c r="L353" s="30">
        <f>+ROUND(G353*K353,0)</f>
        <v>0</v>
      </c>
      <c r="M353" s="29"/>
      <c r="N353" s="30">
        <f>+ROUND(G353*M353,0)</f>
        <v>0</v>
      </c>
      <c r="O353" s="29"/>
      <c r="P353" s="30">
        <f>+ROUND(G353*O353,0)</f>
        <v>0</v>
      </c>
      <c r="Q353" s="31">
        <f>ROUND(G353-J353-L353-N353-P353,0)</f>
        <v>0</v>
      </c>
    </row>
    <row r="354" spans="2:17" ht="15" x14ac:dyDescent="0.25">
      <c r="B354" s="19">
        <v>331</v>
      </c>
      <c r="C354" s="94" t="s">
        <v>244</v>
      </c>
      <c r="D354" s="20">
        <v>728221.34000000008</v>
      </c>
      <c r="E354" s="1">
        <f>+G354/D354</f>
        <v>0</v>
      </c>
      <c r="F354" s="6">
        <f>+D354*80%</f>
        <v>582577.07200000004</v>
      </c>
      <c r="G354" s="33"/>
      <c r="H354" s="2" t="str">
        <f>IF(G354&lt;F354," OFERTA CON PRECIO APARENTEMENTE BAJO","VALOR MINIMO ACEPTABLE")</f>
        <v xml:space="preserve"> OFERTA CON PRECIO APARENTEMENTE BAJO</v>
      </c>
      <c r="I354" s="29"/>
      <c r="J354" s="30">
        <f>+ROUND(G354*I354,0)</f>
        <v>0</v>
      </c>
      <c r="K354" s="29"/>
      <c r="L354" s="30">
        <f>+ROUND(G354*K354,0)</f>
        <v>0</v>
      </c>
      <c r="M354" s="29"/>
      <c r="N354" s="30">
        <f>+ROUND(G354*M354,0)</f>
        <v>0</v>
      </c>
      <c r="O354" s="29"/>
      <c r="P354" s="30">
        <f>+ROUND(G354*O354,0)</f>
        <v>0</v>
      </c>
      <c r="Q354" s="31">
        <f>ROUND(G354-J354-L354-N354-P354,0)</f>
        <v>0</v>
      </c>
    </row>
    <row r="355" spans="2:17" ht="15" x14ac:dyDescent="0.25">
      <c r="B355" s="19">
        <v>332</v>
      </c>
      <c r="C355" s="95" t="s">
        <v>496</v>
      </c>
      <c r="D355" s="20">
        <v>1042203.132</v>
      </c>
      <c r="E355" s="1">
        <f>+G355/D355</f>
        <v>0</v>
      </c>
      <c r="F355" s="6">
        <f>+D355*80%</f>
        <v>833762.50560000003</v>
      </c>
      <c r="G355" s="33"/>
      <c r="H355" s="2" t="str">
        <f>IF(G355&lt;F355," OFERTA CON PRECIO APARENTEMENTE BAJO","VALOR MINIMO ACEPTABLE")</f>
        <v xml:space="preserve"> OFERTA CON PRECIO APARENTEMENTE BAJO</v>
      </c>
      <c r="I355" s="29"/>
      <c r="J355" s="30">
        <f>+ROUND(G355*I355,0)</f>
        <v>0</v>
      </c>
      <c r="K355" s="29"/>
      <c r="L355" s="30">
        <f>+ROUND(G355*K355,0)</f>
        <v>0</v>
      </c>
      <c r="M355" s="29"/>
      <c r="N355" s="30">
        <f>+ROUND(G355*M355,0)</f>
        <v>0</v>
      </c>
      <c r="O355" s="29"/>
      <c r="P355" s="30">
        <f>+ROUND(G355*O355,0)</f>
        <v>0</v>
      </c>
      <c r="Q355" s="31">
        <f>ROUND(G355-J355-L355-N355-P355,0)</f>
        <v>0</v>
      </c>
    </row>
    <row r="356" spans="2:17" ht="15" x14ac:dyDescent="0.25">
      <c r="B356" s="19">
        <v>333</v>
      </c>
      <c r="C356" s="94" t="s">
        <v>245</v>
      </c>
      <c r="D356" s="20">
        <v>2823715.1631999998</v>
      </c>
      <c r="E356" s="1">
        <f>+G356/D356</f>
        <v>0</v>
      </c>
      <c r="F356" s="6">
        <f>+D356*80%</f>
        <v>2258972.13056</v>
      </c>
      <c r="G356" s="33"/>
      <c r="H356" s="2" t="str">
        <f>IF(G356&lt;F356," OFERTA CON PRECIO APARENTEMENTE BAJO","VALOR MINIMO ACEPTABLE")</f>
        <v xml:space="preserve"> OFERTA CON PRECIO APARENTEMENTE BAJO</v>
      </c>
      <c r="I356" s="29"/>
      <c r="J356" s="30">
        <f>+ROUND(G356*I356,0)</f>
        <v>0</v>
      </c>
      <c r="K356" s="29"/>
      <c r="L356" s="30">
        <f>+ROUND(G356*K356,0)</f>
        <v>0</v>
      </c>
      <c r="M356" s="29"/>
      <c r="N356" s="30">
        <f>+ROUND(G356*M356,0)</f>
        <v>0</v>
      </c>
      <c r="O356" s="29"/>
      <c r="P356" s="30">
        <f>+ROUND(G356*O356,0)</f>
        <v>0</v>
      </c>
      <c r="Q356" s="31">
        <f>ROUND(G356-J356-L356-N356-P356,0)</f>
        <v>0</v>
      </c>
    </row>
    <row r="357" spans="2:17" ht="15" x14ac:dyDescent="0.25">
      <c r="B357" s="19">
        <v>334</v>
      </c>
      <c r="C357" s="94" t="s">
        <v>246</v>
      </c>
      <c r="D357" s="20">
        <v>983815.89199999988</v>
      </c>
      <c r="E357" s="1">
        <f>+G357/D357</f>
        <v>0</v>
      </c>
      <c r="F357" s="6">
        <f>+D357*80%</f>
        <v>787052.7135999999</v>
      </c>
      <c r="G357" s="33"/>
      <c r="H357" s="2" t="str">
        <f>IF(G357&lt;F357," OFERTA CON PRECIO APARENTEMENTE BAJO","VALOR MINIMO ACEPTABLE")</f>
        <v xml:space="preserve"> OFERTA CON PRECIO APARENTEMENTE BAJO</v>
      </c>
      <c r="I357" s="29"/>
      <c r="J357" s="30">
        <f>+ROUND(G357*I357,0)</f>
        <v>0</v>
      </c>
      <c r="K357" s="29"/>
      <c r="L357" s="30">
        <f>+ROUND(G357*K357,0)</f>
        <v>0</v>
      </c>
      <c r="M357" s="29"/>
      <c r="N357" s="30">
        <f>+ROUND(G357*M357,0)</f>
        <v>0</v>
      </c>
      <c r="O357" s="29"/>
      <c r="P357" s="30">
        <f>+ROUND(G357*O357,0)</f>
        <v>0</v>
      </c>
      <c r="Q357" s="31">
        <f>ROUND(G357-J357-L357-N357-P357,0)</f>
        <v>0</v>
      </c>
    </row>
    <row r="358" spans="2:17" ht="15" x14ac:dyDescent="0.25">
      <c r="B358" s="19">
        <v>335</v>
      </c>
      <c r="C358" s="94" t="s">
        <v>247</v>
      </c>
      <c r="D358" s="20">
        <v>768937.01119999995</v>
      </c>
      <c r="E358" s="1">
        <f>+G358/D358</f>
        <v>0</v>
      </c>
      <c r="F358" s="6">
        <f>+D358*80%</f>
        <v>615149.60895999998</v>
      </c>
      <c r="G358" s="33"/>
      <c r="H358" s="2" t="str">
        <f>IF(G358&lt;F358," OFERTA CON PRECIO APARENTEMENTE BAJO","VALOR MINIMO ACEPTABLE")</f>
        <v xml:space="preserve"> OFERTA CON PRECIO APARENTEMENTE BAJO</v>
      </c>
      <c r="I358" s="29"/>
      <c r="J358" s="30">
        <f>+ROUND(G358*I358,0)</f>
        <v>0</v>
      </c>
      <c r="K358" s="29"/>
      <c r="L358" s="30">
        <f>+ROUND(G358*K358,0)</f>
        <v>0</v>
      </c>
      <c r="M358" s="29"/>
      <c r="N358" s="30">
        <f>+ROUND(G358*M358,0)</f>
        <v>0</v>
      </c>
      <c r="O358" s="29"/>
      <c r="P358" s="30">
        <f>+ROUND(G358*O358,0)</f>
        <v>0</v>
      </c>
      <c r="Q358" s="31">
        <f>ROUND(G358-J358-L358-N358-P358,0)</f>
        <v>0</v>
      </c>
    </row>
    <row r="359" spans="2:17" ht="15" x14ac:dyDescent="0.25">
      <c r="B359" s="19">
        <v>336</v>
      </c>
      <c r="C359" s="94" t="s">
        <v>497</v>
      </c>
      <c r="D359" s="20">
        <v>139957.9816</v>
      </c>
      <c r="E359" s="1">
        <f>+G359/D359</f>
        <v>0</v>
      </c>
      <c r="F359" s="6">
        <f>+D359*80%</f>
        <v>111966.38528</v>
      </c>
      <c r="G359" s="33"/>
      <c r="H359" s="2" t="str">
        <f>IF(G359&lt;F359," OFERTA CON PRECIO APARENTEMENTE BAJO","VALOR MINIMO ACEPTABLE")</f>
        <v xml:space="preserve"> OFERTA CON PRECIO APARENTEMENTE BAJO</v>
      </c>
      <c r="I359" s="29"/>
      <c r="J359" s="30">
        <f>+ROUND(G359*I359,0)</f>
        <v>0</v>
      </c>
      <c r="K359" s="29"/>
      <c r="L359" s="30">
        <f>+ROUND(G359*K359,0)</f>
        <v>0</v>
      </c>
      <c r="M359" s="29"/>
      <c r="N359" s="30">
        <f>+ROUND(G359*M359,0)</f>
        <v>0</v>
      </c>
      <c r="O359" s="29"/>
      <c r="P359" s="30">
        <f>+ROUND(G359*O359,0)</f>
        <v>0</v>
      </c>
      <c r="Q359" s="31">
        <f>ROUND(G359-J359-L359-N359-P359,0)</f>
        <v>0</v>
      </c>
    </row>
    <row r="360" spans="2:17" ht="15" x14ac:dyDescent="0.25">
      <c r="B360" s="19">
        <v>337</v>
      </c>
      <c r="C360" s="94" t="s">
        <v>248</v>
      </c>
      <c r="D360" s="20">
        <v>10534128.759199999</v>
      </c>
      <c r="E360" s="1">
        <f>+G360/D360</f>
        <v>0</v>
      </c>
      <c r="F360" s="6">
        <f>+D360*80%</f>
        <v>8427303.0073600002</v>
      </c>
      <c r="G360" s="33"/>
      <c r="H360" s="2" t="str">
        <f>IF(G360&lt;F360," OFERTA CON PRECIO APARENTEMENTE BAJO","VALOR MINIMO ACEPTABLE")</f>
        <v xml:space="preserve"> OFERTA CON PRECIO APARENTEMENTE BAJO</v>
      </c>
      <c r="I360" s="29"/>
      <c r="J360" s="30">
        <f>+ROUND(G360*I360,0)</f>
        <v>0</v>
      </c>
      <c r="K360" s="29"/>
      <c r="L360" s="30">
        <f>+ROUND(G360*K360,0)</f>
        <v>0</v>
      </c>
      <c r="M360" s="29"/>
      <c r="N360" s="30">
        <f>+ROUND(G360*M360,0)</f>
        <v>0</v>
      </c>
      <c r="O360" s="29"/>
      <c r="P360" s="30">
        <f>+ROUND(G360*O360,0)</f>
        <v>0</v>
      </c>
      <c r="Q360" s="31">
        <f>ROUND(G360-J360-L360-N360-P360,0)</f>
        <v>0</v>
      </c>
    </row>
    <row r="361" spans="2:17" ht="15" x14ac:dyDescent="0.25">
      <c r="B361" s="19">
        <v>338</v>
      </c>
      <c r="C361" s="94" t="s">
        <v>253</v>
      </c>
      <c r="D361" s="20">
        <v>1288027.6391999999</v>
      </c>
      <c r="E361" s="1">
        <f>+G361/D361</f>
        <v>0</v>
      </c>
      <c r="F361" s="6">
        <f>+D361*80%</f>
        <v>1030422.11136</v>
      </c>
      <c r="G361" s="33"/>
      <c r="H361" s="2" t="str">
        <f>IF(G361&lt;F361," OFERTA CON PRECIO APARENTEMENTE BAJO","VALOR MINIMO ACEPTABLE")</f>
        <v xml:space="preserve"> OFERTA CON PRECIO APARENTEMENTE BAJO</v>
      </c>
      <c r="I361" s="29"/>
      <c r="J361" s="30">
        <f>+ROUND(G361*I361,0)</f>
        <v>0</v>
      </c>
      <c r="K361" s="29"/>
      <c r="L361" s="30">
        <f>+ROUND(G361*K361,0)</f>
        <v>0</v>
      </c>
      <c r="M361" s="29"/>
      <c r="N361" s="30">
        <f>+ROUND(G361*M361,0)</f>
        <v>0</v>
      </c>
      <c r="O361" s="29"/>
      <c r="P361" s="30">
        <f>+ROUND(G361*O361,0)</f>
        <v>0</v>
      </c>
      <c r="Q361" s="31">
        <f>ROUND(G361-J361-L361-N361-P361,0)</f>
        <v>0</v>
      </c>
    </row>
    <row r="362" spans="2:17" ht="15" x14ac:dyDescent="0.25">
      <c r="B362" s="19">
        <v>339</v>
      </c>
      <c r="C362" s="94" t="s">
        <v>254</v>
      </c>
      <c r="D362" s="20">
        <v>5602760.7695999993</v>
      </c>
      <c r="E362" s="1">
        <f>+G362/D362</f>
        <v>0</v>
      </c>
      <c r="F362" s="6">
        <f>+D362*80%</f>
        <v>4482208.6156799998</v>
      </c>
      <c r="G362" s="33"/>
      <c r="H362" s="2" t="str">
        <f>IF(G362&lt;F362," OFERTA CON PRECIO APARENTEMENTE BAJO","VALOR MINIMO ACEPTABLE")</f>
        <v xml:space="preserve"> OFERTA CON PRECIO APARENTEMENTE BAJO</v>
      </c>
      <c r="I362" s="29"/>
      <c r="J362" s="30">
        <f>+ROUND(G362*I362,0)</f>
        <v>0</v>
      </c>
      <c r="K362" s="29"/>
      <c r="L362" s="30">
        <f>+ROUND(G362*K362,0)</f>
        <v>0</v>
      </c>
      <c r="M362" s="29"/>
      <c r="N362" s="30">
        <f>+ROUND(G362*M362,0)</f>
        <v>0</v>
      </c>
      <c r="O362" s="29"/>
      <c r="P362" s="30">
        <f>+ROUND(G362*O362,0)</f>
        <v>0</v>
      </c>
      <c r="Q362" s="31">
        <f>ROUND(G362-J362-L362-N362-P362,0)</f>
        <v>0</v>
      </c>
    </row>
    <row r="363" spans="2:17" ht="15" x14ac:dyDescent="0.25">
      <c r="B363" s="19">
        <v>340</v>
      </c>
      <c r="C363" s="95" t="s">
        <v>499</v>
      </c>
      <c r="D363" s="20">
        <v>562319.18399999989</v>
      </c>
      <c r="E363" s="1">
        <f>+G363/D363</f>
        <v>0</v>
      </c>
      <c r="F363" s="6">
        <f>+D363*80%</f>
        <v>449855.34719999996</v>
      </c>
      <c r="G363" s="33"/>
      <c r="H363" s="2" t="str">
        <f>IF(G363&lt;F363," OFERTA CON PRECIO APARENTEMENTE BAJO","VALOR MINIMO ACEPTABLE")</f>
        <v xml:space="preserve"> OFERTA CON PRECIO APARENTEMENTE BAJO</v>
      </c>
      <c r="I363" s="29"/>
      <c r="J363" s="30">
        <f>+ROUND(G363*I363,0)</f>
        <v>0</v>
      </c>
      <c r="K363" s="29"/>
      <c r="L363" s="30">
        <f>+ROUND(G363*K363,0)</f>
        <v>0</v>
      </c>
      <c r="M363" s="29"/>
      <c r="N363" s="30">
        <f>+ROUND(G363*M363,0)</f>
        <v>0</v>
      </c>
      <c r="O363" s="29"/>
      <c r="P363" s="30">
        <f>+ROUND(G363*O363,0)</f>
        <v>0</v>
      </c>
      <c r="Q363" s="31">
        <f>ROUND(G363-J363-L363-N363-P363,0)</f>
        <v>0</v>
      </c>
    </row>
    <row r="364" spans="2:17" ht="15" x14ac:dyDescent="0.25">
      <c r="B364" s="19">
        <v>341</v>
      </c>
      <c r="C364" s="94" t="s">
        <v>257</v>
      </c>
      <c r="D364" s="20">
        <v>166954.46959999998</v>
      </c>
      <c r="E364" s="1">
        <f>+G364/D364</f>
        <v>0</v>
      </c>
      <c r="F364" s="6">
        <f>+D364*80%</f>
        <v>133563.57567999998</v>
      </c>
      <c r="G364" s="33"/>
      <c r="H364" s="2" t="str">
        <f>IF(G364&lt;F364," OFERTA CON PRECIO APARENTEMENTE BAJO","VALOR MINIMO ACEPTABLE")</f>
        <v xml:space="preserve"> OFERTA CON PRECIO APARENTEMENTE BAJO</v>
      </c>
      <c r="I364" s="29"/>
      <c r="J364" s="30">
        <f>+ROUND(G364*I364,0)</f>
        <v>0</v>
      </c>
      <c r="K364" s="29"/>
      <c r="L364" s="30">
        <f>+ROUND(G364*K364,0)</f>
        <v>0</v>
      </c>
      <c r="M364" s="29"/>
      <c r="N364" s="30">
        <f>+ROUND(G364*M364,0)</f>
        <v>0</v>
      </c>
      <c r="O364" s="29"/>
      <c r="P364" s="30">
        <f>+ROUND(G364*O364,0)</f>
        <v>0</v>
      </c>
      <c r="Q364" s="31">
        <f>ROUND(G364-J364-L364-N364-P364,0)</f>
        <v>0</v>
      </c>
    </row>
    <row r="365" spans="2:17" ht="15" x14ac:dyDescent="0.25">
      <c r="B365" s="19">
        <v>342</v>
      </c>
      <c r="C365" s="94" t="s">
        <v>258</v>
      </c>
      <c r="D365" s="20">
        <v>1502117.78</v>
      </c>
      <c r="E365" s="1">
        <f>+G365/D365</f>
        <v>0</v>
      </c>
      <c r="F365" s="6">
        <f>+D365*80%</f>
        <v>1201694.2240000002</v>
      </c>
      <c r="G365" s="33"/>
      <c r="H365" s="2" t="str">
        <f>IF(G365&lt;F365," OFERTA CON PRECIO APARENTEMENTE BAJO","VALOR MINIMO ACEPTABLE")</f>
        <v xml:space="preserve"> OFERTA CON PRECIO APARENTEMENTE BAJO</v>
      </c>
      <c r="I365" s="29"/>
      <c r="J365" s="30">
        <f>+ROUND(G365*I365,0)</f>
        <v>0</v>
      </c>
      <c r="K365" s="29"/>
      <c r="L365" s="30">
        <f>+ROUND(G365*K365,0)</f>
        <v>0</v>
      </c>
      <c r="M365" s="29"/>
      <c r="N365" s="30">
        <f>+ROUND(G365*M365,0)</f>
        <v>0</v>
      </c>
      <c r="O365" s="29"/>
      <c r="P365" s="30">
        <f>+ROUND(G365*O365,0)</f>
        <v>0</v>
      </c>
      <c r="Q365" s="31">
        <f>ROUND(G365-J365-L365-N365-P365,0)</f>
        <v>0</v>
      </c>
    </row>
    <row r="366" spans="2:17" ht="15" x14ac:dyDescent="0.25">
      <c r="B366" s="19">
        <v>343</v>
      </c>
      <c r="C366" s="94" t="s">
        <v>259</v>
      </c>
      <c r="D366" s="20">
        <v>1495180.08</v>
      </c>
      <c r="E366" s="1">
        <f>+G366/D366</f>
        <v>0</v>
      </c>
      <c r="F366" s="6">
        <f>+D366*80%</f>
        <v>1196144.064</v>
      </c>
      <c r="G366" s="33"/>
      <c r="H366" s="2" t="str">
        <f>IF(G366&lt;F366," OFERTA CON PRECIO APARENTEMENTE BAJO","VALOR MINIMO ACEPTABLE")</f>
        <v xml:space="preserve"> OFERTA CON PRECIO APARENTEMENTE BAJO</v>
      </c>
      <c r="I366" s="29"/>
      <c r="J366" s="30">
        <f>+ROUND(G366*I366,0)</f>
        <v>0</v>
      </c>
      <c r="K366" s="29"/>
      <c r="L366" s="30">
        <f>+ROUND(G366*K366,0)</f>
        <v>0</v>
      </c>
      <c r="M366" s="29"/>
      <c r="N366" s="30">
        <f>+ROUND(G366*M366,0)</f>
        <v>0</v>
      </c>
      <c r="O366" s="29"/>
      <c r="P366" s="30">
        <f>+ROUND(G366*O366,0)</f>
        <v>0</v>
      </c>
      <c r="Q366" s="31">
        <f>ROUND(G366-J366-L366-N366-P366,0)</f>
        <v>0</v>
      </c>
    </row>
    <row r="367" spans="2:17" ht="15" x14ac:dyDescent="0.25">
      <c r="B367" s="19">
        <v>344</v>
      </c>
      <c r="C367" s="94" t="s">
        <v>260</v>
      </c>
      <c r="D367" s="20">
        <v>1780553.9208000002</v>
      </c>
      <c r="E367" s="1">
        <f>+G367/D367</f>
        <v>0</v>
      </c>
      <c r="F367" s="6">
        <f>+D367*80%</f>
        <v>1424443.1366400002</v>
      </c>
      <c r="G367" s="33"/>
      <c r="H367" s="2" t="str">
        <f>IF(G367&lt;F367," OFERTA CON PRECIO APARENTEMENTE BAJO","VALOR MINIMO ACEPTABLE")</f>
        <v xml:space="preserve"> OFERTA CON PRECIO APARENTEMENTE BAJO</v>
      </c>
      <c r="I367" s="29"/>
      <c r="J367" s="30">
        <f>+ROUND(G367*I367,0)</f>
        <v>0</v>
      </c>
      <c r="K367" s="29"/>
      <c r="L367" s="30">
        <f>+ROUND(G367*K367,0)</f>
        <v>0</v>
      </c>
      <c r="M367" s="29"/>
      <c r="N367" s="30">
        <f>+ROUND(G367*M367,0)</f>
        <v>0</v>
      </c>
      <c r="O367" s="29"/>
      <c r="P367" s="30">
        <f>+ROUND(G367*O367,0)</f>
        <v>0</v>
      </c>
      <c r="Q367" s="31">
        <f>ROUND(G367-J367-L367-N367-P367,0)</f>
        <v>0</v>
      </c>
    </row>
    <row r="368" spans="2:17" ht="15" x14ac:dyDescent="0.25">
      <c r="B368" s="19">
        <v>345</v>
      </c>
      <c r="C368" s="94" t="s">
        <v>261</v>
      </c>
      <c r="D368" s="20">
        <v>3559849.4583999999</v>
      </c>
      <c r="E368" s="1">
        <f>+G368/D368</f>
        <v>0</v>
      </c>
      <c r="F368" s="6">
        <f>+D368*80%</f>
        <v>2847879.56672</v>
      </c>
      <c r="G368" s="33"/>
      <c r="H368" s="2" t="str">
        <f>IF(G368&lt;F368," OFERTA CON PRECIO APARENTEMENTE BAJO","VALOR MINIMO ACEPTABLE")</f>
        <v xml:space="preserve"> OFERTA CON PRECIO APARENTEMENTE BAJO</v>
      </c>
      <c r="I368" s="29"/>
      <c r="J368" s="30">
        <f>+ROUND(G368*I368,0)</f>
        <v>0</v>
      </c>
      <c r="K368" s="29"/>
      <c r="L368" s="30">
        <f>+ROUND(G368*K368,0)</f>
        <v>0</v>
      </c>
      <c r="M368" s="29"/>
      <c r="N368" s="30">
        <f>+ROUND(G368*M368,0)</f>
        <v>0</v>
      </c>
      <c r="O368" s="29"/>
      <c r="P368" s="30">
        <f>+ROUND(G368*O368,0)</f>
        <v>0</v>
      </c>
      <c r="Q368" s="31">
        <f>ROUND(G368-J368-L368-N368-P368,0)</f>
        <v>0</v>
      </c>
    </row>
    <row r="369" spans="2:17" ht="15" x14ac:dyDescent="0.25">
      <c r="B369" s="19">
        <v>346</v>
      </c>
      <c r="C369" s="94" t="s">
        <v>262</v>
      </c>
      <c r="D369" s="20">
        <v>5448383.5799999991</v>
      </c>
      <c r="E369" s="1">
        <f>+G369/D369</f>
        <v>0</v>
      </c>
      <c r="F369" s="6">
        <f>+D369*80%</f>
        <v>4358706.8639999991</v>
      </c>
      <c r="G369" s="33"/>
      <c r="H369" s="2" t="str">
        <f>IF(G369&lt;F369," OFERTA CON PRECIO APARENTEMENTE BAJO","VALOR MINIMO ACEPTABLE")</f>
        <v xml:space="preserve"> OFERTA CON PRECIO APARENTEMENTE BAJO</v>
      </c>
      <c r="I369" s="29"/>
      <c r="J369" s="30">
        <f>+ROUND(G369*I369,0)</f>
        <v>0</v>
      </c>
      <c r="K369" s="29"/>
      <c r="L369" s="30">
        <f>+ROUND(G369*K369,0)</f>
        <v>0</v>
      </c>
      <c r="M369" s="29"/>
      <c r="N369" s="30">
        <f>+ROUND(G369*M369,0)</f>
        <v>0</v>
      </c>
      <c r="O369" s="29"/>
      <c r="P369" s="30">
        <f>+ROUND(G369*O369,0)</f>
        <v>0</v>
      </c>
      <c r="Q369" s="31">
        <f>ROUND(G369-J369-L369-N369-P369,0)</f>
        <v>0</v>
      </c>
    </row>
    <row r="370" spans="2:17" ht="15" x14ac:dyDescent="0.25">
      <c r="B370" s="19">
        <v>347</v>
      </c>
      <c r="C370" s="94" t="s">
        <v>263</v>
      </c>
      <c r="D370" s="20">
        <v>508475.18399999995</v>
      </c>
      <c r="E370" s="1">
        <f>+G370/D370</f>
        <v>0</v>
      </c>
      <c r="F370" s="6">
        <f>+D370*80%</f>
        <v>406780.14720000001</v>
      </c>
      <c r="G370" s="33"/>
      <c r="H370" s="2" t="str">
        <f>IF(G370&lt;F370," OFERTA CON PRECIO APARENTEMENTE BAJO","VALOR MINIMO ACEPTABLE")</f>
        <v xml:space="preserve"> OFERTA CON PRECIO APARENTEMENTE BAJO</v>
      </c>
      <c r="I370" s="29"/>
      <c r="J370" s="30">
        <f>+ROUND(G370*I370,0)</f>
        <v>0</v>
      </c>
      <c r="K370" s="29"/>
      <c r="L370" s="30">
        <f>+ROUND(G370*K370,0)</f>
        <v>0</v>
      </c>
      <c r="M370" s="29"/>
      <c r="N370" s="30">
        <f>+ROUND(G370*M370,0)</f>
        <v>0</v>
      </c>
      <c r="O370" s="29"/>
      <c r="P370" s="30">
        <f>+ROUND(G370*O370,0)</f>
        <v>0</v>
      </c>
      <c r="Q370" s="31">
        <f>ROUND(G370-J370-L370-N370-P370,0)</f>
        <v>0</v>
      </c>
    </row>
    <row r="371" spans="2:17" ht="15" x14ac:dyDescent="0.25">
      <c r="B371" s="19">
        <v>348</v>
      </c>
      <c r="C371" s="95" t="s">
        <v>500</v>
      </c>
      <c r="D371" s="20">
        <v>1240519.5512000001</v>
      </c>
      <c r="E371" s="1">
        <f>+G371/D371</f>
        <v>0</v>
      </c>
      <c r="F371" s="6">
        <f>+D371*80%</f>
        <v>992415.64096000011</v>
      </c>
      <c r="G371" s="33"/>
      <c r="H371" s="2" t="str">
        <f>IF(G371&lt;F371," OFERTA CON PRECIO APARENTEMENTE BAJO","VALOR MINIMO ACEPTABLE")</f>
        <v xml:space="preserve"> OFERTA CON PRECIO APARENTEMENTE BAJO</v>
      </c>
      <c r="I371" s="29"/>
      <c r="J371" s="30">
        <f>+ROUND(G371*I371,0)</f>
        <v>0</v>
      </c>
      <c r="K371" s="29"/>
      <c r="L371" s="30">
        <f>+ROUND(G371*K371,0)</f>
        <v>0</v>
      </c>
      <c r="M371" s="29"/>
      <c r="N371" s="30">
        <f>+ROUND(G371*M371,0)</f>
        <v>0</v>
      </c>
      <c r="O371" s="29"/>
      <c r="P371" s="30">
        <f>+ROUND(G371*O371,0)</f>
        <v>0</v>
      </c>
      <c r="Q371" s="31">
        <f>ROUND(G371-J371-L371-N371-P371,0)</f>
        <v>0</v>
      </c>
    </row>
    <row r="372" spans="2:17" ht="15" x14ac:dyDescent="0.25">
      <c r="B372" s="19">
        <v>349</v>
      </c>
      <c r="C372" s="94" t="s">
        <v>501</v>
      </c>
      <c r="D372" s="20">
        <v>887868.76080000005</v>
      </c>
      <c r="E372" s="1">
        <f>+G372/D372</f>
        <v>0</v>
      </c>
      <c r="F372" s="6">
        <f>+D372*80%</f>
        <v>710295.00864000013</v>
      </c>
      <c r="G372" s="33"/>
      <c r="H372" s="2" t="str">
        <f>IF(G372&lt;F372," OFERTA CON PRECIO APARENTEMENTE BAJO","VALOR MINIMO ACEPTABLE")</f>
        <v xml:space="preserve"> OFERTA CON PRECIO APARENTEMENTE BAJO</v>
      </c>
      <c r="I372" s="29"/>
      <c r="J372" s="30">
        <f>+ROUND(G372*I372,0)</f>
        <v>0</v>
      </c>
      <c r="K372" s="29"/>
      <c r="L372" s="30">
        <f>+ROUND(G372*K372,0)</f>
        <v>0</v>
      </c>
      <c r="M372" s="29"/>
      <c r="N372" s="30">
        <f>+ROUND(G372*M372,0)</f>
        <v>0</v>
      </c>
      <c r="O372" s="29"/>
      <c r="P372" s="30">
        <f>+ROUND(G372*O372,0)</f>
        <v>0</v>
      </c>
      <c r="Q372" s="31">
        <f>ROUND(G372-J372-L372-N372-P372,0)</f>
        <v>0</v>
      </c>
    </row>
    <row r="373" spans="2:17" ht="15" x14ac:dyDescent="0.25">
      <c r="B373" s="19">
        <v>350</v>
      </c>
      <c r="C373" s="94" t="s">
        <v>264</v>
      </c>
      <c r="D373" s="20">
        <v>717812.08080000011</v>
      </c>
      <c r="E373" s="1">
        <f>+G373/D373</f>
        <v>0</v>
      </c>
      <c r="F373" s="6">
        <f>+D373*80%</f>
        <v>574249.66464000009</v>
      </c>
      <c r="G373" s="33"/>
      <c r="H373" s="2" t="str">
        <f>IF(G373&lt;F373," OFERTA CON PRECIO APARENTEMENTE BAJO","VALOR MINIMO ACEPTABLE")</f>
        <v xml:space="preserve"> OFERTA CON PRECIO APARENTEMENTE BAJO</v>
      </c>
      <c r="I373" s="29"/>
      <c r="J373" s="30">
        <f>+ROUND(G373*I373,0)</f>
        <v>0</v>
      </c>
      <c r="K373" s="29"/>
      <c r="L373" s="30">
        <f>+ROUND(G373*K373,0)</f>
        <v>0</v>
      </c>
      <c r="M373" s="29"/>
      <c r="N373" s="30">
        <f>+ROUND(G373*M373,0)</f>
        <v>0</v>
      </c>
      <c r="O373" s="29"/>
      <c r="P373" s="30">
        <f>+ROUND(G373*O373,0)</f>
        <v>0</v>
      </c>
      <c r="Q373" s="31">
        <f>ROUND(G373-J373-L373-N373-P373,0)</f>
        <v>0</v>
      </c>
    </row>
    <row r="374" spans="2:17" ht="15" x14ac:dyDescent="0.25">
      <c r="B374" s="19">
        <v>351</v>
      </c>
      <c r="C374" s="94" t="s">
        <v>502</v>
      </c>
      <c r="D374" s="20">
        <v>629413.22239999997</v>
      </c>
      <c r="E374" s="1">
        <f>+G374/D374</f>
        <v>0</v>
      </c>
      <c r="F374" s="6">
        <f>+D374*80%</f>
        <v>503530.57792000001</v>
      </c>
      <c r="G374" s="33"/>
      <c r="H374" s="2" t="str">
        <f>IF(G374&lt;F374," OFERTA CON PRECIO APARENTEMENTE BAJO","VALOR MINIMO ACEPTABLE")</f>
        <v xml:space="preserve"> OFERTA CON PRECIO APARENTEMENTE BAJO</v>
      </c>
      <c r="I374" s="29"/>
      <c r="J374" s="30">
        <f>+ROUND(G374*I374,0)</f>
        <v>0</v>
      </c>
      <c r="K374" s="29"/>
      <c r="L374" s="30">
        <f>+ROUND(G374*K374,0)</f>
        <v>0</v>
      </c>
      <c r="M374" s="29"/>
      <c r="N374" s="30">
        <f>+ROUND(G374*M374,0)</f>
        <v>0</v>
      </c>
      <c r="O374" s="29"/>
      <c r="P374" s="30">
        <f>+ROUND(G374*O374,0)</f>
        <v>0</v>
      </c>
      <c r="Q374" s="31">
        <f>ROUND(G374-J374-L374-N374-P374,0)</f>
        <v>0</v>
      </c>
    </row>
    <row r="375" spans="2:17" ht="15" x14ac:dyDescent="0.25">
      <c r="B375" s="19">
        <v>352</v>
      </c>
      <c r="C375" s="94" t="s">
        <v>270</v>
      </c>
      <c r="D375" s="20">
        <v>140660.9136</v>
      </c>
      <c r="E375" s="1">
        <f>+G375/D375</f>
        <v>0</v>
      </c>
      <c r="F375" s="6">
        <f>+D375*80%</f>
        <v>112528.73088</v>
      </c>
      <c r="G375" s="33"/>
      <c r="H375" s="2" t="str">
        <f>IF(G375&lt;F375," OFERTA CON PRECIO APARENTEMENTE BAJO","VALOR MINIMO ACEPTABLE")</f>
        <v xml:space="preserve"> OFERTA CON PRECIO APARENTEMENTE BAJO</v>
      </c>
      <c r="I375" s="29"/>
      <c r="J375" s="30">
        <f>+ROUND(G375*I375,0)</f>
        <v>0</v>
      </c>
      <c r="K375" s="29"/>
      <c r="L375" s="30">
        <f>+ROUND(G375*K375,0)</f>
        <v>0</v>
      </c>
      <c r="M375" s="29"/>
      <c r="N375" s="30">
        <f>+ROUND(G375*M375,0)</f>
        <v>0</v>
      </c>
      <c r="O375" s="29"/>
      <c r="P375" s="30">
        <f>+ROUND(G375*O375,0)</f>
        <v>0</v>
      </c>
      <c r="Q375" s="31">
        <f>ROUND(G375-J375-L375-N375-P375,0)</f>
        <v>0</v>
      </c>
    </row>
    <row r="376" spans="2:17" ht="15" x14ac:dyDescent="0.25">
      <c r="B376" s="19">
        <v>353</v>
      </c>
      <c r="C376" s="94" t="s">
        <v>271</v>
      </c>
      <c r="D376" s="20">
        <v>85400.835999999996</v>
      </c>
      <c r="E376" s="1">
        <f>+G376/D376</f>
        <v>0</v>
      </c>
      <c r="F376" s="6">
        <f>+D376*80%</f>
        <v>68320.668799999999</v>
      </c>
      <c r="G376" s="33"/>
      <c r="H376" s="2" t="str">
        <f>IF(G376&lt;F376," OFERTA CON PRECIO APARENTEMENTE BAJO","VALOR MINIMO ACEPTABLE")</f>
        <v xml:space="preserve"> OFERTA CON PRECIO APARENTEMENTE BAJO</v>
      </c>
      <c r="I376" s="29"/>
      <c r="J376" s="30">
        <f>+ROUND(G376*I376,0)</f>
        <v>0</v>
      </c>
      <c r="K376" s="29"/>
      <c r="L376" s="30">
        <f>+ROUND(G376*K376,0)</f>
        <v>0</v>
      </c>
      <c r="M376" s="29"/>
      <c r="N376" s="30">
        <f>+ROUND(G376*M376,0)</f>
        <v>0</v>
      </c>
      <c r="O376" s="29"/>
      <c r="P376" s="30">
        <f>+ROUND(G376*O376,0)</f>
        <v>0</v>
      </c>
      <c r="Q376" s="31">
        <f>ROUND(G376-J376-L376-N376-P376,0)</f>
        <v>0</v>
      </c>
    </row>
    <row r="377" spans="2:17" ht="15" x14ac:dyDescent="0.25">
      <c r="B377" s="19">
        <v>354</v>
      </c>
      <c r="C377" s="95" t="s">
        <v>272</v>
      </c>
      <c r="D377" s="20">
        <v>1797196.9072</v>
      </c>
      <c r="E377" s="1">
        <f>+G377/D377</f>
        <v>0</v>
      </c>
      <c r="F377" s="6">
        <f>+D377*80%</f>
        <v>1437757.5257600001</v>
      </c>
      <c r="G377" s="33"/>
      <c r="H377" s="2" t="str">
        <f>IF(G377&lt;F377," OFERTA CON PRECIO APARENTEMENTE BAJO","VALOR MINIMO ACEPTABLE")</f>
        <v xml:space="preserve"> OFERTA CON PRECIO APARENTEMENTE BAJO</v>
      </c>
      <c r="I377" s="29"/>
      <c r="J377" s="30">
        <f>+ROUND(G377*I377,0)</f>
        <v>0</v>
      </c>
      <c r="K377" s="29"/>
      <c r="L377" s="30">
        <f>+ROUND(G377*K377,0)</f>
        <v>0</v>
      </c>
      <c r="M377" s="29"/>
      <c r="N377" s="30">
        <f>+ROUND(G377*M377,0)</f>
        <v>0</v>
      </c>
      <c r="O377" s="29"/>
      <c r="P377" s="30">
        <f>+ROUND(G377*O377,0)</f>
        <v>0</v>
      </c>
      <c r="Q377" s="31">
        <f>ROUND(G377-J377-L377-N377-P377,0)</f>
        <v>0</v>
      </c>
    </row>
    <row r="378" spans="2:17" ht="15" x14ac:dyDescent="0.25">
      <c r="B378" s="19">
        <v>355</v>
      </c>
      <c r="C378" s="95" t="s">
        <v>273</v>
      </c>
      <c r="D378" s="20">
        <v>1788688.4072</v>
      </c>
      <c r="E378" s="1">
        <f>+G378/D378</f>
        <v>0</v>
      </c>
      <c r="F378" s="6">
        <f>+D378*80%</f>
        <v>1430950.7257600001</v>
      </c>
      <c r="G378" s="33"/>
      <c r="H378" s="2" t="str">
        <f>IF(G378&lt;F378," OFERTA CON PRECIO APARENTEMENTE BAJO","VALOR MINIMO ACEPTABLE")</f>
        <v xml:space="preserve"> OFERTA CON PRECIO APARENTEMENTE BAJO</v>
      </c>
      <c r="I378" s="29"/>
      <c r="J378" s="30">
        <f>+ROUND(G378*I378,0)</f>
        <v>0</v>
      </c>
      <c r="K378" s="29"/>
      <c r="L378" s="30">
        <f>+ROUND(G378*K378,0)</f>
        <v>0</v>
      </c>
      <c r="M378" s="29"/>
      <c r="N378" s="30">
        <f>+ROUND(G378*M378,0)</f>
        <v>0</v>
      </c>
      <c r="O378" s="29"/>
      <c r="P378" s="30">
        <f>+ROUND(G378*O378,0)</f>
        <v>0</v>
      </c>
      <c r="Q378" s="31">
        <f>ROUND(G378-J378-L378-N378-P378,0)</f>
        <v>0</v>
      </c>
    </row>
    <row r="379" spans="2:17" ht="15" x14ac:dyDescent="0.25">
      <c r="B379" s="19">
        <v>356</v>
      </c>
      <c r="C379" s="95" t="s">
        <v>276</v>
      </c>
      <c r="D379" s="20">
        <v>18449248.259199999</v>
      </c>
      <c r="E379" s="1">
        <f>+G379/D379</f>
        <v>0</v>
      </c>
      <c r="F379" s="6">
        <f>+D379*80%</f>
        <v>14759398.60736</v>
      </c>
      <c r="G379" s="33"/>
      <c r="H379" s="2" t="str">
        <f>IF(G379&lt;F379," OFERTA CON PRECIO APARENTEMENTE BAJO","VALOR MINIMO ACEPTABLE")</f>
        <v xml:space="preserve"> OFERTA CON PRECIO APARENTEMENTE BAJO</v>
      </c>
      <c r="I379" s="29"/>
      <c r="J379" s="30">
        <f>+ROUND(G379*I379,0)</f>
        <v>0</v>
      </c>
      <c r="K379" s="29"/>
      <c r="L379" s="30">
        <f>+ROUND(G379*K379,0)</f>
        <v>0</v>
      </c>
      <c r="M379" s="29"/>
      <c r="N379" s="30">
        <f>+ROUND(G379*M379,0)</f>
        <v>0</v>
      </c>
      <c r="O379" s="29"/>
      <c r="P379" s="30">
        <f>+ROUND(G379*O379,0)</f>
        <v>0</v>
      </c>
      <c r="Q379" s="31">
        <f>ROUND(G379-J379-L379-N379-P379,0)</f>
        <v>0</v>
      </c>
    </row>
    <row r="380" spans="2:17" ht="15" x14ac:dyDescent="0.25">
      <c r="B380" s="19">
        <v>357</v>
      </c>
      <c r="C380" s="94" t="s">
        <v>277</v>
      </c>
      <c r="D380" s="20">
        <v>372397.98159999994</v>
      </c>
      <c r="E380" s="1">
        <f>+G380/D380</f>
        <v>0</v>
      </c>
      <c r="F380" s="6">
        <f>+D380*80%</f>
        <v>297918.38527999999</v>
      </c>
      <c r="G380" s="33"/>
      <c r="H380" s="2" t="str">
        <f>IF(G380&lt;F380," OFERTA CON PRECIO APARENTEMENTE BAJO","VALOR MINIMO ACEPTABLE")</f>
        <v xml:space="preserve"> OFERTA CON PRECIO APARENTEMENTE BAJO</v>
      </c>
      <c r="I380" s="29"/>
      <c r="J380" s="30">
        <f>+ROUND(G380*I380,0)</f>
        <v>0</v>
      </c>
      <c r="K380" s="29"/>
      <c r="L380" s="30">
        <f>+ROUND(G380*K380,0)</f>
        <v>0</v>
      </c>
      <c r="M380" s="29"/>
      <c r="N380" s="30">
        <f>+ROUND(G380*M380,0)</f>
        <v>0</v>
      </c>
      <c r="O380" s="29"/>
      <c r="P380" s="30">
        <f>+ROUND(G380*O380,0)</f>
        <v>0</v>
      </c>
      <c r="Q380" s="31">
        <f>ROUND(G380-J380-L380-N380-P380,0)</f>
        <v>0</v>
      </c>
    </row>
    <row r="381" spans="2:17" ht="15" x14ac:dyDescent="0.25">
      <c r="B381" s="19">
        <v>358</v>
      </c>
      <c r="C381" s="94" t="s">
        <v>280</v>
      </c>
      <c r="D381" s="20">
        <v>2501370.5224000001</v>
      </c>
      <c r="E381" s="1">
        <f>+G381/D381</f>
        <v>0</v>
      </c>
      <c r="F381" s="6">
        <f>+D381*80%</f>
        <v>2001096.4179200002</v>
      </c>
      <c r="G381" s="33"/>
      <c r="H381" s="2" t="str">
        <f>IF(G381&lt;F381," OFERTA CON PRECIO APARENTEMENTE BAJO","VALOR MINIMO ACEPTABLE")</f>
        <v xml:space="preserve"> OFERTA CON PRECIO APARENTEMENTE BAJO</v>
      </c>
      <c r="I381" s="29"/>
      <c r="J381" s="30">
        <f>+ROUND(G381*I381,0)</f>
        <v>0</v>
      </c>
      <c r="K381" s="29"/>
      <c r="L381" s="30">
        <f>+ROUND(G381*K381,0)</f>
        <v>0</v>
      </c>
      <c r="M381" s="29"/>
      <c r="N381" s="30">
        <f>+ROUND(G381*M381,0)</f>
        <v>0</v>
      </c>
      <c r="O381" s="29"/>
      <c r="P381" s="30">
        <f>+ROUND(G381*O381,0)</f>
        <v>0</v>
      </c>
      <c r="Q381" s="31">
        <f>ROUND(G381-J381-L381-N381-P381,0)</f>
        <v>0</v>
      </c>
    </row>
    <row r="382" spans="2:17" ht="15" x14ac:dyDescent="0.25">
      <c r="B382" s="19">
        <v>359</v>
      </c>
      <c r="C382" s="94" t="s">
        <v>281</v>
      </c>
      <c r="D382" s="20">
        <v>3072690.9279999998</v>
      </c>
      <c r="E382" s="1">
        <f>+G382/D382</f>
        <v>0</v>
      </c>
      <c r="F382" s="6">
        <f>+D382*80%</f>
        <v>2458152.7423999999</v>
      </c>
      <c r="G382" s="33"/>
      <c r="H382" s="2" t="str">
        <f>IF(G382&lt;F382," OFERTA CON PRECIO APARENTEMENTE BAJO","VALOR MINIMO ACEPTABLE")</f>
        <v xml:space="preserve"> OFERTA CON PRECIO APARENTEMENTE BAJO</v>
      </c>
      <c r="I382" s="29"/>
      <c r="J382" s="30">
        <f>+ROUND(G382*I382,0)</f>
        <v>0</v>
      </c>
      <c r="K382" s="29"/>
      <c r="L382" s="30">
        <f>+ROUND(G382*K382,0)</f>
        <v>0</v>
      </c>
      <c r="M382" s="29"/>
      <c r="N382" s="30">
        <f>+ROUND(G382*M382,0)</f>
        <v>0</v>
      </c>
      <c r="O382" s="29"/>
      <c r="P382" s="30">
        <f>+ROUND(G382*O382,0)</f>
        <v>0</v>
      </c>
      <c r="Q382" s="31">
        <f>ROUND(G382-J382-L382-N382-P382,0)</f>
        <v>0</v>
      </c>
    </row>
    <row r="383" spans="2:17" ht="15" x14ac:dyDescent="0.25">
      <c r="B383" s="19">
        <v>360</v>
      </c>
      <c r="C383" s="94" t="s">
        <v>282</v>
      </c>
      <c r="D383" s="20">
        <v>2009468.0848000001</v>
      </c>
      <c r="E383" s="1">
        <f>+G383/D383</f>
        <v>0</v>
      </c>
      <c r="F383" s="6">
        <f>+D383*80%</f>
        <v>1607574.4678400001</v>
      </c>
      <c r="G383" s="33"/>
      <c r="H383" s="2" t="str">
        <f>IF(G383&lt;F383," OFERTA CON PRECIO APARENTEMENTE BAJO","VALOR MINIMO ACEPTABLE")</f>
        <v xml:space="preserve"> OFERTA CON PRECIO APARENTEMENTE BAJO</v>
      </c>
      <c r="I383" s="29"/>
      <c r="J383" s="30">
        <f>+ROUND(G383*I383,0)</f>
        <v>0</v>
      </c>
      <c r="K383" s="29"/>
      <c r="L383" s="30">
        <f>+ROUND(G383*K383,0)</f>
        <v>0</v>
      </c>
      <c r="M383" s="29"/>
      <c r="N383" s="30">
        <f>+ROUND(G383*M383,0)</f>
        <v>0</v>
      </c>
      <c r="O383" s="29"/>
      <c r="P383" s="30">
        <f>+ROUND(G383*O383,0)</f>
        <v>0</v>
      </c>
      <c r="Q383" s="31">
        <f>ROUND(G383-J383-L383-N383-P383,0)</f>
        <v>0</v>
      </c>
    </row>
    <row r="384" spans="2:17" ht="15" x14ac:dyDescent="0.25">
      <c r="B384" s="19">
        <v>361</v>
      </c>
      <c r="C384" s="94" t="s">
        <v>283</v>
      </c>
      <c r="D384" s="20">
        <v>1171385.2960000001</v>
      </c>
      <c r="E384" s="1">
        <f>+G384/D384</f>
        <v>0</v>
      </c>
      <c r="F384" s="6">
        <f>+D384*80%</f>
        <v>937108.23680000007</v>
      </c>
      <c r="G384" s="33"/>
      <c r="H384" s="2" t="str">
        <f>IF(G384&lt;F384," OFERTA CON PRECIO APARENTEMENTE BAJO","VALOR MINIMO ACEPTABLE")</f>
        <v xml:space="preserve"> OFERTA CON PRECIO APARENTEMENTE BAJO</v>
      </c>
      <c r="I384" s="29"/>
      <c r="J384" s="30">
        <f>+ROUND(G384*I384,0)</f>
        <v>0</v>
      </c>
      <c r="K384" s="29"/>
      <c r="L384" s="30">
        <f>+ROUND(G384*K384,0)</f>
        <v>0</v>
      </c>
      <c r="M384" s="29"/>
      <c r="N384" s="30">
        <f>+ROUND(G384*M384,0)</f>
        <v>0</v>
      </c>
      <c r="O384" s="29"/>
      <c r="P384" s="30">
        <f>+ROUND(G384*O384,0)</f>
        <v>0</v>
      </c>
      <c r="Q384" s="31">
        <f>ROUND(G384-J384-L384-N384-P384,0)</f>
        <v>0</v>
      </c>
    </row>
    <row r="385" spans="2:17" ht="15" x14ac:dyDescent="0.25">
      <c r="B385" s="19">
        <v>362</v>
      </c>
      <c r="C385" s="94" t="s">
        <v>284</v>
      </c>
      <c r="D385" s="20">
        <v>605068.88560000004</v>
      </c>
      <c r="E385" s="1">
        <f>+G385/D385</f>
        <v>0</v>
      </c>
      <c r="F385" s="6">
        <f>+D385*80%</f>
        <v>484055.10848000005</v>
      </c>
      <c r="G385" s="33"/>
      <c r="H385" s="2" t="str">
        <f>IF(G385&lt;F385," OFERTA CON PRECIO APARENTEMENTE BAJO","VALOR MINIMO ACEPTABLE")</f>
        <v xml:space="preserve"> OFERTA CON PRECIO APARENTEMENTE BAJO</v>
      </c>
      <c r="I385" s="29"/>
      <c r="J385" s="30">
        <f>+ROUND(G385*I385,0)</f>
        <v>0</v>
      </c>
      <c r="K385" s="29"/>
      <c r="L385" s="30">
        <f>+ROUND(G385*K385,0)</f>
        <v>0</v>
      </c>
      <c r="M385" s="29"/>
      <c r="N385" s="30">
        <f>+ROUND(G385*M385,0)</f>
        <v>0</v>
      </c>
      <c r="O385" s="29"/>
      <c r="P385" s="30">
        <f>+ROUND(G385*O385,0)</f>
        <v>0</v>
      </c>
      <c r="Q385" s="31">
        <f>ROUND(G385-J385-L385-N385-P385,0)</f>
        <v>0</v>
      </c>
    </row>
    <row r="386" spans="2:17" ht="15" x14ac:dyDescent="0.25">
      <c r="B386" s="19">
        <v>363</v>
      </c>
      <c r="C386" s="94" t="s">
        <v>285</v>
      </c>
      <c r="D386" s="20">
        <v>7295596.2544</v>
      </c>
      <c r="E386" s="1">
        <f>+G386/D386</f>
        <v>0</v>
      </c>
      <c r="F386" s="6">
        <f>+D386*80%</f>
        <v>5836477.0035200007</v>
      </c>
      <c r="G386" s="33"/>
      <c r="H386" s="2" t="str">
        <f>IF(G386&lt;F386," OFERTA CON PRECIO APARENTEMENTE BAJO","VALOR MINIMO ACEPTABLE")</f>
        <v xml:space="preserve"> OFERTA CON PRECIO APARENTEMENTE BAJO</v>
      </c>
      <c r="I386" s="29"/>
      <c r="J386" s="30">
        <f>+ROUND(G386*I386,0)</f>
        <v>0</v>
      </c>
      <c r="K386" s="29"/>
      <c r="L386" s="30">
        <f>+ROUND(G386*K386,0)</f>
        <v>0</v>
      </c>
      <c r="M386" s="29"/>
      <c r="N386" s="30">
        <f>+ROUND(G386*M386,0)</f>
        <v>0</v>
      </c>
      <c r="O386" s="29"/>
      <c r="P386" s="30">
        <f>+ROUND(G386*O386,0)</f>
        <v>0</v>
      </c>
      <c r="Q386" s="31">
        <f>ROUND(G386-J386-L386-N386-P386,0)</f>
        <v>0</v>
      </c>
    </row>
    <row r="387" spans="2:17" ht="15" x14ac:dyDescent="0.25">
      <c r="B387" s="19">
        <v>364</v>
      </c>
      <c r="C387" s="95" t="s">
        <v>503</v>
      </c>
      <c r="D387" s="20">
        <v>549540.04080000008</v>
      </c>
      <c r="E387" s="1">
        <f>+G387/D387</f>
        <v>0</v>
      </c>
      <c r="F387" s="6">
        <f>+D387*80%</f>
        <v>439632.03264000011</v>
      </c>
      <c r="G387" s="33"/>
      <c r="H387" s="2" t="str">
        <f>IF(G387&lt;F387," OFERTA CON PRECIO APARENTEMENTE BAJO","VALOR MINIMO ACEPTABLE")</f>
        <v xml:space="preserve"> OFERTA CON PRECIO APARENTEMENTE BAJO</v>
      </c>
      <c r="I387" s="29"/>
      <c r="J387" s="30">
        <f>+ROUND(G387*I387,0)</f>
        <v>0</v>
      </c>
      <c r="K387" s="29"/>
      <c r="L387" s="30">
        <f>+ROUND(G387*K387,0)</f>
        <v>0</v>
      </c>
      <c r="M387" s="29"/>
      <c r="N387" s="30">
        <f>+ROUND(G387*M387,0)</f>
        <v>0</v>
      </c>
      <c r="O387" s="29"/>
      <c r="P387" s="30">
        <f>+ROUND(G387*O387,0)</f>
        <v>0</v>
      </c>
      <c r="Q387" s="31">
        <f>ROUND(G387-J387-L387-N387-P387,0)</f>
        <v>0</v>
      </c>
    </row>
    <row r="388" spans="2:17" ht="15" x14ac:dyDescent="0.25">
      <c r="B388" s="19">
        <v>365</v>
      </c>
      <c r="C388" s="94" t="s">
        <v>286</v>
      </c>
      <c r="D388" s="20">
        <v>1041381.1416</v>
      </c>
      <c r="E388" s="1">
        <f>+G388/D388</f>
        <v>0</v>
      </c>
      <c r="F388" s="6">
        <f>+D388*80%</f>
        <v>833104.91327999998</v>
      </c>
      <c r="G388" s="33"/>
      <c r="H388" s="2" t="str">
        <f>IF(G388&lt;F388," OFERTA CON PRECIO APARENTEMENTE BAJO","VALOR MINIMO ACEPTABLE")</f>
        <v xml:space="preserve"> OFERTA CON PRECIO APARENTEMENTE BAJO</v>
      </c>
      <c r="I388" s="29"/>
      <c r="J388" s="30">
        <f>+ROUND(G388*I388,0)</f>
        <v>0</v>
      </c>
      <c r="K388" s="29"/>
      <c r="L388" s="30">
        <f>+ROUND(G388*K388,0)</f>
        <v>0</v>
      </c>
      <c r="M388" s="29"/>
      <c r="N388" s="30">
        <f>+ROUND(G388*M388,0)</f>
        <v>0</v>
      </c>
      <c r="O388" s="29"/>
      <c r="P388" s="30">
        <f>+ROUND(G388*O388,0)</f>
        <v>0</v>
      </c>
      <c r="Q388" s="31">
        <f>ROUND(G388-J388-L388-N388-P388,0)</f>
        <v>0</v>
      </c>
    </row>
    <row r="389" spans="2:17" ht="15" x14ac:dyDescent="0.25">
      <c r="B389" s="19">
        <v>366</v>
      </c>
      <c r="C389" s="94" t="s">
        <v>287</v>
      </c>
      <c r="D389" s="20">
        <v>317715.53080000001</v>
      </c>
      <c r="E389" s="1">
        <f>+G389/D389</f>
        <v>0</v>
      </c>
      <c r="F389" s="6">
        <f>+D389*80%</f>
        <v>254172.42464000001</v>
      </c>
      <c r="G389" s="33"/>
      <c r="H389" s="2" t="str">
        <f>IF(G389&lt;F389," OFERTA CON PRECIO APARENTEMENTE BAJO","VALOR MINIMO ACEPTABLE")</f>
        <v xml:space="preserve"> OFERTA CON PRECIO APARENTEMENTE BAJO</v>
      </c>
      <c r="I389" s="29"/>
      <c r="J389" s="30">
        <f>+ROUND(G389*I389,0)</f>
        <v>0</v>
      </c>
      <c r="K389" s="29"/>
      <c r="L389" s="30">
        <f>+ROUND(G389*K389,0)</f>
        <v>0</v>
      </c>
      <c r="M389" s="29"/>
      <c r="N389" s="30">
        <f>+ROUND(G389*M389,0)</f>
        <v>0</v>
      </c>
      <c r="O389" s="29"/>
      <c r="P389" s="30">
        <f>+ROUND(G389*O389,0)</f>
        <v>0</v>
      </c>
      <c r="Q389" s="31">
        <f>ROUND(G389-J389-L389-N389-P389,0)</f>
        <v>0</v>
      </c>
    </row>
    <row r="390" spans="2:17" ht="15" x14ac:dyDescent="0.25">
      <c r="B390" s="19">
        <v>367</v>
      </c>
      <c r="C390" s="94" t="s">
        <v>288</v>
      </c>
      <c r="D390" s="20">
        <v>627692.94480000006</v>
      </c>
      <c r="E390" s="1">
        <f>+G390/D390</f>
        <v>0</v>
      </c>
      <c r="F390" s="6">
        <f>+D390*80%</f>
        <v>502154.35584000009</v>
      </c>
      <c r="G390" s="33"/>
      <c r="H390" s="2" t="str">
        <f>IF(G390&lt;F390," OFERTA CON PRECIO APARENTEMENTE BAJO","VALOR MINIMO ACEPTABLE")</f>
        <v xml:space="preserve"> OFERTA CON PRECIO APARENTEMENTE BAJO</v>
      </c>
      <c r="I390" s="29"/>
      <c r="J390" s="30">
        <f>+ROUND(G390*I390,0)</f>
        <v>0</v>
      </c>
      <c r="K390" s="29"/>
      <c r="L390" s="30">
        <f>+ROUND(G390*K390,0)</f>
        <v>0</v>
      </c>
      <c r="M390" s="29"/>
      <c r="N390" s="30">
        <f>+ROUND(G390*M390,0)</f>
        <v>0</v>
      </c>
      <c r="O390" s="29"/>
      <c r="P390" s="30">
        <f>+ROUND(G390*O390,0)</f>
        <v>0</v>
      </c>
      <c r="Q390" s="31">
        <f>ROUND(G390-J390-L390-N390-P390,0)</f>
        <v>0</v>
      </c>
    </row>
    <row r="391" spans="2:17" ht="15" x14ac:dyDescent="0.25">
      <c r="B391" s="19">
        <v>368</v>
      </c>
      <c r="C391" s="95" t="s">
        <v>504</v>
      </c>
      <c r="D391" s="20">
        <v>532575.12880000006</v>
      </c>
      <c r="E391" s="1">
        <f>+G391/D391</f>
        <v>0</v>
      </c>
      <c r="F391" s="6">
        <f>+D391*80%</f>
        <v>426060.10304000007</v>
      </c>
      <c r="G391" s="33"/>
      <c r="H391" s="2" t="str">
        <f>IF(G391&lt;F391," OFERTA CON PRECIO APARENTEMENTE BAJO","VALOR MINIMO ACEPTABLE")</f>
        <v xml:space="preserve"> OFERTA CON PRECIO APARENTEMENTE BAJO</v>
      </c>
      <c r="I391" s="29"/>
      <c r="J391" s="30">
        <f>+ROUND(G391*I391,0)</f>
        <v>0</v>
      </c>
      <c r="K391" s="29"/>
      <c r="L391" s="30">
        <f>+ROUND(G391*K391,0)</f>
        <v>0</v>
      </c>
      <c r="M391" s="29"/>
      <c r="N391" s="30">
        <f>+ROUND(G391*M391,0)</f>
        <v>0</v>
      </c>
      <c r="O391" s="29"/>
      <c r="P391" s="30">
        <f>+ROUND(G391*O391,0)</f>
        <v>0</v>
      </c>
      <c r="Q391" s="31">
        <f>ROUND(G391-J391-L391-N391-P391,0)</f>
        <v>0</v>
      </c>
    </row>
    <row r="392" spans="2:17" ht="15" x14ac:dyDescent="0.25">
      <c r="B392" s="19">
        <v>369</v>
      </c>
      <c r="C392" s="94" t="s">
        <v>505</v>
      </c>
      <c r="D392" s="20">
        <v>1325984.1136</v>
      </c>
      <c r="E392" s="1">
        <f>+G392/D392</f>
        <v>0</v>
      </c>
      <c r="F392" s="6">
        <f>+D392*80%</f>
        <v>1060787.29088</v>
      </c>
      <c r="G392" s="33"/>
      <c r="H392" s="2" t="str">
        <f>IF(G392&lt;F392," OFERTA CON PRECIO APARENTEMENTE BAJO","VALOR MINIMO ACEPTABLE")</f>
        <v xml:space="preserve"> OFERTA CON PRECIO APARENTEMENTE BAJO</v>
      </c>
      <c r="I392" s="29"/>
      <c r="J392" s="30">
        <f>+ROUND(G392*I392,0)</f>
        <v>0</v>
      </c>
      <c r="K392" s="29"/>
      <c r="L392" s="30">
        <f>+ROUND(G392*K392,0)</f>
        <v>0</v>
      </c>
      <c r="M392" s="29"/>
      <c r="N392" s="30">
        <f>+ROUND(G392*M392,0)</f>
        <v>0</v>
      </c>
      <c r="O392" s="29"/>
      <c r="P392" s="30">
        <f>+ROUND(G392*O392,0)</f>
        <v>0</v>
      </c>
      <c r="Q392" s="31">
        <f>ROUND(G392-J392-L392-N392-P392,0)</f>
        <v>0</v>
      </c>
    </row>
    <row r="393" spans="2:17" ht="15" x14ac:dyDescent="0.25">
      <c r="B393" s="19">
        <v>370</v>
      </c>
      <c r="C393" s="95" t="s">
        <v>506</v>
      </c>
      <c r="D393" s="20">
        <v>138778.9376</v>
      </c>
      <c r="E393" s="1">
        <f>+G393/D393</f>
        <v>0</v>
      </c>
      <c r="F393" s="6">
        <f>+D393*80%</f>
        <v>111023.15008000001</v>
      </c>
      <c r="G393" s="33"/>
      <c r="H393" s="2" t="str">
        <f>IF(G393&lt;F393," OFERTA CON PRECIO APARENTEMENTE BAJO","VALOR MINIMO ACEPTABLE")</f>
        <v xml:space="preserve"> OFERTA CON PRECIO APARENTEMENTE BAJO</v>
      </c>
      <c r="I393" s="29"/>
      <c r="J393" s="30">
        <f>+ROUND(G393*I393,0)</f>
        <v>0</v>
      </c>
      <c r="K393" s="29"/>
      <c r="L393" s="30">
        <f>+ROUND(G393*K393,0)</f>
        <v>0</v>
      </c>
      <c r="M393" s="29"/>
      <c r="N393" s="30">
        <f>+ROUND(G393*M393,0)</f>
        <v>0</v>
      </c>
      <c r="O393" s="29"/>
      <c r="P393" s="30">
        <f>+ROUND(G393*O393,0)</f>
        <v>0</v>
      </c>
      <c r="Q393" s="31">
        <f>ROUND(G393-J393-L393-N393-P393,0)</f>
        <v>0</v>
      </c>
    </row>
    <row r="394" spans="2:17" ht="15" x14ac:dyDescent="0.25">
      <c r="B394" s="19">
        <v>371</v>
      </c>
      <c r="C394" s="94" t="s">
        <v>507</v>
      </c>
      <c r="D394" s="20">
        <v>107459.954</v>
      </c>
      <c r="E394" s="1">
        <f>+G394/D394</f>
        <v>0</v>
      </c>
      <c r="F394" s="6">
        <f>+D394*80%</f>
        <v>85967.963199999998</v>
      </c>
      <c r="G394" s="33"/>
      <c r="H394" s="2" t="str">
        <f>IF(G394&lt;F394," OFERTA CON PRECIO APARENTEMENTE BAJO","VALOR MINIMO ACEPTABLE")</f>
        <v xml:space="preserve"> OFERTA CON PRECIO APARENTEMENTE BAJO</v>
      </c>
      <c r="I394" s="29"/>
      <c r="J394" s="30">
        <f>+ROUND(G394*I394,0)</f>
        <v>0</v>
      </c>
      <c r="K394" s="29"/>
      <c r="L394" s="30">
        <f>+ROUND(G394*K394,0)</f>
        <v>0</v>
      </c>
      <c r="M394" s="29"/>
      <c r="N394" s="30">
        <f>+ROUND(G394*M394,0)</f>
        <v>0</v>
      </c>
      <c r="O394" s="29"/>
      <c r="P394" s="30">
        <f>+ROUND(G394*O394,0)</f>
        <v>0</v>
      </c>
      <c r="Q394" s="31">
        <f>ROUND(G394-J394-L394-N394-P394,0)</f>
        <v>0</v>
      </c>
    </row>
    <row r="395" spans="2:17" ht="15" x14ac:dyDescent="0.25">
      <c r="B395" s="19">
        <v>372</v>
      </c>
      <c r="C395" s="94" t="s">
        <v>292</v>
      </c>
      <c r="D395" s="20">
        <v>952266.20159999991</v>
      </c>
      <c r="E395" s="1">
        <f>+G395/D395</f>
        <v>0</v>
      </c>
      <c r="F395" s="6">
        <f>+D395*80%</f>
        <v>761812.96127999993</v>
      </c>
      <c r="G395" s="33"/>
      <c r="H395" s="2" t="str">
        <f>IF(G395&lt;F395," OFERTA CON PRECIO APARENTEMENTE BAJO","VALOR MINIMO ACEPTABLE")</f>
        <v xml:space="preserve"> OFERTA CON PRECIO APARENTEMENTE BAJO</v>
      </c>
      <c r="I395" s="29"/>
      <c r="J395" s="30">
        <f>+ROUND(G395*I395,0)</f>
        <v>0</v>
      </c>
      <c r="K395" s="29"/>
      <c r="L395" s="30">
        <f>+ROUND(G395*K395,0)</f>
        <v>0</v>
      </c>
      <c r="M395" s="29"/>
      <c r="N395" s="30">
        <f>+ROUND(G395*M395,0)</f>
        <v>0</v>
      </c>
      <c r="O395" s="29"/>
      <c r="P395" s="30">
        <f>+ROUND(G395*O395,0)</f>
        <v>0</v>
      </c>
      <c r="Q395" s="31">
        <f>ROUND(G395-J395-L395-N395-P395,0)</f>
        <v>0</v>
      </c>
    </row>
    <row r="396" spans="2:17" ht="15" x14ac:dyDescent="0.25">
      <c r="B396" s="19">
        <v>373</v>
      </c>
      <c r="C396" s="94" t="s">
        <v>293</v>
      </c>
      <c r="D396" s="20">
        <v>991982.32239999995</v>
      </c>
      <c r="E396" s="1">
        <f>+G396/D396</f>
        <v>0</v>
      </c>
      <c r="F396" s="6">
        <f>+D396*80%</f>
        <v>793585.85791999998</v>
      </c>
      <c r="G396" s="33"/>
      <c r="H396" s="2" t="str">
        <f>IF(G396&lt;F396," OFERTA CON PRECIO APARENTEMENTE BAJO","VALOR MINIMO ACEPTABLE")</f>
        <v xml:space="preserve"> OFERTA CON PRECIO APARENTEMENTE BAJO</v>
      </c>
      <c r="I396" s="29"/>
      <c r="J396" s="30">
        <f>+ROUND(G396*I396,0)</f>
        <v>0</v>
      </c>
      <c r="K396" s="29"/>
      <c r="L396" s="30">
        <f>+ROUND(G396*K396,0)</f>
        <v>0</v>
      </c>
      <c r="M396" s="29"/>
      <c r="N396" s="30">
        <f>+ROUND(G396*M396,0)</f>
        <v>0</v>
      </c>
      <c r="O396" s="29"/>
      <c r="P396" s="30">
        <f>+ROUND(G396*O396,0)</f>
        <v>0</v>
      </c>
      <c r="Q396" s="31">
        <f>ROUND(G396-J396-L396-N396-P396,0)</f>
        <v>0</v>
      </c>
    </row>
    <row r="397" spans="2:17" ht="15" x14ac:dyDescent="0.25">
      <c r="B397" s="19">
        <v>374</v>
      </c>
      <c r="C397" s="94" t="str">
        <f>UPPER("SERVICIO Cambio de reten salida cardan")</f>
        <v>SERVICIO CAMBIO DE RETEN SALIDA CARDAN</v>
      </c>
      <c r="D397" s="20">
        <v>196479.57120000001</v>
      </c>
      <c r="E397" s="1">
        <f>+G397/D397</f>
        <v>0</v>
      </c>
      <c r="F397" s="6">
        <f>+D397*80%</f>
        <v>157183.65696000002</v>
      </c>
      <c r="G397" s="33"/>
      <c r="H397" s="2" t="str">
        <f>IF(G397&lt;F397," OFERTA CON PRECIO APARENTEMENTE BAJO","VALOR MINIMO ACEPTABLE")</f>
        <v xml:space="preserve"> OFERTA CON PRECIO APARENTEMENTE BAJO</v>
      </c>
      <c r="I397" s="29"/>
      <c r="J397" s="30">
        <f>+ROUND(G397*I397,0)</f>
        <v>0</v>
      </c>
      <c r="K397" s="29"/>
      <c r="L397" s="30">
        <f>+ROUND(G397*K397,0)</f>
        <v>0</v>
      </c>
      <c r="M397" s="29"/>
      <c r="N397" s="30">
        <f>+ROUND(G397*M397,0)</f>
        <v>0</v>
      </c>
      <c r="O397" s="29"/>
      <c r="P397" s="30">
        <f>+ROUND(G397*O397,0)</f>
        <v>0</v>
      </c>
      <c r="Q397" s="31">
        <f>ROUND(G397-J397-L397-N397-P397,0)</f>
        <v>0</v>
      </c>
    </row>
    <row r="398" spans="2:17" ht="15" x14ac:dyDescent="0.25">
      <c r="B398" s="19">
        <v>375</v>
      </c>
      <c r="C398" s="94" t="s">
        <v>289</v>
      </c>
      <c r="D398" s="20">
        <v>2310874.6104000001</v>
      </c>
      <c r="E398" s="1">
        <f>+G398/D398</f>
        <v>0</v>
      </c>
      <c r="F398" s="6">
        <f>+D398*80%</f>
        <v>1848699.6883200002</v>
      </c>
      <c r="G398" s="33"/>
      <c r="H398" s="2" t="str">
        <f>IF(G398&lt;F398," OFERTA CON PRECIO APARENTEMENTE BAJO","VALOR MINIMO ACEPTABLE")</f>
        <v xml:space="preserve"> OFERTA CON PRECIO APARENTEMENTE BAJO</v>
      </c>
      <c r="I398" s="29"/>
      <c r="J398" s="30">
        <f>+ROUND(G398*I398,0)</f>
        <v>0</v>
      </c>
      <c r="K398" s="29"/>
      <c r="L398" s="30">
        <f>+ROUND(G398*K398,0)</f>
        <v>0</v>
      </c>
      <c r="M398" s="29"/>
      <c r="N398" s="30">
        <f>+ROUND(G398*M398,0)</f>
        <v>0</v>
      </c>
      <c r="O398" s="29"/>
      <c r="P398" s="30">
        <f>+ROUND(G398*O398,0)</f>
        <v>0</v>
      </c>
      <c r="Q398" s="31">
        <f>ROUND(G398-J398-L398-N398-P398,0)</f>
        <v>0</v>
      </c>
    </row>
    <row r="399" spans="2:17" ht="15" x14ac:dyDescent="0.25">
      <c r="B399" s="19">
        <v>376</v>
      </c>
      <c r="C399" s="94" t="s">
        <v>290</v>
      </c>
      <c r="D399" s="20">
        <v>822182.19920000003</v>
      </c>
      <c r="E399" s="1">
        <f>+G399/D399</f>
        <v>0</v>
      </c>
      <c r="F399" s="6">
        <f>+D399*80%</f>
        <v>657745.75936000003</v>
      </c>
      <c r="G399" s="33"/>
      <c r="H399" s="2" t="str">
        <f>IF(G399&lt;F399," OFERTA CON PRECIO APARENTEMENTE BAJO","VALOR MINIMO ACEPTABLE")</f>
        <v xml:space="preserve"> OFERTA CON PRECIO APARENTEMENTE BAJO</v>
      </c>
      <c r="I399" s="29"/>
      <c r="J399" s="30">
        <f>+ROUND(G399*I399,0)</f>
        <v>0</v>
      </c>
      <c r="K399" s="29"/>
      <c r="L399" s="30">
        <f>+ROUND(G399*K399,0)</f>
        <v>0</v>
      </c>
      <c r="M399" s="29"/>
      <c r="N399" s="30">
        <f>+ROUND(G399*M399,0)</f>
        <v>0</v>
      </c>
      <c r="O399" s="29"/>
      <c r="P399" s="30">
        <f>+ROUND(G399*O399,0)</f>
        <v>0</v>
      </c>
      <c r="Q399" s="31">
        <f>ROUND(G399-J399-L399-N399-P399,0)</f>
        <v>0</v>
      </c>
    </row>
    <row r="400" spans="2:17" ht="15" x14ac:dyDescent="0.25">
      <c r="B400" s="19">
        <v>377</v>
      </c>
      <c r="C400" s="94" t="s">
        <v>291</v>
      </c>
      <c r="D400" s="20">
        <v>1248092.612</v>
      </c>
      <c r="E400" s="1">
        <f>+G400/D400</f>
        <v>0</v>
      </c>
      <c r="F400" s="6">
        <f>+D400*80%</f>
        <v>998474.08960000006</v>
      </c>
      <c r="G400" s="33"/>
      <c r="H400" s="2" t="str">
        <f>IF(G400&lt;F400," OFERTA CON PRECIO APARENTEMENTE BAJO","VALOR MINIMO ACEPTABLE")</f>
        <v xml:space="preserve"> OFERTA CON PRECIO APARENTEMENTE BAJO</v>
      </c>
      <c r="I400" s="29"/>
      <c r="J400" s="30">
        <f>+ROUND(G400*I400,0)</f>
        <v>0</v>
      </c>
      <c r="K400" s="29"/>
      <c r="L400" s="30">
        <f>+ROUND(G400*K400,0)</f>
        <v>0</v>
      </c>
      <c r="M400" s="29"/>
      <c r="N400" s="30">
        <f>+ROUND(G400*M400,0)</f>
        <v>0</v>
      </c>
      <c r="O400" s="29"/>
      <c r="P400" s="30">
        <f>+ROUND(G400*O400,0)</f>
        <v>0</v>
      </c>
      <c r="Q400" s="31">
        <f>ROUND(G400-J400-L400-N400-P400,0)</f>
        <v>0</v>
      </c>
    </row>
    <row r="401" spans="2:17" ht="15" x14ac:dyDescent="0.25">
      <c r="B401" s="19">
        <v>378</v>
      </c>
      <c r="C401" s="94" t="s">
        <v>292</v>
      </c>
      <c r="D401" s="20">
        <v>936631.40080000006</v>
      </c>
      <c r="E401" s="1">
        <f>+G401/D401</f>
        <v>0</v>
      </c>
      <c r="F401" s="6">
        <f>+D401*80%</f>
        <v>749305.1206400001</v>
      </c>
      <c r="G401" s="33"/>
      <c r="H401" s="2" t="str">
        <f>IF(G401&lt;F401," OFERTA CON PRECIO APARENTEMENTE BAJO","VALOR MINIMO ACEPTABLE")</f>
        <v xml:space="preserve"> OFERTA CON PRECIO APARENTEMENTE BAJO</v>
      </c>
      <c r="I401" s="29"/>
      <c r="J401" s="30">
        <f>+ROUND(G401*I401,0)</f>
        <v>0</v>
      </c>
      <c r="K401" s="29"/>
      <c r="L401" s="30">
        <f>+ROUND(G401*K401,0)</f>
        <v>0</v>
      </c>
      <c r="M401" s="29"/>
      <c r="N401" s="30">
        <f>+ROUND(G401*M401,0)</f>
        <v>0</v>
      </c>
      <c r="O401" s="29"/>
      <c r="P401" s="30">
        <f>+ROUND(G401*O401,0)</f>
        <v>0</v>
      </c>
      <c r="Q401" s="31">
        <f>ROUND(G401-J401-L401-N401-P401,0)</f>
        <v>0</v>
      </c>
    </row>
    <row r="402" spans="2:17" ht="15" x14ac:dyDescent="0.25">
      <c r="B402" s="19">
        <v>379</v>
      </c>
      <c r="C402" s="94" t="s">
        <v>293</v>
      </c>
      <c r="D402" s="20">
        <v>984594.99439999997</v>
      </c>
      <c r="E402" s="1">
        <f>+G402/D402</f>
        <v>0</v>
      </c>
      <c r="F402" s="6">
        <f>+D402*80%</f>
        <v>787675.99552</v>
      </c>
      <c r="G402" s="33"/>
      <c r="H402" s="2" t="str">
        <f>IF(G402&lt;F402," OFERTA CON PRECIO APARENTEMENTE BAJO","VALOR MINIMO ACEPTABLE")</f>
        <v xml:space="preserve"> OFERTA CON PRECIO APARENTEMENTE BAJO</v>
      </c>
      <c r="I402" s="29"/>
      <c r="J402" s="30">
        <f>+ROUND(G402*I402,0)</f>
        <v>0</v>
      </c>
      <c r="K402" s="29"/>
      <c r="L402" s="30">
        <f>+ROUND(G402*K402,0)</f>
        <v>0</v>
      </c>
      <c r="M402" s="29"/>
      <c r="N402" s="30">
        <f>+ROUND(G402*M402,0)</f>
        <v>0</v>
      </c>
      <c r="O402" s="29"/>
      <c r="P402" s="30">
        <f>+ROUND(G402*O402,0)</f>
        <v>0</v>
      </c>
      <c r="Q402" s="31">
        <f>ROUND(G402-J402-L402-N402-P402,0)</f>
        <v>0</v>
      </c>
    </row>
    <row r="403" spans="2:17" ht="15" x14ac:dyDescent="0.25">
      <c r="B403" s="19">
        <v>380</v>
      </c>
      <c r="C403" s="94" t="s">
        <v>508</v>
      </c>
      <c r="D403" s="20">
        <v>769211.48080000002</v>
      </c>
      <c r="E403" s="1">
        <f>+G403/D403</f>
        <v>0</v>
      </c>
      <c r="F403" s="6">
        <f>+D403*80%</f>
        <v>615369.18463999999</v>
      </c>
      <c r="G403" s="33"/>
      <c r="H403" s="2" t="str">
        <f>IF(G403&lt;F403," OFERTA CON PRECIO APARENTEMENTE BAJO","VALOR MINIMO ACEPTABLE")</f>
        <v xml:space="preserve"> OFERTA CON PRECIO APARENTEMENTE BAJO</v>
      </c>
      <c r="I403" s="29"/>
      <c r="J403" s="30">
        <f>+ROUND(G403*I403,0)</f>
        <v>0</v>
      </c>
      <c r="K403" s="29"/>
      <c r="L403" s="30">
        <f>+ROUND(G403*K403,0)</f>
        <v>0</v>
      </c>
      <c r="M403" s="29"/>
      <c r="N403" s="30">
        <f>+ROUND(G403*M403,0)</f>
        <v>0</v>
      </c>
      <c r="O403" s="29"/>
      <c r="P403" s="30">
        <f>+ROUND(G403*O403,0)</f>
        <v>0</v>
      </c>
      <c r="Q403" s="31">
        <f>ROUND(G403-J403-L403-N403-P403,0)</f>
        <v>0</v>
      </c>
    </row>
    <row r="404" spans="2:17" ht="15" x14ac:dyDescent="0.25">
      <c r="B404" s="19">
        <v>381</v>
      </c>
      <c r="C404" s="94" t="s">
        <v>509</v>
      </c>
      <c r="D404" s="20">
        <v>517754.14279999991</v>
      </c>
      <c r="E404" s="1">
        <f>+G404/D404</f>
        <v>0</v>
      </c>
      <c r="F404" s="6">
        <f>+D404*80%</f>
        <v>414203.31423999998</v>
      </c>
      <c r="G404" s="33"/>
      <c r="H404" s="2" t="str">
        <f>IF(G404&lt;F404," OFERTA CON PRECIO APARENTEMENTE BAJO","VALOR MINIMO ACEPTABLE")</f>
        <v xml:space="preserve"> OFERTA CON PRECIO APARENTEMENTE BAJO</v>
      </c>
      <c r="I404" s="29"/>
      <c r="J404" s="30">
        <f>+ROUND(G404*I404,0)</f>
        <v>0</v>
      </c>
      <c r="K404" s="29"/>
      <c r="L404" s="30">
        <f>+ROUND(G404*K404,0)</f>
        <v>0</v>
      </c>
      <c r="M404" s="29"/>
      <c r="N404" s="30">
        <f>+ROUND(G404*M404,0)</f>
        <v>0</v>
      </c>
      <c r="O404" s="29"/>
      <c r="P404" s="30">
        <f>+ROUND(G404*O404,0)</f>
        <v>0</v>
      </c>
      <c r="Q404" s="31">
        <f>ROUND(G404-J404-L404-N404-P404,0)</f>
        <v>0</v>
      </c>
    </row>
    <row r="405" spans="2:17" ht="15" x14ac:dyDescent="0.25">
      <c r="B405" s="19">
        <v>382</v>
      </c>
      <c r="C405" s="94" t="s">
        <v>510</v>
      </c>
      <c r="D405" s="20">
        <v>182632.84839999999</v>
      </c>
      <c r="E405" s="1">
        <f>+G405/D405</f>
        <v>0</v>
      </c>
      <c r="F405" s="6">
        <f>+D405*80%</f>
        <v>146106.27872</v>
      </c>
      <c r="G405" s="33"/>
      <c r="H405" s="2" t="str">
        <f>IF(G405&lt;F405," OFERTA CON PRECIO APARENTEMENTE BAJO","VALOR MINIMO ACEPTABLE")</f>
        <v xml:space="preserve"> OFERTA CON PRECIO APARENTEMENTE BAJO</v>
      </c>
      <c r="I405" s="29"/>
      <c r="J405" s="30">
        <f>+ROUND(G405*I405,0)</f>
        <v>0</v>
      </c>
      <c r="K405" s="29"/>
      <c r="L405" s="30">
        <f>+ROUND(G405*K405,0)</f>
        <v>0</v>
      </c>
      <c r="M405" s="29"/>
      <c r="N405" s="30">
        <f>+ROUND(G405*M405,0)</f>
        <v>0</v>
      </c>
      <c r="O405" s="29"/>
      <c r="P405" s="30">
        <f>+ROUND(G405*O405,0)</f>
        <v>0</v>
      </c>
      <c r="Q405" s="31">
        <f>ROUND(G405-J405-L405-N405-P405,0)</f>
        <v>0</v>
      </c>
    </row>
    <row r="406" spans="2:17" ht="15" x14ac:dyDescent="0.25">
      <c r="B406" s="19">
        <v>383</v>
      </c>
      <c r="C406" s="94" t="s">
        <v>511</v>
      </c>
      <c r="D406" s="20">
        <v>893035.60399999982</v>
      </c>
      <c r="E406" s="1">
        <f>+G406/D406</f>
        <v>0</v>
      </c>
      <c r="F406" s="6">
        <f>+D406*80%</f>
        <v>714428.4831999999</v>
      </c>
      <c r="G406" s="33"/>
      <c r="H406" s="2" t="str">
        <f>IF(G406&lt;F406," OFERTA CON PRECIO APARENTEMENTE BAJO","VALOR MINIMO ACEPTABLE")</f>
        <v xml:space="preserve"> OFERTA CON PRECIO APARENTEMENTE BAJO</v>
      </c>
      <c r="I406" s="29"/>
      <c r="J406" s="30">
        <f>+ROUND(G406*I406,0)</f>
        <v>0</v>
      </c>
      <c r="K406" s="29"/>
      <c r="L406" s="30">
        <f>+ROUND(G406*K406,0)</f>
        <v>0</v>
      </c>
      <c r="M406" s="29"/>
      <c r="N406" s="30">
        <f>+ROUND(G406*M406,0)</f>
        <v>0</v>
      </c>
      <c r="O406" s="29"/>
      <c r="P406" s="30">
        <f>+ROUND(G406*O406,0)</f>
        <v>0</v>
      </c>
      <c r="Q406" s="31">
        <f>ROUND(G406-J406-L406-N406-P406,0)</f>
        <v>0</v>
      </c>
    </row>
    <row r="407" spans="2:17" ht="15" x14ac:dyDescent="0.25">
      <c r="B407" s="19">
        <v>384</v>
      </c>
      <c r="C407" s="94" t="s">
        <v>512</v>
      </c>
      <c r="D407" s="20">
        <v>2640132.5667999997</v>
      </c>
      <c r="E407" s="1">
        <f>+G407/D407</f>
        <v>0</v>
      </c>
      <c r="F407" s="6">
        <f>+D407*80%</f>
        <v>2112106.0534399999</v>
      </c>
      <c r="G407" s="33"/>
      <c r="H407" s="2" t="str">
        <f>IF(G407&lt;F407," OFERTA CON PRECIO APARENTEMENTE BAJO","VALOR MINIMO ACEPTABLE")</f>
        <v xml:space="preserve"> OFERTA CON PRECIO APARENTEMENTE BAJO</v>
      </c>
      <c r="I407" s="29"/>
      <c r="J407" s="30">
        <f>+ROUND(G407*I407,0)</f>
        <v>0</v>
      </c>
      <c r="K407" s="29"/>
      <c r="L407" s="30">
        <f>+ROUND(G407*K407,0)</f>
        <v>0</v>
      </c>
      <c r="M407" s="29"/>
      <c r="N407" s="30">
        <f>+ROUND(G407*M407,0)</f>
        <v>0</v>
      </c>
      <c r="O407" s="29"/>
      <c r="P407" s="30">
        <f>+ROUND(G407*O407,0)</f>
        <v>0</v>
      </c>
      <c r="Q407" s="31">
        <f>ROUND(G407-J407-L407-N407-P407,0)</f>
        <v>0</v>
      </c>
    </row>
    <row r="408" spans="2:17" ht="15" x14ac:dyDescent="0.25">
      <c r="B408" s="19">
        <v>385</v>
      </c>
      <c r="C408" s="94" t="s">
        <v>513</v>
      </c>
      <c r="D408" s="20">
        <v>142107.49600000001</v>
      </c>
      <c r="E408" s="1">
        <f>+G408/D408</f>
        <v>0</v>
      </c>
      <c r="F408" s="6">
        <f>+D408*80%</f>
        <v>113685.99680000002</v>
      </c>
      <c r="G408" s="33"/>
      <c r="H408" s="2" t="str">
        <f>IF(G408&lt;F408," OFERTA CON PRECIO APARENTEMENTE BAJO","VALOR MINIMO ACEPTABLE")</f>
        <v xml:space="preserve"> OFERTA CON PRECIO APARENTEMENTE BAJO</v>
      </c>
      <c r="I408" s="29"/>
      <c r="J408" s="30">
        <f>+ROUND(G408*I408,0)</f>
        <v>0</v>
      </c>
      <c r="K408" s="29"/>
      <c r="L408" s="30">
        <f>+ROUND(G408*K408,0)</f>
        <v>0</v>
      </c>
      <c r="M408" s="29"/>
      <c r="N408" s="30">
        <f>+ROUND(G408*M408,0)</f>
        <v>0</v>
      </c>
      <c r="O408" s="29"/>
      <c r="P408" s="30">
        <f>+ROUND(G408*O408,0)</f>
        <v>0</v>
      </c>
      <c r="Q408" s="31">
        <f>ROUND(G408-J408-L408-N408-P408,0)</f>
        <v>0</v>
      </c>
    </row>
    <row r="409" spans="2:17" ht="15" x14ac:dyDescent="0.25">
      <c r="B409" s="19">
        <v>386</v>
      </c>
      <c r="C409" s="95" t="s">
        <v>514</v>
      </c>
      <c r="D409" s="20">
        <v>1250399.5559999999</v>
      </c>
      <c r="E409" s="1">
        <f>+G409/D409</f>
        <v>0</v>
      </c>
      <c r="F409" s="6">
        <f>+D409*80%</f>
        <v>1000319.6447999999</v>
      </c>
      <c r="G409" s="33"/>
      <c r="H409" s="2" t="str">
        <f>IF(G409&lt;F409," OFERTA CON PRECIO APARENTEMENTE BAJO","VALOR MINIMO ACEPTABLE")</f>
        <v xml:space="preserve"> OFERTA CON PRECIO APARENTEMENTE BAJO</v>
      </c>
      <c r="I409" s="29"/>
      <c r="J409" s="30">
        <f>+ROUND(G409*I409,0)</f>
        <v>0</v>
      </c>
      <c r="K409" s="29"/>
      <c r="L409" s="30">
        <f>+ROUND(G409*K409,0)</f>
        <v>0</v>
      </c>
      <c r="M409" s="29"/>
      <c r="N409" s="30">
        <f>+ROUND(G409*M409,0)</f>
        <v>0</v>
      </c>
      <c r="O409" s="29"/>
      <c r="P409" s="30">
        <f>+ROUND(G409*O409,0)</f>
        <v>0</v>
      </c>
      <c r="Q409" s="31">
        <f>ROUND(G409-J409-L409-N409-P409,0)</f>
        <v>0</v>
      </c>
    </row>
    <row r="410" spans="2:17" ht="15" x14ac:dyDescent="0.25">
      <c r="B410" s="19">
        <v>387</v>
      </c>
      <c r="C410" s="94" t="s">
        <v>515</v>
      </c>
      <c r="D410" s="20">
        <v>6503352.1887999997</v>
      </c>
      <c r="E410" s="1">
        <f>+G410/D410</f>
        <v>0</v>
      </c>
      <c r="F410" s="6">
        <f>+D410*80%</f>
        <v>5202681.7510400005</v>
      </c>
      <c r="G410" s="33"/>
      <c r="H410" s="2" t="str">
        <f>IF(G410&lt;F410," OFERTA CON PRECIO APARENTEMENTE BAJO","VALOR MINIMO ACEPTABLE")</f>
        <v xml:space="preserve"> OFERTA CON PRECIO APARENTEMENTE BAJO</v>
      </c>
      <c r="I410" s="29"/>
      <c r="J410" s="30">
        <f>+ROUND(G410*I410,0)</f>
        <v>0</v>
      </c>
      <c r="K410" s="29"/>
      <c r="L410" s="30">
        <f>+ROUND(G410*K410,0)</f>
        <v>0</v>
      </c>
      <c r="M410" s="29"/>
      <c r="N410" s="30">
        <f>+ROUND(G410*M410,0)</f>
        <v>0</v>
      </c>
      <c r="O410" s="29"/>
      <c r="P410" s="30">
        <f>+ROUND(G410*O410,0)</f>
        <v>0</v>
      </c>
      <c r="Q410" s="31">
        <f>ROUND(G410-J410-L410-N410-P410,0)</f>
        <v>0</v>
      </c>
    </row>
    <row r="411" spans="2:17" ht="15" x14ac:dyDescent="0.25">
      <c r="B411" s="19">
        <v>388</v>
      </c>
      <c r="C411" s="94" t="s">
        <v>516</v>
      </c>
      <c r="D411" s="20">
        <v>649522.35119999992</v>
      </c>
      <c r="E411" s="1">
        <f>+G411/D411</f>
        <v>0</v>
      </c>
      <c r="F411" s="6">
        <f>+D411*80%</f>
        <v>519617.88095999998</v>
      </c>
      <c r="G411" s="33"/>
      <c r="H411" s="2" t="str">
        <f>IF(G411&lt;F411," OFERTA CON PRECIO APARENTEMENTE BAJO","VALOR MINIMO ACEPTABLE")</f>
        <v xml:space="preserve"> OFERTA CON PRECIO APARENTEMENTE BAJO</v>
      </c>
      <c r="I411" s="29"/>
      <c r="J411" s="30">
        <f>+ROUND(G411*I411,0)</f>
        <v>0</v>
      </c>
      <c r="K411" s="29"/>
      <c r="L411" s="30">
        <f>+ROUND(G411*K411,0)</f>
        <v>0</v>
      </c>
      <c r="M411" s="29"/>
      <c r="N411" s="30">
        <f>+ROUND(G411*M411,0)</f>
        <v>0</v>
      </c>
      <c r="O411" s="29"/>
      <c r="P411" s="30">
        <f>+ROUND(G411*O411,0)</f>
        <v>0</v>
      </c>
      <c r="Q411" s="31">
        <f>ROUND(G411-J411-L411-N411-P411,0)</f>
        <v>0</v>
      </c>
    </row>
    <row r="412" spans="2:17" ht="15" x14ac:dyDescent="0.25">
      <c r="B412" s="19">
        <v>389</v>
      </c>
      <c r="C412" s="94" t="s">
        <v>517</v>
      </c>
      <c r="D412" s="20">
        <v>9516570.0407999996</v>
      </c>
      <c r="E412" s="1">
        <f>+G412/D412</f>
        <v>0</v>
      </c>
      <c r="F412" s="6">
        <f>+D412*80%</f>
        <v>7613256.0326399999</v>
      </c>
      <c r="G412" s="33"/>
      <c r="H412" s="2" t="str">
        <f>IF(G412&lt;F412," OFERTA CON PRECIO APARENTEMENTE BAJO","VALOR MINIMO ACEPTABLE")</f>
        <v xml:space="preserve"> OFERTA CON PRECIO APARENTEMENTE BAJO</v>
      </c>
      <c r="I412" s="29"/>
      <c r="J412" s="30">
        <f>+ROUND(G412*I412,0)</f>
        <v>0</v>
      </c>
      <c r="K412" s="29"/>
      <c r="L412" s="30">
        <f>+ROUND(G412*K412,0)</f>
        <v>0</v>
      </c>
      <c r="M412" s="29"/>
      <c r="N412" s="30">
        <f>+ROUND(G412*M412,0)</f>
        <v>0</v>
      </c>
      <c r="O412" s="29"/>
      <c r="P412" s="30">
        <f>+ROUND(G412*O412,0)</f>
        <v>0</v>
      </c>
      <c r="Q412" s="31">
        <f>ROUND(G412-J412-L412-N412-P412,0)</f>
        <v>0</v>
      </c>
    </row>
    <row r="413" spans="2:17" ht="15" x14ac:dyDescent="0.25">
      <c r="B413" s="19">
        <v>390</v>
      </c>
      <c r="C413" s="95" t="s">
        <v>521</v>
      </c>
      <c r="D413" s="20">
        <v>688142.95039999997</v>
      </c>
      <c r="E413" s="1">
        <f>+G413/D413</f>
        <v>0</v>
      </c>
      <c r="F413" s="6">
        <f>+D413*80%</f>
        <v>550514.36031999998</v>
      </c>
      <c r="G413" s="33"/>
      <c r="H413" s="2" t="str">
        <f>IF(G413&lt;F413," OFERTA CON PRECIO APARENTEMENTE BAJO","VALOR MINIMO ACEPTABLE")</f>
        <v xml:space="preserve"> OFERTA CON PRECIO APARENTEMENTE BAJO</v>
      </c>
      <c r="I413" s="29"/>
      <c r="J413" s="30">
        <f>+ROUND(G413*I413,0)</f>
        <v>0</v>
      </c>
      <c r="K413" s="29"/>
      <c r="L413" s="30">
        <f>+ROUND(G413*K413,0)</f>
        <v>0</v>
      </c>
      <c r="M413" s="29"/>
      <c r="N413" s="30">
        <f>+ROUND(G413*M413,0)</f>
        <v>0</v>
      </c>
      <c r="O413" s="29"/>
      <c r="P413" s="30">
        <f>+ROUND(G413*O413,0)</f>
        <v>0</v>
      </c>
      <c r="Q413" s="31">
        <f>ROUND(G413-J413-L413-N413-P413,0)</f>
        <v>0</v>
      </c>
    </row>
    <row r="414" spans="2:17" ht="15" x14ac:dyDescent="0.25">
      <c r="B414" s="19">
        <v>391</v>
      </c>
      <c r="C414" s="98" t="s">
        <v>522</v>
      </c>
      <c r="D414" s="20">
        <v>549087.95360000001</v>
      </c>
      <c r="E414" s="1">
        <f>+G414/D414</f>
        <v>0</v>
      </c>
      <c r="F414" s="6">
        <f>+D414*80%</f>
        <v>439270.36288000003</v>
      </c>
      <c r="G414" s="33"/>
      <c r="H414" s="2" t="str">
        <f>IF(G414&lt;F414," OFERTA CON PRECIO APARENTEMENTE BAJO","VALOR MINIMO ACEPTABLE")</f>
        <v xml:space="preserve"> OFERTA CON PRECIO APARENTEMENTE BAJO</v>
      </c>
      <c r="I414" s="29"/>
      <c r="J414" s="30">
        <f>+ROUND(G414*I414,0)</f>
        <v>0</v>
      </c>
      <c r="K414" s="29"/>
      <c r="L414" s="30">
        <f>+ROUND(G414*K414,0)</f>
        <v>0</v>
      </c>
      <c r="M414" s="29"/>
      <c r="N414" s="30">
        <f>+ROUND(G414*M414,0)</f>
        <v>0</v>
      </c>
      <c r="O414" s="29"/>
      <c r="P414" s="30">
        <f>+ROUND(G414*O414,0)</f>
        <v>0</v>
      </c>
      <c r="Q414" s="31">
        <f>ROUND(G414-J414-L414-N414-P414,0)</f>
        <v>0</v>
      </c>
    </row>
    <row r="415" spans="2:17" ht="15" x14ac:dyDescent="0.25">
      <c r="B415" s="19">
        <v>392</v>
      </c>
      <c r="C415" s="98" t="s">
        <v>523</v>
      </c>
      <c r="D415" s="20">
        <v>426694.10959999997</v>
      </c>
      <c r="E415" s="1">
        <f>+G415/D415</f>
        <v>0</v>
      </c>
      <c r="F415" s="6">
        <f>+D415*80%</f>
        <v>341355.28768000001</v>
      </c>
      <c r="G415" s="33"/>
      <c r="H415" s="2" t="str">
        <f>IF(G415&lt;F415," OFERTA CON PRECIO APARENTEMENTE BAJO","VALOR MINIMO ACEPTABLE")</f>
        <v xml:space="preserve"> OFERTA CON PRECIO APARENTEMENTE BAJO</v>
      </c>
      <c r="I415" s="29"/>
      <c r="J415" s="30">
        <f>+ROUND(G415*I415,0)</f>
        <v>0</v>
      </c>
      <c r="K415" s="29"/>
      <c r="L415" s="30">
        <f>+ROUND(G415*K415,0)</f>
        <v>0</v>
      </c>
      <c r="M415" s="29"/>
      <c r="N415" s="30">
        <f>+ROUND(G415*M415,0)</f>
        <v>0</v>
      </c>
      <c r="O415" s="29"/>
      <c r="P415" s="30">
        <f>+ROUND(G415*O415,0)</f>
        <v>0</v>
      </c>
      <c r="Q415" s="31">
        <f>ROUND(G415-J415-L415-N415-P415,0)</f>
        <v>0</v>
      </c>
    </row>
    <row r="416" spans="2:17" ht="15" x14ac:dyDescent="0.25">
      <c r="B416" s="19">
        <v>393</v>
      </c>
      <c r="C416" s="98" t="s">
        <v>524</v>
      </c>
      <c r="D416" s="20">
        <v>920031.12719999999</v>
      </c>
      <c r="E416" s="1">
        <f>+G416/D416</f>
        <v>0</v>
      </c>
      <c r="F416" s="6">
        <f>+D416*80%</f>
        <v>736024.90176000004</v>
      </c>
      <c r="G416" s="33"/>
      <c r="H416" s="2" t="str">
        <f>IF(G416&lt;F416," OFERTA CON PRECIO APARENTEMENTE BAJO","VALOR MINIMO ACEPTABLE")</f>
        <v xml:space="preserve"> OFERTA CON PRECIO APARENTEMENTE BAJO</v>
      </c>
      <c r="I416" s="29"/>
      <c r="J416" s="30">
        <f>+ROUND(G416*I416,0)</f>
        <v>0</v>
      </c>
      <c r="K416" s="29"/>
      <c r="L416" s="30">
        <f>+ROUND(G416*K416,0)</f>
        <v>0</v>
      </c>
      <c r="M416" s="29"/>
      <c r="N416" s="30">
        <f>+ROUND(G416*M416,0)</f>
        <v>0</v>
      </c>
      <c r="O416" s="29"/>
      <c r="P416" s="30">
        <f>+ROUND(G416*O416,0)</f>
        <v>0</v>
      </c>
      <c r="Q416" s="31">
        <f>ROUND(G416-J416-L416-N416-P416,0)</f>
        <v>0</v>
      </c>
    </row>
    <row r="417" spans="2:17" ht="15" x14ac:dyDescent="0.25">
      <c r="B417" s="19">
        <v>394</v>
      </c>
      <c r="C417" s="98" t="s">
        <v>525</v>
      </c>
      <c r="D417" s="20">
        <v>827115.52880000009</v>
      </c>
      <c r="E417" s="1">
        <f>+G417/D417</f>
        <v>0</v>
      </c>
      <c r="F417" s="6">
        <f>+D417*80%</f>
        <v>661692.42304000014</v>
      </c>
      <c r="G417" s="33"/>
      <c r="H417" s="2" t="str">
        <f>IF(G417&lt;F417," OFERTA CON PRECIO APARENTEMENTE BAJO","VALOR MINIMO ACEPTABLE")</f>
        <v xml:space="preserve"> OFERTA CON PRECIO APARENTEMENTE BAJO</v>
      </c>
      <c r="I417" s="29"/>
      <c r="J417" s="30">
        <f>+ROUND(G417*I417,0)</f>
        <v>0</v>
      </c>
      <c r="K417" s="29"/>
      <c r="L417" s="30">
        <f>+ROUND(G417*K417,0)</f>
        <v>0</v>
      </c>
      <c r="M417" s="29"/>
      <c r="N417" s="30">
        <f>+ROUND(G417*M417,0)</f>
        <v>0</v>
      </c>
      <c r="O417" s="29"/>
      <c r="P417" s="30">
        <f>+ROUND(G417*O417,0)</f>
        <v>0</v>
      </c>
      <c r="Q417" s="31">
        <f>ROUND(G417-J417-L417-N417-P417,0)</f>
        <v>0</v>
      </c>
    </row>
    <row r="418" spans="2:17" ht="15" x14ac:dyDescent="0.25">
      <c r="B418" s="19">
        <v>395</v>
      </c>
      <c r="C418" s="98" t="s">
        <v>526</v>
      </c>
      <c r="D418" s="20">
        <v>3391711.1088</v>
      </c>
      <c r="E418" s="1">
        <f>+G418/D418</f>
        <v>0</v>
      </c>
      <c r="F418" s="6">
        <f>+D418*80%</f>
        <v>2713368.8870400004</v>
      </c>
      <c r="G418" s="33"/>
      <c r="H418" s="2" t="str">
        <f>IF(G418&lt;F418," OFERTA CON PRECIO APARENTEMENTE BAJO","VALOR MINIMO ACEPTABLE")</f>
        <v xml:space="preserve"> OFERTA CON PRECIO APARENTEMENTE BAJO</v>
      </c>
      <c r="I418" s="29"/>
      <c r="J418" s="30">
        <f>+ROUND(G418*I418,0)</f>
        <v>0</v>
      </c>
      <c r="K418" s="29"/>
      <c r="L418" s="30">
        <f>+ROUND(G418*K418,0)</f>
        <v>0</v>
      </c>
      <c r="M418" s="29"/>
      <c r="N418" s="30">
        <f>+ROUND(G418*M418,0)</f>
        <v>0</v>
      </c>
      <c r="O418" s="29"/>
      <c r="P418" s="30">
        <f>+ROUND(G418*O418,0)</f>
        <v>0</v>
      </c>
      <c r="Q418" s="31">
        <f>ROUND(G418-J418-L418-N418-P418,0)</f>
        <v>0</v>
      </c>
    </row>
    <row r="419" spans="2:17" ht="15" x14ac:dyDescent="0.25">
      <c r="B419" s="19">
        <v>396</v>
      </c>
      <c r="C419" s="98" t="s">
        <v>527</v>
      </c>
      <c r="D419" s="20">
        <v>213696.20439999999</v>
      </c>
      <c r="E419" s="1">
        <f>+G419/D419</f>
        <v>0</v>
      </c>
      <c r="F419" s="6">
        <f>+D419*80%</f>
        <v>170956.96351999999</v>
      </c>
      <c r="G419" s="33"/>
      <c r="H419" s="2" t="str">
        <f>IF(G419&lt;F419," OFERTA CON PRECIO APARENTEMENTE BAJO","VALOR MINIMO ACEPTABLE")</f>
        <v xml:space="preserve"> OFERTA CON PRECIO APARENTEMENTE BAJO</v>
      </c>
      <c r="I419" s="29"/>
      <c r="J419" s="30">
        <f>+ROUND(G419*I419,0)</f>
        <v>0</v>
      </c>
      <c r="K419" s="29"/>
      <c r="L419" s="30">
        <f>+ROUND(G419*K419,0)</f>
        <v>0</v>
      </c>
      <c r="M419" s="29"/>
      <c r="N419" s="30">
        <f>+ROUND(G419*M419,0)</f>
        <v>0</v>
      </c>
      <c r="O419" s="29"/>
      <c r="P419" s="30">
        <f>+ROUND(G419*O419,0)</f>
        <v>0</v>
      </c>
      <c r="Q419" s="31">
        <f>ROUND(G419-J419-L419-N419-P419,0)</f>
        <v>0</v>
      </c>
    </row>
    <row r="420" spans="2:17" ht="15" x14ac:dyDescent="0.25">
      <c r="B420" s="19">
        <v>397</v>
      </c>
      <c r="C420" s="98" t="s">
        <v>528</v>
      </c>
      <c r="D420" s="20">
        <v>8295096.9615999991</v>
      </c>
      <c r="E420" s="1">
        <f>+G420/D420</f>
        <v>0</v>
      </c>
      <c r="F420" s="6">
        <f>+D420*80%</f>
        <v>6636077.5692799995</v>
      </c>
      <c r="G420" s="33"/>
      <c r="H420" s="2" t="str">
        <f>IF(G420&lt;F420," OFERTA CON PRECIO APARENTEMENTE BAJO","VALOR MINIMO ACEPTABLE")</f>
        <v xml:space="preserve"> OFERTA CON PRECIO APARENTEMENTE BAJO</v>
      </c>
      <c r="I420" s="29"/>
      <c r="J420" s="30">
        <f>+ROUND(G420*I420,0)</f>
        <v>0</v>
      </c>
      <c r="K420" s="29"/>
      <c r="L420" s="30">
        <f>+ROUND(G420*K420,0)</f>
        <v>0</v>
      </c>
      <c r="M420" s="29"/>
      <c r="N420" s="30">
        <f>+ROUND(G420*M420,0)</f>
        <v>0</v>
      </c>
      <c r="O420" s="29"/>
      <c r="P420" s="30">
        <f>+ROUND(G420*O420,0)</f>
        <v>0</v>
      </c>
      <c r="Q420" s="31">
        <f>ROUND(G420-J420-L420-N420-P420,0)</f>
        <v>0</v>
      </c>
    </row>
    <row r="421" spans="2:17" ht="15" x14ac:dyDescent="0.25">
      <c r="B421" s="19">
        <v>398</v>
      </c>
      <c r="C421" s="95" t="s">
        <v>529</v>
      </c>
      <c r="D421" s="20">
        <v>2521889.9535999997</v>
      </c>
      <c r="E421" s="1">
        <f>+G421/D421</f>
        <v>0</v>
      </c>
      <c r="F421" s="6">
        <f>+D421*80%</f>
        <v>2017511.9628799998</v>
      </c>
      <c r="G421" s="33"/>
      <c r="H421" s="2" t="str">
        <f>IF(G421&lt;F421," OFERTA CON PRECIO APARENTEMENTE BAJO","VALOR MINIMO ACEPTABLE")</f>
        <v xml:space="preserve"> OFERTA CON PRECIO APARENTEMENTE BAJO</v>
      </c>
      <c r="I421" s="29"/>
      <c r="J421" s="30">
        <f>+ROUND(G421*I421,0)</f>
        <v>0</v>
      </c>
      <c r="K421" s="29"/>
      <c r="L421" s="30">
        <f>+ROUND(G421*K421,0)</f>
        <v>0</v>
      </c>
      <c r="M421" s="29"/>
      <c r="N421" s="30">
        <f>+ROUND(G421*M421,0)</f>
        <v>0</v>
      </c>
      <c r="O421" s="29"/>
      <c r="P421" s="30">
        <f>+ROUND(G421*O421,0)</f>
        <v>0</v>
      </c>
      <c r="Q421" s="31">
        <f>ROUND(G421-J421-L421-N421-P421,0)</f>
        <v>0</v>
      </c>
    </row>
    <row r="422" spans="2:17" ht="15" x14ac:dyDescent="0.25">
      <c r="B422" s="19">
        <v>399</v>
      </c>
      <c r="C422" s="95" t="s">
        <v>530</v>
      </c>
      <c r="D422" s="20">
        <v>257506.94959999999</v>
      </c>
      <c r="E422" s="1">
        <f>+G422/D422</f>
        <v>0</v>
      </c>
      <c r="F422" s="6">
        <f>+D422*80%</f>
        <v>206005.55968000001</v>
      </c>
      <c r="G422" s="33"/>
      <c r="H422" s="2" t="str">
        <f>IF(G422&lt;F422," OFERTA CON PRECIO APARENTEMENTE BAJO","VALOR MINIMO ACEPTABLE")</f>
        <v xml:space="preserve"> OFERTA CON PRECIO APARENTEMENTE BAJO</v>
      </c>
      <c r="I422" s="29"/>
      <c r="J422" s="30">
        <f>+ROUND(G422*I422,0)</f>
        <v>0</v>
      </c>
      <c r="K422" s="29"/>
      <c r="L422" s="30">
        <f>+ROUND(G422*K422,0)</f>
        <v>0</v>
      </c>
      <c r="M422" s="29"/>
      <c r="N422" s="30">
        <f>+ROUND(G422*M422,0)</f>
        <v>0</v>
      </c>
      <c r="O422" s="29"/>
      <c r="P422" s="30">
        <f>+ROUND(G422*O422,0)</f>
        <v>0</v>
      </c>
      <c r="Q422" s="31">
        <f>ROUND(G422-J422-L422-N422-P422,0)</f>
        <v>0</v>
      </c>
    </row>
    <row r="423" spans="2:17" ht="15" x14ac:dyDescent="0.25">
      <c r="B423" s="19">
        <v>400</v>
      </c>
      <c r="C423" s="95" t="s">
        <v>531</v>
      </c>
      <c r="D423" s="20">
        <v>115147.16800000001</v>
      </c>
      <c r="E423" s="1">
        <f>+G423/D423</f>
        <v>0</v>
      </c>
      <c r="F423" s="6">
        <f>+D423*80%</f>
        <v>92117.734400000016</v>
      </c>
      <c r="G423" s="33"/>
      <c r="H423" s="2" t="str">
        <f>IF(G423&lt;F423," OFERTA CON PRECIO APARENTEMENTE BAJO","VALOR MINIMO ACEPTABLE")</f>
        <v xml:space="preserve"> OFERTA CON PRECIO APARENTEMENTE BAJO</v>
      </c>
      <c r="I423" s="29"/>
      <c r="J423" s="30">
        <f>+ROUND(G423*I423,0)</f>
        <v>0</v>
      </c>
      <c r="K423" s="29"/>
      <c r="L423" s="30">
        <f>+ROUND(G423*K423,0)</f>
        <v>0</v>
      </c>
      <c r="M423" s="29"/>
      <c r="N423" s="30">
        <f>+ROUND(G423*M423,0)</f>
        <v>0</v>
      </c>
      <c r="O423" s="29"/>
      <c r="P423" s="30">
        <f>+ROUND(G423*O423,0)</f>
        <v>0</v>
      </c>
      <c r="Q423" s="31">
        <f>ROUND(G423-J423-L423-N423-P423,0)</f>
        <v>0</v>
      </c>
    </row>
    <row r="424" spans="2:17" ht="15" x14ac:dyDescent="0.25">
      <c r="B424" s="19">
        <v>401</v>
      </c>
      <c r="C424" s="95" t="s">
        <v>532</v>
      </c>
      <c r="D424" s="20">
        <v>1662746.5175999999</v>
      </c>
      <c r="E424" s="1">
        <f>+G424/D424</f>
        <v>0</v>
      </c>
      <c r="F424" s="6">
        <f>+D424*80%</f>
        <v>1330197.2140800001</v>
      </c>
      <c r="G424" s="33"/>
      <c r="H424" s="2" t="str">
        <f>IF(G424&lt;F424," OFERTA CON PRECIO APARENTEMENTE BAJO","VALOR MINIMO ACEPTABLE")</f>
        <v xml:space="preserve"> OFERTA CON PRECIO APARENTEMENTE BAJO</v>
      </c>
      <c r="I424" s="29"/>
      <c r="J424" s="30">
        <f>+ROUND(G424*I424,0)</f>
        <v>0</v>
      </c>
      <c r="K424" s="29"/>
      <c r="L424" s="30">
        <f>+ROUND(G424*K424,0)</f>
        <v>0</v>
      </c>
      <c r="M424" s="29"/>
      <c r="N424" s="30">
        <f>+ROUND(G424*M424,0)</f>
        <v>0</v>
      </c>
      <c r="O424" s="29"/>
      <c r="P424" s="30">
        <f>+ROUND(G424*O424,0)</f>
        <v>0</v>
      </c>
      <c r="Q424" s="31">
        <f>ROUND(G424-J424-L424-N424-P424,0)</f>
        <v>0</v>
      </c>
    </row>
    <row r="425" spans="2:17" ht="15" x14ac:dyDescent="0.25">
      <c r="B425" s="19">
        <v>402</v>
      </c>
      <c r="C425" s="95" t="s">
        <v>533</v>
      </c>
      <c r="D425" s="20">
        <v>337409.27760000003</v>
      </c>
      <c r="E425" s="1">
        <f>+G425/D425</f>
        <v>0</v>
      </c>
      <c r="F425" s="6">
        <f>+D425*80%</f>
        <v>269927.42208000005</v>
      </c>
      <c r="G425" s="33"/>
      <c r="H425" s="2" t="str">
        <f>IF(G425&lt;F425," OFERTA CON PRECIO APARENTEMENTE BAJO","VALOR MINIMO ACEPTABLE")</f>
        <v xml:space="preserve"> OFERTA CON PRECIO APARENTEMENTE BAJO</v>
      </c>
      <c r="I425" s="29"/>
      <c r="J425" s="30">
        <f>+ROUND(G425*I425,0)</f>
        <v>0</v>
      </c>
      <c r="K425" s="29"/>
      <c r="L425" s="30">
        <f>+ROUND(G425*K425,0)</f>
        <v>0</v>
      </c>
      <c r="M425" s="29"/>
      <c r="N425" s="30">
        <f>+ROUND(G425*M425,0)</f>
        <v>0</v>
      </c>
      <c r="O425" s="29"/>
      <c r="P425" s="30">
        <f>+ROUND(G425*O425,0)</f>
        <v>0</v>
      </c>
      <c r="Q425" s="31">
        <f>ROUND(G425-J425-L425-N425-P425,0)</f>
        <v>0</v>
      </c>
    </row>
    <row r="426" spans="2:17" ht="15" x14ac:dyDescent="0.25">
      <c r="B426" s="19">
        <v>403</v>
      </c>
      <c r="C426" s="95" t="s">
        <v>534</v>
      </c>
      <c r="D426" s="20">
        <v>190694.20879999999</v>
      </c>
      <c r="E426" s="1">
        <f>+G426/D426</f>
        <v>0</v>
      </c>
      <c r="F426" s="6">
        <f>+D426*80%</f>
        <v>152555.36704000001</v>
      </c>
      <c r="G426" s="33"/>
      <c r="H426" s="2" t="str">
        <f>IF(G426&lt;F426," OFERTA CON PRECIO APARENTEMENTE BAJO","VALOR MINIMO ACEPTABLE")</f>
        <v xml:space="preserve"> OFERTA CON PRECIO APARENTEMENTE BAJO</v>
      </c>
      <c r="I426" s="29"/>
      <c r="J426" s="30">
        <f>+ROUND(G426*I426,0)</f>
        <v>0</v>
      </c>
      <c r="K426" s="29"/>
      <c r="L426" s="30">
        <f>+ROUND(G426*K426,0)</f>
        <v>0</v>
      </c>
      <c r="M426" s="29"/>
      <c r="N426" s="30">
        <f>+ROUND(G426*M426,0)</f>
        <v>0</v>
      </c>
      <c r="O426" s="29"/>
      <c r="P426" s="30">
        <f>+ROUND(G426*O426,0)</f>
        <v>0</v>
      </c>
      <c r="Q426" s="31">
        <f>ROUND(G426-J426-L426-N426-P426,0)</f>
        <v>0</v>
      </c>
    </row>
    <row r="427" spans="2:17" ht="15" x14ac:dyDescent="0.25">
      <c r="B427" s="19">
        <v>404</v>
      </c>
      <c r="C427" s="95" t="s">
        <v>535</v>
      </c>
      <c r="D427" s="20">
        <v>352388.51839999994</v>
      </c>
      <c r="E427" s="1">
        <f>+G427/D427</f>
        <v>0</v>
      </c>
      <c r="F427" s="6">
        <f>+D427*80%</f>
        <v>281910.81471999997</v>
      </c>
      <c r="G427" s="33"/>
      <c r="H427" s="2" t="str">
        <f>IF(G427&lt;F427," OFERTA CON PRECIO APARENTEMENTE BAJO","VALOR MINIMO ACEPTABLE")</f>
        <v xml:space="preserve"> OFERTA CON PRECIO APARENTEMENTE BAJO</v>
      </c>
      <c r="I427" s="29"/>
      <c r="J427" s="30">
        <f>+ROUND(G427*I427,0)</f>
        <v>0</v>
      </c>
      <c r="K427" s="29"/>
      <c r="L427" s="30">
        <f>+ROUND(G427*K427,0)</f>
        <v>0</v>
      </c>
      <c r="M427" s="29"/>
      <c r="N427" s="30">
        <f>+ROUND(G427*M427,0)</f>
        <v>0</v>
      </c>
      <c r="O427" s="29"/>
      <c r="P427" s="30">
        <f>+ROUND(G427*O427,0)</f>
        <v>0</v>
      </c>
      <c r="Q427" s="31">
        <f>ROUND(G427-J427-L427-N427-P427,0)</f>
        <v>0</v>
      </c>
    </row>
    <row r="428" spans="2:17" ht="15" x14ac:dyDescent="0.25">
      <c r="B428" s="19">
        <v>405</v>
      </c>
      <c r="C428" s="95" t="s">
        <v>536</v>
      </c>
      <c r="D428" s="20">
        <v>1176025.4495999999</v>
      </c>
      <c r="E428" s="1">
        <f>+G428/D428</f>
        <v>0</v>
      </c>
      <c r="F428" s="6">
        <f>+D428*80%</f>
        <v>940820.35967999999</v>
      </c>
      <c r="G428" s="33"/>
      <c r="H428" s="2" t="str">
        <f>IF(G428&lt;F428," OFERTA CON PRECIO APARENTEMENTE BAJO","VALOR MINIMO ACEPTABLE")</f>
        <v xml:space="preserve"> OFERTA CON PRECIO APARENTEMENTE BAJO</v>
      </c>
      <c r="I428" s="29"/>
      <c r="J428" s="30">
        <f>+ROUND(G428*I428,0)</f>
        <v>0</v>
      </c>
      <c r="K428" s="29"/>
      <c r="L428" s="30">
        <f>+ROUND(G428*K428,0)</f>
        <v>0</v>
      </c>
      <c r="M428" s="29"/>
      <c r="N428" s="30">
        <f>+ROUND(G428*M428,0)</f>
        <v>0</v>
      </c>
      <c r="O428" s="29"/>
      <c r="P428" s="30">
        <f>+ROUND(G428*O428,0)</f>
        <v>0</v>
      </c>
      <c r="Q428" s="31">
        <f>ROUND(G428-J428-L428-N428-P428,0)</f>
        <v>0</v>
      </c>
    </row>
    <row r="429" spans="2:17" ht="15" x14ac:dyDescent="0.25">
      <c r="B429" s="19">
        <v>406</v>
      </c>
      <c r="C429" s="95" t="s">
        <v>537</v>
      </c>
      <c r="D429" s="20">
        <v>271362.57120000001</v>
      </c>
      <c r="E429" s="1">
        <f>+G429/D429</f>
        <v>0</v>
      </c>
      <c r="F429" s="6">
        <f>+D429*80%</f>
        <v>217090.05696000002</v>
      </c>
      <c r="G429" s="33"/>
      <c r="H429" s="2" t="str">
        <f>IF(G429&lt;F429," OFERTA CON PRECIO APARENTEMENTE BAJO","VALOR MINIMO ACEPTABLE")</f>
        <v xml:space="preserve"> OFERTA CON PRECIO APARENTEMENTE BAJO</v>
      </c>
      <c r="I429" s="29"/>
      <c r="J429" s="30">
        <f>+ROUND(G429*I429,0)</f>
        <v>0</v>
      </c>
      <c r="K429" s="29"/>
      <c r="L429" s="30">
        <f>+ROUND(G429*K429,0)</f>
        <v>0</v>
      </c>
      <c r="M429" s="29"/>
      <c r="N429" s="30">
        <f>+ROUND(G429*M429,0)</f>
        <v>0</v>
      </c>
      <c r="O429" s="29"/>
      <c r="P429" s="30">
        <f>+ROUND(G429*O429,0)</f>
        <v>0</v>
      </c>
      <c r="Q429" s="31">
        <f>ROUND(G429-J429-L429-N429-P429,0)</f>
        <v>0</v>
      </c>
    </row>
    <row r="430" spans="2:17" ht="15" x14ac:dyDescent="0.25">
      <c r="B430" s="19">
        <v>407</v>
      </c>
      <c r="C430" s="95" t="s">
        <v>538</v>
      </c>
      <c r="D430" s="20">
        <v>777669.14720000001</v>
      </c>
      <c r="E430" s="1">
        <f>+G430/D430</f>
        <v>0</v>
      </c>
      <c r="F430" s="6">
        <f>+D430*80%</f>
        <v>622135.31776000001</v>
      </c>
      <c r="G430" s="33"/>
      <c r="H430" s="2" t="str">
        <f>IF(G430&lt;F430," OFERTA CON PRECIO APARENTEMENTE BAJO","VALOR MINIMO ACEPTABLE")</f>
        <v xml:space="preserve"> OFERTA CON PRECIO APARENTEMENTE BAJO</v>
      </c>
      <c r="I430" s="29"/>
      <c r="J430" s="30">
        <f>+ROUND(G430*I430,0)</f>
        <v>0</v>
      </c>
      <c r="K430" s="29"/>
      <c r="L430" s="30">
        <f>+ROUND(G430*K430,0)</f>
        <v>0</v>
      </c>
      <c r="M430" s="29"/>
      <c r="N430" s="30">
        <f>+ROUND(G430*M430,0)</f>
        <v>0</v>
      </c>
      <c r="O430" s="29"/>
      <c r="P430" s="30">
        <f>+ROUND(G430*O430,0)</f>
        <v>0</v>
      </c>
      <c r="Q430" s="31">
        <f>ROUND(G430-J430-L430-N430-P430,0)</f>
        <v>0</v>
      </c>
    </row>
    <row r="431" spans="2:17" ht="15" x14ac:dyDescent="0.25">
      <c r="B431" s="19">
        <v>408</v>
      </c>
      <c r="C431" s="95" t="s">
        <v>539</v>
      </c>
      <c r="D431" s="20">
        <v>387812.20040000003</v>
      </c>
      <c r="E431" s="1">
        <f>+G431/D431</f>
        <v>0</v>
      </c>
      <c r="F431" s="6">
        <f>+D431*80%</f>
        <v>310249.76032000006</v>
      </c>
      <c r="G431" s="33"/>
      <c r="H431" s="2" t="str">
        <f>IF(G431&lt;F431," OFERTA CON PRECIO APARENTEMENTE BAJO","VALOR MINIMO ACEPTABLE")</f>
        <v xml:space="preserve"> OFERTA CON PRECIO APARENTEMENTE BAJO</v>
      </c>
      <c r="I431" s="29"/>
      <c r="J431" s="30">
        <f>+ROUND(G431*I431,0)</f>
        <v>0</v>
      </c>
      <c r="K431" s="29"/>
      <c r="L431" s="30">
        <f>+ROUND(G431*K431,0)</f>
        <v>0</v>
      </c>
      <c r="M431" s="29"/>
      <c r="N431" s="30">
        <f>+ROUND(G431*M431,0)</f>
        <v>0</v>
      </c>
      <c r="O431" s="29"/>
      <c r="P431" s="30">
        <f>+ROUND(G431*O431,0)</f>
        <v>0</v>
      </c>
      <c r="Q431" s="31">
        <f>ROUND(G431-J431-L431-N431-P431,0)</f>
        <v>0</v>
      </c>
    </row>
    <row r="432" spans="2:17" ht="15" x14ac:dyDescent="0.25">
      <c r="B432" s="19">
        <v>409</v>
      </c>
      <c r="C432" s="98" t="s">
        <v>294</v>
      </c>
      <c r="D432" s="20">
        <v>34801.038399999998</v>
      </c>
      <c r="E432" s="1">
        <f>+G432/D432</f>
        <v>0</v>
      </c>
      <c r="F432" s="6">
        <f>+D432*80%</f>
        <v>27840.830719999998</v>
      </c>
      <c r="G432" s="33"/>
      <c r="H432" s="2" t="str">
        <f>IF(G432&lt;F432," OFERTA CON PRECIO APARENTEMENTE BAJO","VALOR MINIMO ACEPTABLE")</f>
        <v xml:space="preserve"> OFERTA CON PRECIO APARENTEMENTE BAJO</v>
      </c>
      <c r="I432" s="29"/>
      <c r="J432" s="30">
        <f>+ROUND(G432*I432,0)</f>
        <v>0</v>
      </c>
      <c r="K432" s="29"/>
      <c r="L432" s="30">
        <f>+ROUND(G432*K432,0)</f>
        <v>0</v>
      </c>
      <c r="M432" s="29"/>
      <c r="N432" s="30">
        <f>+ROUND(G432*M432,0)</f>
        <v>0</v>
      </c>
      <c r="O432" s="29"/>
      <c r="P432" s="30">
        <f>+ROUND(G432*O432,0)</f>
        <v>0</v>
      </c>
      <c r="Q432" s="31">
        <f>ROUND(G432-J432-L432-N432-P432,0)</f>
        <v>0</v>
      </c>
    </row>
    <row r="433" spans="1:16382" ht="15" x14ac:dyDescent="0.25">
      <c r="B433" s="19">
        <v>410</v>
      </c>
      <c r="C433" s="98" t="s">
        <v>295</v>
      </c>
      <c r="D433" s="20">
        <v>246430.8272</v>
      </c>
      <c r="E433" s="1">
        <f>+G433/D433</f>
        <v>0</v>
      </c>
      <c r="F433" s="6">
        <f>+D433*80%</f>
        <v>197144.66176000002</v>
      </c>
      <c r="G433" s="33"/>
      <c r="H433" s="2" t="str">
        <f>IF(G433&lt;F433," OFERTA CON PRECIO APARENTEMENTE BAJO","VALOR MINIMO ACEPTABLE")</f>
        <v xml:space="preserve"> OFERTA CON PRECIO APARENTEMENTE BAJO</v>
      </c>
      <c r="I433" s="29"/>
      <c r="J433" s="30">
        <f>+ROUND(G433*I433,0)</f>
        <v>0</v>
      </c>
      <c r="K433" s="29"/>
      <c r="L433" s="30">
        <f>+ROUND(G433*K433,0)</f>
        <v>0</v>
      </c>
      <c r="M433" s="29"/>
      <c r="N433" s="30">
        <f>+ROUND(G433*M433,0)</f>
        <v>0</v>
      </c>
      <c r="O433" s="29"/>
      <c r="P433" s="30">
        <f>+ROUND(G433*O433,0)</f>
        <v>0</v>
      </c>
      <c r="Q433" s="31">
        <f>ROUND(G433-J433-L433-N433-P433,0)</f>
        <v>0</v>
      </c>
    </row>
    <row r="434" spans="1:16382" ht="15" x14ac:dyDescent="0.25">
      <c r="B434" s="19">
        <v>411</v>
      </c>
      <c r="C434" s="98" t="s">
        <v>296</v>
      </c>
      <c r="D434" s="20">
        <v>376320.30759999994</v>
      </c>
      <c r="E434" s="1">
        <f>+G434/D434</f>
        <v>0</v>
      </c>
      <c r="F434" s="6">
        <f>+D434*80%</f>
        <v>301056.24607999995</v>
      </c>
      <c r="G434" s="33"/>
      <c r="H434" s="2" t="str">
        <f>IF(G434&lt;F434," OFERTA CON PRECIO APARENTEMENTE BAJO","VALOR MINIMO ACEPTABLE")</f>
        <v xml:space="preserve"> OFERTA CON PRECIO APARENTEMENTE BAJO</v>
      </c>
      <c r="I434" s="29"/>
      <c r="J434" s="30">
        <f>+ROUND(G434*I434,0)</f>
        <v>0</v>
      </c>
      <c r="K434" s="29"/>
      <c r="L434" s="30">
        <f>+ROUND(G434*K434,0)</f>
        <v>0</v>
      </c>
      <c r="M434" s="29"/>
      <c r="N434" s="30">
        <f>+ROUND(G434*M434,0)</f>
        <v>0</v>
      </c>
      <c r="O434" s="29"/>
      <c r="P434" s="30">
        <f>+ROUND(G434*O434,0)</f>
        <v>0</v>
      </c>
      <c r="Q434" s="31">
        <f>ROUND(G434-J434-L434-N434-P434,0)</f>
        <v>0</v>
      </c>
    </row>
    <row r="435" spans="1:16382" ht="15" x14ac:dyDescent="0.25">
      <c r="B435" s="19">
        <v>412</v>
      </c>
      <c r="C435" s="98" t="s">
        <v>297</v>
      </c>
      <c r="D435" s="20">
        <v>260288.3744</v>
      </c>
      <c r="E435" s="1">
        <f>+G435/D435</f>
        <v>0</v>
      </c>
      <c r="F435" s="6">
        <f>+D435*80%</f>
        <v>208230.69952000002</v>
      </c>
      <c r="G435" s="33"/>
      <c r="H435" s="2" t="str">
        <f>IF(G435&lt;F435," OFERTA CON PRECIO APARENTEMENTE BAJO","VALOR MINIMO ACEPTABLE")</f>
        <v xml:space="preserve"> OFERTA CON PRECIO APARENTEMENTE BAJO</v>
      </c>
      <c r="I435" s="29"/>
      <c r="J435" s="30">
        <f>+ROUND(G435*I435,0)</f>
        <v>0</v>
      </c>
      <c r="K435" s="29"/>
      <c r="L435" s="30">
        <f>+ROUND(G435*K435,0)</f>
        <v>0</v>
      </c>
      <c r="M435" s="29"/>
      <c r="N435" s="30">
        <f>+ROUND(G435*M435,0)</f>
        <v>0</v>
      </c>
      <c r="O435" s="29"/>
      <c r="P435" s="30">
        <f>+ROUND(G435*O435,0)</f>
        <v>0</v>
      </c>
      <c r="Q435" s="31">
        <f>ROUND(G435-J435-L435-N435-P435,0)</f>
        <v>0</v>
      </c>
    </row>
    <row r="436" spans="1:16382" ht="15" x14ac:dyDescent="0.25">
      <c r="B436" s="19">
        <v>413</v>
      </c>
      <c r="C436" s="87" t="s">
        <v>298</v>
      </c>
      <c r="D436" s="20">
        <v>6435.5199999999995</v>
      </c>
      <c r="E436" s="1">
        <f>+G436/D436</f>
        <v>0</v>
      </c>
      <c r="F436" s="6">
        <f>+D436*80%</f>
        <v>5148.4160000000002</v>
      </c>
      <c r="G436" s="33"/>
      <c r="H436" s="2" t="str">
        <f>IF(G436&lt;F436," OFERTA CON PRECIO APARENTEMENTE BAJO","VALOR MINIMO ACEPTABLE")</f>
        <v xml:space="preserve"> OFERTA CON PRECIO APARENTEMENTE BAJO</v>
      </c>
      <c r="I436" s="29"/>
      <c r="J436" s="30">
        <f>+ROUND(G436*I436,0)</f>
        <v>0</v>
      </c>
      <c r="K436" s="29"/>
      <c r="L436" s="30">
        <f>+ROUND(G436*K436,0)</f>
        <v>0</v>
      </c>
      <c r="M436" s="29"/>
      <c r="N436" s="30">
        <f>+ROUND(G436*M436,0)</f>
        <v>0</v>
      </c>
      <c r="O436" s="29"/>
      <c r="P436" s="30">
        <f>+ROUND(G436*O436,0)</f>
        <v>0</v>
      </c>
      <c r="Q436" s="31">
        <f>ROUND(G436-J436-L436-N436-P436,0)</f>
        <v>0</v>
      </c>
    </row>
    <row r="437" spans="1:16382" ht="15" x14ac:dyDescent="0.25">
      <c r="B437" s="19">
        <v>414</v>
      </c>
      <c r="C437" s="87" t="s">
        <v>299</v>
      </c>
      <c r="D437" s="20">
        <v>88550.28</v>
      </c>
      <c r="E437" s="1">
        <f>+G437/D437</f>
        <v>0</v>
      </c>
      <c r="F437" s="6">
        <f>+D437*80%</f>
        <v>70840.224000000002</v>
      </c>
      <c r="G437" s="33"/>
      <c r="H437" s="2" t="str">
        <f>IF(G437&lt;F437," OFERTA CON PRECIO APARENTEMENTE BAJO","VALOR MINIMO ACEPTABLE")</f>
        <v xml:space="preserve"> OFERTA CON PRECIO APARENTEMENTE BAJO</v>
      </c>
      <c r="I437" s="29"/>
      <c r="J437" s="30">
        <f>+ROUND(G437*I437,0)</f>
        <v>0</v>
      </c>
      <c r="K437" s="29"/>
      <c r="L437" s="30">
        <f>+ROUND(G437*K437,0)</f>
        <v>0</v>
      </c>
      <c r="M437" s="29"/>
      <c r="N437" s="30">
        <f>+ROUND(G437*M437,0)</f>
        <v>0</v>
      </c>
      <c r="O437" s="29"/>
      <c r="P437" s="30">
        <f>+ROUND(G437*O437,0)</f>
        <v>0</v>
      </c>
      <c r="Q437" s="31">
        <f>ROUND(G437-J437-L437-N437-P437,0)</f>
        <v>0</v>
      </c>
    </row>
    <row r="438" spans="1:16382" ht="15" x14ac:dyDescent="0.25">
      <c r="B438" s="11"/>
      <c r="C438" s="11"/>
      <c r="D438" s="11"/>
      <c r="E438" s="21"/>
      <c r="F438" s="22"/>
      <c r="G438" s="22"/>
      <c r="H438" s="11"/>
      <c r="I438" s="11"/>
      <c r="J438" s="11"/>
      <c r="K438" s="11"/>
      <c r="L438" s="11"/>
      <c r="M438" s="11"/>
      <c r="N438" s="11"/>
      <c r="O438" s="11"/>
      <c r="P438" s="11"/>
      <c r="Q438" s="11"/>
    </row>
    <row r="439" spans="1:16382" ht="90.6" customHeight="1" x14ac:dyDescent="0.25">
      <c r="B439" s="63" t="s">
        <v>24</v>
      </c>
      <c r="C439" s="64"/>
      <c r="D439" s="64"/>
      <c r="E439" s="64"/>
      <c r="F439" s="64"/>
      <c r="G439" s="64"/>
      <c r="H439" s="64"/>
      <c r="I439" s="64"/>
      <c r="J439" s="64"/>
      <c r="K439" s="64"/>
      <c r="L439" s="64"/>
      <c r="M439" s="64"/>
      <c r="N439" s="64"/>
      <c r="O439" s="64"/>
      <c r="P439" s="64"/>
      <c r="Q439" s="65"/>
    </row>
    <row r="440" spans="1:16382" s="75" customFormat="1" ht="88.9" customHeight="1" x14ac:dyDescent="0.25">
      <c r="A440" s="7"/>
      <c r="B440" s="75" t="s">
        <v>22</v>
      </c>
    </row>
    <row r="441" spans="1:16382" ht="15" x14ac:dyDescent="0.25">
      <c r="B441" s="79"/>
      <c r="C441" s="79"/>
      <c r="D441" s="79"/>
      <c r="E441" s="79"/>
      <c r="F441" s="79"/>
      <c r="G441" s="79"/>
      <c r="H441" s="79"/>
      <c r="I441" s="35"/>
      <c r="J441" s="35"/>
      <c r="K441" s="35"/>
      <c r="L441" s="35"/>
      <c r="M441" s="35"/>
      <c r="N441" s="35"/>
      <c r="O441" s="35"/>
      <c r="P441" s="35"/>
      <c r="Q441" s="35"/>
    </row>
    <row r="442" spans="1:16382" s="73" customFormat="1" ht="238.15" customHeight="1" x14ac:dyDescent="0.2">
      <c r="A442" s="10"/>
      <c r="B442" s="73" t="s">
        <v>7</v>
      </c>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c r="AR442" s="74"/>
      <c r="AS442" s="74"/>
      <c r="AT442" s="74"/>
      <c r="AU442" s="74"/>
      <c r="AV442" s="74"/>
      <c r="AW442" s="74"/>
      <c r="AX442" s="74"/>
      <c r="AY442" s="74"/>
      <c r="AZ442" s="74"/>
      <c r="BA442" s="74"/>
      <c r="BB442" s="74"/>
      <c r="BC442" s="74"/>
      <c r="BD442" s="74"/>
      <c r="BE442" s="74"/>
      <c r="BF442" s="74"/>
      <c r="BG442" s="74"/>
      <c r="BH442" s="74"/>
      <c r="BI442" s="74"/>
      <c r="BJ442" s="74"/>
      <c r="BK442" s="74"/>
      <c r="BL442" s="74"/>
      <c r="BM442" s="74"/>
      <c r="BN442" s="74"/>
      <c r="BO442" s="74"/>
      <c r="BP442" s="74"/>
      <c r="BQ442" s="74"/>
      <c r="BR442" s="74"/>
      <c r="BS442" s="74"/>
      <c r="BT442" s="74"/>
      <c r="BU442" s="74"/>
      <c r="BV442" s="74"/>
      <c r="BW442" s="74"/>
      <c r="BX442" s="74"/>
      <c r="BY442" s="74"/>
      <c r="BZ442" s="74"/>
      <c r="CA442" s="74"/>
      <c r="CB442" s="74"/>
      <c r="CC442" s="74"/>
      <c r="CD442" s="74"/>
      <c r="CE442" s="74"/>
      <c r="CF442" s="74"/>
      <c r="CG442" s="74"/>
      <c r="CH442" s="74"/>
      <c r="CI442" s="74"/>
      <c r="CJ442" s="74"/>
      <c r="CK442" s="74"/>
      <c r="CL442" s="74"/>
      <c r="CM442" s="74"/>
      <c r="CN442" s="74"/>
      <c r="CO442" s="74"/>
      <c r="CP442" s="74"/>
      <c r="CQ442" s="74"/>
      <c r="CR442" s="74"/>
      <c r="CS442" s="74"/>
      <c r="CT442" s="74"/>
      <c r="CU442" s="74"/>
      <c r="CV442" s="74"/>
      <c r="CW442" s="74"/>
      <c r="CX442" s="74"/>
      <c r="CY442" s="74"/>
      <c r="CZ442" s="74"/>
      <c r="DA442" s="74"/>
      <c r="DB442" s="74"/>
      <c r="DC442" s="74"/>
      <c r="DD442" s="74"/>
      <c r="DE442" s="74"/>
      <c r="DF442" s="74"/>
      <c r="DG442" s="74"/>
      <c r="DH442" s="74"/>
      <c r="DI442" s="74"/>
      <c r="DJ442" s="74"/>
      <c r="DK442" s="74"/>
      <c r="DL442" s="74"/>
      <c r="DM442" s="74"/>
      <c r="DN442" s="74"/>
      <c r="DO442" s="74"/>
      <c r="DP442" s="74"/>
      <c r="DQ442" s="74"/>
      <c r="DR442" s="74"/>
      <c r="DS442" s="74"/>
      <c r="DT442" s="74"/>
      <c r="DU442" s="74"/>
      <c r="DV442" s="74"/>
      <c r="DW442" s="74"/>
      <c r="DX442" s="74"/>
      <c r="DY442" s="74"/>
      <c r="DZ442" s="74"/>
      <c r="EA442" s="74"/>
      <c r="EB442" s="74"/>
      <c r="EC442" s="74"/>
      <c r="ED442" s="74"/>
      <c r="EE442" s="74"/>
      <c r="EF442" s="74"/>
      <c r="EG442" s="74"/>
      <c r="EH442" s="74"/>
      <c r="EI442" s="74"/>
      <c r="EJ442" s="74"/>
      <c r="EK442" s="74"/>
      <c r="EL442" s="74"/>
      <c r="EM442" s="74"/>
      <c r="EN442" s="74"/>
      <c r="EO442" s="74"/>
      <c r="EP442" s="74"/>
      <c r="EQ442" s="74"/>
      <c r="ER442" s="74"/>
      <c r="ES442" s="74"/>
      <c r="ET442" s="74"/>
      <c r="EU442" s="74"/>
      <c r="EV442" s="74"/>
      <c r="EW442" s="74"/>
      <c r="EX442" s="74"/>
      <c r="EY442" s="74"/>
      <c r="EZ442" s="74"/>
      <c r="FA442" s="74"/>
      <c r="FB442" s="74"/>
      <c r="FC442" s="74"/>
      <c r="FD442" s="74"/>
      <c r="FE442" s="74"/>
      <c r="FF442" s="74"/>
      <c r="FG442" s="74"/>
      <c r="FH442" s="74"/>
      <c r="FI442" s="74"/>
      <c r="FJ442" s="74"/>
      <c r="FK442" s="74"/>
      <c r="FL442" s="74"/>
      <c r="FM442" s="74"/>
      <c r="FN442" s="74"/>
      <c r="FO442" s="74"/>
      <c r="FP442" s="74"/>
      <c r="FQ442" s="74"/>
      <c r="FR442" s="74"/>
      <c r="FS442" s="74"/>
      <c r="FT442" s="74"/>
      <c r="FU442" s="74"/>
      <c r="FV442" s="74"/>
      <c r="FW442" s="74"/>
      <c r="FX442" s="74"/>
      <c r="FY442" s="74"/>
      <c r="FZ442" s="74"/>
      <c r="GA442" s="74"/>
      <c r="GB442" s="74"/>
      <c r="GC442" s="74"/>
      <c r="GD442" s="74"/>
      <c r="GE442" s="74"/>
      <c r="GF442" s="74"/>
      <c r="GG442" s="74"/>
      <c r="GH442" s="74"/>
      <c r="GI442" s="74"/>
      <c r="GJ442" s="74"/>
      <c r="GK442" s="74"/>
      <c r="GL442" s="74"/>
      <c r="GM442" s="74"/>
      <c r="GN442" s="74"/>
      <c r="GO442" s="74"/>
      <c r="GP442" s="74"/>
      <c r="GQ442" s="74"/>
      <c r="GR442" s="74"/>
      <c r="GS442" s="74"/>
      <c r="GT442" s="74"/>
      <c r="GU442" s="74"/>
      <c r="GV442" s="74"/>
      <c r="GW442" s="74"/>
      <c r="GX442" s="74"/>
      <c r="GY442" s="74"/>
      <c r="GZ442" s="74"/>
      <c r="HA442" s="74"/>
      <c r="HB442" s="74"/>
      <c r="HC442" s="74"/>
      <c r="HD442" s="74"/>
      <c r="HE442" s="74"/>
      <c r="HF442" s="74"/>
      <c r="HG442" s="74"/>
      <c r="HH442" s="74"/>
      <c r="HI442" s="74"/>
      <c r="HJ442" s="74"/>
      <c r="HK442" s="74"/>
      <c r="HL442" s="74"/>
      <c r="HM442" s="74"/>
      <c r="HN442" s="74"/>
      <c r="HO442" s="74"/>
      <c r="HP442" s="74"/>
      <c r="HQ442" s="74"/>
      <c r="HR442" s="74"/>
      <c r="HS442" s="74"/>
      <c r="HT442" s="74"/>
      <c r="HU442" s="74"/>
      <c r="HV442" s="74"/>
      <c r="HW442" s="74"/>
      <c r="HX442" s="74"/>
      <c r="HY442" s="74"/>
      <c r="HZ442" s="74"/>
      <c r="IA442" s="74"/>
      <c r="IB442" s="74"/>
      <c r="IC442" s="74"/>
      <c r="ID442" s="74"/>
      <c r="IE442" s="74"/>
      <c r="IF442" s="74"/>
      <c r="IG442" s="74"/>
      <c r="IH442" s="74"/>
      <c r="II442" s="74"/>
      <c r="IJ442" s="74"/>
      <c r="IK442" s="74"/>
      <c r="IL442" s="74"/>
      <c r="IM442" s="74"/>
      <c r="IN442" s="74"/>
      <c r="IO442" s="74"/>
      <c r="IP442" s="74"/>
      <c r="IQ442" s="74"/>
      <c r="IR442" s="74"/>
      <c r="IS442" s="74"/>
      <c r="IT442" s="74"/>
      <c r="IU442" s="74"/>
      <c r="IV442" s="74"/>
      <c r="IW442" s="74"/>
      <c r="IX442" s="74"/>
      <c r="IY442" s="74"/>
      <c r="IZ442" s="74"/>
      <c r="JA442" s="74"/>
      <c r="JB442" s="74"/>
      <c r="JC442" s="74"/>
      <c r="JD442" s="74"/>
      <c r="JE442" s="74"/>
      <c r="JF442" s="74"/>
      <c r="JG442" s="74"/>
      <c r="JH442" s="74"/>
      <c r="JI442" s="74"/>
      <c r="JJ442" s="74"/>
      <c r="JK442" s="74"/>
      <c r="JL442" s="74"/>
      <c r="JM442" s="74"/>
      <c r="JN442" s="74"/>
      <c r="JO442" s="74"/>
      <c r="JP442" s="74"/>
      <c r="JQ442" s="74"/>
      <c r="JR442" s="74"/>
      <c r="JS442" s="74"/>
      <c r="JT442" s="74"/>
      <c r="JU442" s="74"/>
      <c r="JV442" s="74"/>
      <c r="JW442" s="74"/>
      <c r="JX442" s="74"/>
      <c r="JY442" s="74"/>
      <c r="JZ442" s="74"/>
      <c r="KA442" s="74"/>
      <c r="KB442" s="74"/>
      <c r="KC442" s="74"/>
      <c r="KD442" s="74"/>
      <c r="KE442" s="74"/>
      <c r="KF442" s="74"/>
      <c r="KG442" s="74"/>
      <c r="KH442" s="74"/>
      <c r="KI442" s="74"/>
      <c r="KJ442" s="74"/>
      <c r="KK442" s="74"/>
      <c r="KL442" s="74"/>
      <c r="KM442" s="74"/>
      <c r="KN442" s="74"/>
      <c r="KO442" s="74"/>
      <c r="KP442" s="74"/>
      <c r="KQ442" s="74"/>
      <c r="KR442" s="74"/>
      <c r="KS442" s="74"/>
      <c r="KT442" s="74"/>
      <c r="KU442" s="74"/>
      <c r="KV442" s="74"/>
      <c r="KW442" s="74"/>
      <c r="KX442" s="74"/>
      <c r="KY442" s="74"/>
      <c r="KZ442" s="74"/>
      <c r="LA442" s="74"/>
      <c r="LB442" s="74"/>
      <c r="LC442" s="74"/>
      <c r="LD442" s="74"/>
      <c r="LE442" s="74"/>
      <c r="LF442" s="74"/>
      <c r="LG442" s="74"/>
      <c r="LH442" s="74"/>
      <c r="LI442" s="74"/>
      <c r="LJ442" s="74"/>
      <c r="LK442" s="74"/>
      <c r="LL442" s="74"/>
      <c r="LM442" s="74"/>
      <c r="LN442" s="74"/>
      <c r="LO442" s="74"/>
      <c r="LP442" s="74"/>
      <c r="LQ442" s="74"/>
      <c r="LR442" s="74"/>
      <c r="LS442" s="74"/>
      <c r="LT442" s="74"/>
      <c r="LU442" s="74"/>
      <c r="LV442" s="74"/>
      <c r="LW442" s="74"/>
      <c r="LX442" s="74"/>
      <c r="LY442" s="74"/>
      <c r="LZ442" s="74"/>
      <c r="MA442" s="74"/>
      <c r="MB442" s="74"/>
      <c r="MC442" s="74"/>
      <c r="MD442" s="74"/>
      <c r="ME442" s="74"/>
      <c r="MF442" s="74"/>
      <c r="MG442" s="74"/>
      <c r="MH442" s="74"/>
      <c r="MI442" s="74"/>
      <c r="MJ442" s="74"/>
      <c r="MK442" s="74"/>
      <c r="ML442" s="74"/>
      <c r="MM442" s="74"/>
      <c r="MN442" s="74"/>
      <c r="MO442" s="74"/>
      <c r="MP442" s="74"/>
      <c r="MQ442" s="74"/>
      <c r="MR442" s="74"/>
      <c r="MS442" s="74"/>
      <c r="MT442" s="74"/>
      <c r="MU442" s="74"/>
      <c r="MV442" s="74"/>
      <c r="MW442" s="74"/>
      <c r="MX442" s="74"/>
      <c r="MY442" s="74"/>
      <c r="MZ442" s="74"/>
      <c r="NA442" s="74"/>
      <c r="NB442" s="74"/>
      <c r="NC442" s="74"/>
      <c r="ND442" s="74"/>
      <c r="NE442" s="74"/>
      <c r="NF442" s="74"/>
      <c r="NG442" s="74"/>
      <c r="NH442" s="74"/>
      <c r="NI442" s="74"/>
      <c r="NJ442" s="74"/>
      <c r="NK442" s="74"/>
      <c r="NL442" s="74"/>
      <c r="NM442" s="74"/>
      <c r="NN442" s="74"/>
      <c r="NO442" s="74"/>
      <c r="NP442" s="74"/>
      <c r="NQ442" s="74"/>
      <c r="NR442" s="74"/>
      <c r="NS442" s="74"/>
      <c r="NT442" s="74"/>
      <c r="NU442" s="74"/>
      <c r="NV442" s="74"/>
      <c r="NW442" s="74"/>
      <c r="NX442" s="74"/>
      <c r="NY442" s="74"/>
      <c r="NZ442" s="74"/>
      <c r="OA442" s="74"/>
      <c r="OB442" s="74"/>
      <c r="OC442" s="74"/>
      <c r="OD442" s="74"/>
      <c r="OE442" s="74"/>
      <c r="OF442" s="74"/>
      <c r="OG442" s="74"/>
      <c r="OH442" s="74"/>
      <c r="OI442" s="74"/>
      <c r="OJ442" s="74"/>
      <c r="OK442" s="74"/>
      <c r="OL442" s="74"/>
      <c r="OM442" s="74"/>
      <c r="ON442" s="74"/>
      <c r="OO442" s="74"/>
      <c r="OP442" s="74"/>
      <c r="OQ442" s="74"/>
      <c r="OR442" s="74"/>
      <c r="OS442" s="74"/>
      <c r="OT442" s="74"/>
      <c r="OU442" s="74"/>
      <c r="OV442" s="74"/>
      <c r="OW442" s="74"/>
      <c r="OX442" s="74"/>
      <c r="OY442" s="74"/>
      <c r="OZ442" s="74"/>
      <c r="PA442" s="74"/>
      <c r="PB442" s="74"/>
      <c r="PC442" s="74"/>
      <c r="PD442" s="74"/>
      <c r="PE442" s="74"/>
      <c r="PF442" s="74"/>
      <c r="PG442" s="74"/>
      <c r="PH442" s="74"/>
      <c r="PI442" s="74"/>
      <c r="PJ442" s="74"/>
      <c r="PK442" s="74"/>
      <c r="PL442" s="74"/>
      <c r="PM442" s="74"/>
      <c r="PN442" s="74"/>
      <c r="PO442" s="74"/>
      <c r="PP442" s="74"/>
      <c r="PQ442" s="74"/>
      <c r="PR442" s="74"/>
      <c r="PS442" s="74"/>
      <c r="PT442" s="74"/>
      <c r="PU442" s="74"/>
      <c r="PV442" s="74"/>
      <c r="PW442" s="74"/>
      <c r="PX442" s="74"/>
      <c r="PY442" s="74"/>
      <c r="PZ442" s="74"/>
      <c r="QA442" s="74"/>
      <c r="QB442" s="74"/>
      <c r="QC442" s="74"/>
      <c r="QD442" s="74"/>
      <c r="QE442" s="74"/>
      <c r="QF442" s="74"/>
      <c r="QG442" s="74"/>
      <c r="QH442" s="74"/>
      <c r="QI442" s="74"/>
      <c r="QJ442" s="74"/>
      <c r="QK442" s="74"/>
      <c r="QL442" s="74"/>
      <c r="QM442" s="74"/>
      <c r="QN442" s="74"/>
      <c r="QO442" s="74"/>
      <c r="QP442" s="74"/>
      <c r="QQ442" s="74"/>
      <c r="QR442" s="74"/>
      <c r="QS442" s="74"/>
      <c r="QT442" s="74"/>
      <c r="QU442" s="74"/>
      <c r="QV442" s="74"/>
      <c r="QW442" s="74"/>
      <c r="QX442" s="74"/>
      <c r="QY442" s="74"/>
      <c r="QZ442" s="74"/>
      <c r="RA442" s="74"/>
      <c r="RB442" s="74"/>
      <c r="RC442" s="74"/>
      <c r="RD442" s="74"/>
      <c r="RE442" s="74"/>
      <c r="RF442" s="74"/>
      <c r="RG442" s="74"/>
      <c r="RH442" s="74"/>
      <c r="RI442" s="74"/>
      <c r="RJ442" s="74"/>
      <c r="RK442" s="74"/>
      <c r="RL442" s="74"/>
      <c r="RM442" s="74"/>
      <c r="RN442" s="74"/>
      <c r="RO442" s="74"/>
      <c r="RP442" s="74"/>
      <c r="RQ442" s="74"/>
      <c r="RR442" s="74"/>
      <c r="RS442" s="74"/>
      <c r="RT442" s="74"/>
      <c r="RU442" s="74"/>
      <c r="RV442" s="74"/>
      <c r="RW442" s="74"/>
      <c r="RX442" s="74"/>
      <c r="RY442" s="74"/>
      <c r="RZ442" s="74"/>
      <c r="SA442" s="74"/>
      <c r="SB442" s="74"/>
      <c r="SC442" s="74"/>
      <c r="SD442" s="74"/>
      <c r="SE442" s="74"/>
      <c r="SF442" s="74"/>
      <c r="SG442" s="74"/>
      <c r="SH442" s="74"/>
      <c r="SI442" s="74"/>
      <c r="SJ442" s="74"/>
      <c r="SK442" s="74"/>
      <c r="SL442" s="74"/>
      <c r="SM442" s="74"/>
      <c r="SN442" s="74"/>
      <c r="SO442" s="74"/>
      <c r="SP442" s="74"/>
      <c r="SQ442" s="74"/>
      <c r="SR442" s="74"/>
      <c r="SS442" s="74"/>
      <c r="ST442" s="74"/>
      <c r="SU442" s="74"/>
      <c r="SV442" s="74"/>
      <c r="SW442" s="74"/>
      <c r="SX442" s="74"/>
      <c r="SY442" s="74"/>
      <c r="SZ442" s="74"/>
      <c r="TA442" s="74"/>
      <c r="TB442" s="74"/>
      <c r="TC442" s="74"/>
      <c r="TD442" s="74"/>
      <c r="TE442" s="74"/>
      <c r="TF442" s="74"/>
      <c r="TG442" s="74"/>
      <c r="TH442" s="74"/>
      <c r="TI442" s="74"/>
      <c r="TJ442" s="74"/>
      <c r="TK442" s="74"/>
      <c r="TL442" s="74"/>
      <c r="TM442" s="74"/>
      <c r="TN442" s="74"/>
      <c r="TO442" s="74"/>
      <c r="TP442" s="74"/>
      <c r="TQ442" s="74"/>
      <c r="TR442" s="74"/>
      <c r="TS442" s="74"/>
      <c r="TT442" s="74"/>
      <c r="TU442" s="74"/>
      <c r="TV442" s="74"/>
      <c r="TW442" s="74"/>
      <c r="TX442" s="74"/>
      <c r="TY442" s="74"/>
      <c r="TZ442" s="74"/>
      <c r="UA442" s="74"/>
      <c r="UB442" s="74"/>
      <c r="UC442" s="74"/>
      <c r="UD442" s="74"/>
      <c r="UE442" s="74"/>
      <c r="UF442" s="74"/>
      <c r="UG442" s="74"/>
      <c r="UH442" s="74"/>
      <c r="UI442" s="74"/>
      <c r="UJ442" s="74"/>
      <c r="UK442" s="74"/>
      <c r="UL442" s="74"/>
      <c r="UM442" s="74"/>
      <c r="UN442" s="74"/>
      <c r="UO442" s="74"/>
      <c r="UP442" s="74"/>
      <c r="UQ442" s="74"/>
      <c r="UR442" s="74"/>
      <c r="US442" s="74"/>
      <c r="UT442" s="74"/>
      <c r="UU442" s="74"/>
      <c r="UV442" s="74"/>
      <c r="UW442" s="74"/>
      <c r="UX442" s="74"/>
      <c r="UY442" s="74"/>
      <c r="UZ442" s="74"/>
      <c r="VA442" s="74"/>
      <c r="VB442" s="74"/>
      <c r="VC442" s="74"/>
      <c r="VD442" s="74"/>
      <c r="VE442" s="74"/>
      <c r="VF442" s="74"/>
      <c r="VG442" s="74"/>
      <c r="VH442" s="74"/>
      <c r="VI442" s="74"/>
      <c r="VJ442" s="74"/>
      <c r="VK442" s="74"/>
      <c r="VL442" s="74"/>
      <c r="VM442" s="74"/>
      <c r="VN442" s="74"/>
      <c r="VO442" s="74"/>
      <c r="VP442" s="74"/>
      <c r="VQ442" s="74"/>
      <c r="VR442" s="74"/>
      <c r="VS442" s="74"/>
      <c r="VT442" s="74"/>
      <c r="VU442" s="74"/>
      <c r="VV442" s="74"/>
      <c r="VW442" s="74"/>
      <c r="VX442" s="74"/>
      <c r="VY442" s="74"/>
      <c r="VZ442" s="74"/>
      <c r="WA442" s="74"/>
      <c r="WB442" s="74"/>
      <c r="WC442" s="74"/>
      <c r="WD442" s="74"/>
      <c r="WE442" s="74"/>
      <c r="WF442" s="74"/>
      <c r="WG442" s="74"/>
      <c r="WH442" s="74"/>
      <c r="WI442" s="74"/>
      <c r="WJ442" s="74"/>
      <c r="WK442" s="74"/>
      <c r="WL442" s="74"/>
      <c r="WM442" s="74"/>
      <c r="WN442" s="74"/>
      <c r="WO442" s="74"/>
      <c r="WP442" s="74"/>
      <c r="WQ442" s="74"/>
      <c r="WR442" s="74"/>
      <c r="WS442" s="74"/>
      <c r="WT442" s="74"/>
      <c r="WU442" s="74"/>
      <c r="WV442" s="74"/>
      <c r="WW442" s="74"/>
      <c r="WX442" s="74"/>
      <c r="WY442" s="74"/>
      <c r="WZ442" s="74"/>
      <c r="XA442" s="74"/>
      <c r="XB442" s="74"/>
      <c r="XC442" s="74"/>
      <c r="XD442" s="74"/>
      <c r="XE442" s="74"/>
      <c r="XF442" s="74"/>
      <c r="XG442" s="74"/>
      <c r="XH442" s="74"/>
      <c r="XI442" s="74"/>
      <c r="XJ442" s="74"/>
      <c r="XK442" s="74"/>
      <c r="XL442" s="74"/>
      <c r="XM442" s="74"/>
      <c r="XN442" s="74"/>
      <c r="XO442" s="74"/>
      <c r="XP442" s="74"/>
      <c r="XQ442" s="74"/>
      <c r="XR442" s="74"/>
      <c r="XS442" s="74"/>
      <c r="XT442" s="74"/>
      <c r="XU442" s="74"/>
      <c r="XV442" s="74"/>
      <c r="XW442" s="74"/>
      <c r="XX442" s="74"/>
      <c r="XY442" s="74"/>
      <c r="XZ442" s="74"/>
      <c r="YA442" s="74"/>
      <c r="YB442" s="74"/>
      <c r="YC442" s="74"/>
      <c r="YD442" s="74"/>
      <c r="YE442" s="74"/>
      <c r="YF442" s="74"/>
      <c r="YG442" s="74"/>
      <c r="YH442" s="74"/>
      <c r="YI442" s="74"/>
      <c r="YJ442" s="74"/>
      <c r="YK442" s="74"/>
      <c r="YL442" s="74"/>
      <c r="YM442" s="74"/>
      <c r="YN442" s="74"/>
      <c r="YO442" s="74"/>
      <c r="YP442" s="74"/>
      <c r="YQ442" s="74"/>
      <c r="YR442" s="74"/>
      <c r="YS442" s="74"/>
      <c r="YT442" s="74"/>
      <c r="YU442" s="74"/>
      <c r="YV442" s="74"/>
      <c r="YW442" s="74"/>
      <c r="YX442" s="74"/>
      <c r="YY442" s="74"/>
      <c r="YZ442" s="74"/>
      <c r="ZA442" s="74"/>
      <c r="ZB442" s="74"/>
      <c r="ZC442" s="74"/>
      <c r="ZD442" s="74"/>
      <c r="ZE442" s="74"/>
      <c r="ZF442" s="74"/>
      <c r="ZG442" s="74"/>
      <c r="ZH442" s="74"/>
      <c r="ZI442" s="74"/>
      <c r="ZJ442" s="74"/>
      <c r="ZK442" s="74"/>
      <c r="ZL442" s="74"/>
      <c r="ZM442" s="74"/>
      <c r="ZN442" s="74"/>
      <c r="ZO442" s="74"/>
      <c r="ZP442" s="74"/>
      <c r="ZQ442" s="74"/>
      <c r="ZR442" s="74"/>
      <c r="ZS442" s="74"/>
      <c r="ZT442" s="74"/>
      <c r="ZU442" s="74"/>
      <c r="ZV442" s="74"/>
      <c r="ZW442" s="74"/>
      <c r="ZX442" s="74"/>
      <c r="ZY442" s="74"/>
      <c r="ZZ442" s="74"/>
      <c r="AAA442" s="74"/>
      <c r="AAB442" s="74"/>
      <c r="AAC442" s="74"/>
      <c r="AAD442" s="74"/>
      <c r="AAE442" s="74"/>
      <c r="AAF442" s="74"/>
      <c r="AAG442" s="74"/>
      <c r="AAH442" s="74"/>
      <c r="AAI442" s="74"/>
      <c r="AAJ442" s="74"/>
      <c r="AAK442" s="74"/>
      <c r="AAL442" s="74"/>
      <c r="AAM442" s="74"/>
      <c r="AAN442" s="74"/>
      <c r="AAO442" s="74"/>
      <c r="AAP442" s="74"/>
      <c r="AAQ442" s="74"/>
      <c r="AAR442" s="74"/>
      <c r="AAS442" s="74"/>
      <c r="AAT442" s="74"/>
      <c r="AAU442" s="74"/>
      <c r="AAV442" s="74"/>
      <c r="AAW442" s="74"/>
      <c r="AAX442" s="74"/>
      <c r="AAY442" s="74"/>
      <c r="AAZ442" s="74"/>
      <c r="ABA442" s="74"/>
      <c r="ABB442" s="74"/>
      <c r="ABC442" s="74"/>
      <c r="ABD442" s="74"/>
      <c r="ABE442" s="74"/>
      <c r="ABF442" s="74"/>
      <c r="ABG442" s="74"/>
      <c r="ABH442" s="74"/>
      <c r="ABI442" s="74"/>
      <c r="ABJ442" s="74"/>
      <c r="ABK442" s="74"/>
      <c r="ABL442" s="74"/>
      <c r="ABM442" s="74"/>
      <c r="ABN442" s="74"/>
      <c r="ABO442" s="74"/>
      <c r="ABP442" s="74"/>
      <c r="ABQ442" s="74"/>
      <c r="ABR442" s="74"/>
      <c r="ABS442" s="74"/>
      <c r="ABT442" s="74"/>
      <c r="ABU442" s="74"/>
      <c r="ABV442" s="74"/>
      <c r="ABW442" s="74"/>
      <c r="ABX442" s="74"/>
      <c r="ABY442" s="74"/>
      <c r="ABZ442" s="74"/>
      <c r="ACA442" s="74"/>
      <c r="ACB442" s="74"/>
      <c r="ACC442" s="74"/>
      <c r="ACD442" s="74"/>
      <c r="ACE442" s="74"/>
      <c r="ACF442" s="74"/>
      <c r="ACG442" s="74"/>
      <c r="ACH442" s="74"/>
      <c r="ACI442" s="74"/>
      <c r="ACJ442" s="74"/>
      <c r="ACK442" s="74"/>
      <c r="ACL442" s="74"/>
      <c r="ACM442" s="74"/>
      <c r="ACN442" s="74"/>
      <c r="ACO442" s="74"/>
      <c r="ACP442" s="74"/>
      <c r="ACQ442" s="74"/>
      <c r="ACR442" s="74"/>
      <c r="ACS442" s="74"/>
      <c r="ACT442" s="74"/>
      <c r="ACU442" s="74"/>
      <c r="ACV442" s="74"/>
      <c r="ACW442" s="74"/>
      <c r="ACX442" s="74"/>
      <c r="ACY442" s="74"/>
      <c r="ACZ442" s="74"/>
      <c r="ADA442" s="74"/>
      <c r="ADB442" s="74"/>
      <c r="ADC442" s="74"/>
      <c r="ADD442" s="74"/>
      <c r="ADE442" s="74"/>
      <c r="ADF442" s="74"/>
      <c r="ADG442" s="74"/>
      <c r="ADH442" s="74"/>
      <c r="ADI442" s="74"/>
      <c r="ADJ442" s="74"/>
      <c r="ADK442" s="74"/>
      <c r="ADL442" s="74"/>
      <c r="ADM442" s="74"/>
      <c r="ADN442" s="74"/>
      <c r="ADO442" s="74"/>
      <c r="ADP442" s="74"/>
      <c r="ADQ442" s="74"/>
      <c r="ADR442" s="74"/>
      <c r="ADS442" s="74"/>
      <c r="ADT442" s="74"/>
      <c r="ADU442" s="74"/>
      <c r="ADV442" s="74"/>
      <c r="ADW442" s="74"/>
      <c r="ADX442" s="74"/>
      <c r="ADY442" s="74"/>
      <c r="ADZ442" s="74"/>
      <c r="AEA442" s="74"/>
      <c r="AEB442" s="74"/>
      <c r="AEC442" s="74"/>
      <c r="AED442" s="74"/>
      <c r="AEE442" s="74"/>
      <c r="AEF442" s="74"/>
      <c r="AEG442" s="74"/>
      <c r="AEH442" s="74"/>
      <c r="AEI442" s="74"/>
      <c r="AEJ442" s="74"/>
      <c r="AEK442" s="74"/>
      <c r="AEL442" s="74"/>
      <c r="AEM442" s="74"/>
      <c r="AEN442" s="74"/>
      <c r="AEO442" s="74"/>
      <c r="AEP442" s="74"/>
      <c r="AEQ442" s="74"/>
      <c r="AER442" s="74"/>
      <c r="AES442" s="74"/>
      <c r="AET442" s="74"/>
      <c r="AEU442" s="74"/>
      <c r="AEV442" s="74"/>
      <c r="AEW442" s="74"/>
      <c r="AEX442" s="74"/>
      <c r="AEY442" s="74"/>
      <c r="AEZ442" s="74"/>
      <c r="AFA442" s="74"/>
      <c r="AFB442" s="74"/>
      <c r="AFC442" s="74"/>
      <c r="AFD442" s="74"/>
      <c r="AFE442" s="74"/>
      <c r="AFF442" s="74"/>
      <c r="AFG442" s="74"/>
      <c r="AFH442" s="74"/>
      <c r="AFI442" s="74"/>
      <c r="AFJ442" s="74"/>
      <c r="AFK442" s="74"/>
      <c r="AFL442" s="74"/>
      <c r="AFM442" s="74"/>
      <c r="AFN442" s="74"/>
      <c r="AFO442" s="74"/>
      <c r="AFP442" s="74"/>
      <c r="AFQ442" s="74"/>
      <c r="AFR442" s="74"/>
      <c r="AFS442" s="74"/>
      <c r="AFT442" s="74"/>
      <c r="AFU442" s="74"/>
      <c r="AFV442" s="74"/>
      <c r="AFW442" s="74"/>
      <c r="AFX442" s="74"/>
      <c r="AFY442" s="74"/>
      <c r="AFZ442" s="74"/>
      <c r="AGA442" s="74"/>
      <c r="AGB442" s="74"/>
      <c r="AGC442" s="74"/>
      <c r="AGD442" s="74"/>
      <c r="AGE442" s="74"/>
      <c r="AGF442" s="74"/>
      <c r="AGG442" s="74"/>
      <c r="AGH442" s="74"/>
      <c r="AGI442" s="74"/>
      <c r="AGJ442" s="74"/>
      <c r="AGK442" s="74"/>
      <c r="AGL442" s="74"/>
      <c r="AGM442" s="74"/>
      <c r="AGN442" s="74"/>
      <c r="AGO442" s="74"/>
      <c r="AGP442" s="74"/>
      <c r="AGQ442" s="74"/>
      <c r="AGR442" s="74"/>
      <c r="AGS442" s="74"/>
      <c r="AGT442" s="74"/>
      <c r="AGU442" s="74"/>
      <c r="AGV442" s="74"/>
      <c r="AGW442" s="74"/>
      <c r="AGX442" s="74"/>
      <c r="AGY442" s="74"/>
      <c r="AGZ442" s="74"/>
      <c r="AHA442" s="74"/>
      <c r="AHB442" s="74"/>
      <c r="AHC442" s="74"/>
      <c r="AHD442" s="74"/>
      <c r="AHE442" s="74"/>
      <c r="AHF442" s="74"/>
      <c r="AHG442" s="74"/>
      <c r="AHH442" s="74"/>
      <c r="AHI442" s="74"/>
      <c r="AHJ442" s="74"/>
      <c r="AHK442" s="74"/>
      <c r="AHL442" s="74"/>
      <c r="AHM442" s="74"/>
      <c r="AHN442" s="74"/>
      <c r="AHO442" s="74"/>
      <c r="AHP442" s="74"/>
      <c r="AHQ442" s="74"/>
      <c r="AHR442" s="74"/>
      <c r="AHS442" s="74"/>
      <c r="AHT442" s="74"/>
      <c r="AHU442" s="74"/>
      <c r="AHV442" s="74"/>
      <c r="AHW442" s="74"/>
      <c r="AHX442" s="74"/>
      <c r="AHY442" s="74"/>
      <c r="AHZ442" s="74"/>
      <c r="AIA442" s="74"/>
      <c r="AIB442" s="74"/>
      <c r="AIC442" s="74"/>
      <c r="AID442" s="74"/>
      <c r="AIE442" s="74"/>
      <c r="AIF442" s="74"/>
      <c r="AIG442" s="74"/>
      <c r="AIH442" s="74"/>
      <c r="AII442" s="74"/>
      <c r="AIJ442" s="74"/>
      <c r="AIK442" s="74"/>
      <c r="AIL442" s="74"/>
      <c r="AIM442" s="74"/>
      <c r="AIN442" s="74"/>
      <c r="AIO442" s="74"/>
      <c r="AIP442" s="74"/>
      <c r="AIQ442" s="74"/>
      <c r="AIR442" s="74"/>
      <c r="AIS442" s="74"/>
      <c r="AIT442" s="74"/>
      <c r="AIU442" s="74"/>
      <c r="AIV442" s="74"/>
      <c r="AIW442" s="74"/>
      <c r="AIX442" s="74"/>
      <c r="AIY442" s="74"/>
      <c r="AIZ442" s="74"/>
      <c r="AJA442" s="74"/>
      <c r="AJB442" s="74"/>
      <c r="AJC442" s="74"/>
      <c r="AJD442" s="74"/>
      <c r="AJE442" s="74"/>
      <c r="AJF442" s="74"/>
      <c r="AJG442" s="74"/>
      <c r="AJH442" s="74"/>
      <c r="AJI442" s="74"/>
      <c r="AJJ442" s="74"/>
      <c r="AJK442" s="74"/>
      <c r="AJL442" s="74"/>
      <c r="AJM442" s="74"/>
      <c r="AJN442" s="74"/>
      <c r="AJO442" s="74"/>
      <c r="AJP442" s="74"/>
      <c r="AJQ442" s="74"/>
      <c r="AJR442" s="74"/>
      <c r="AJS442" s="74"/>
      <c r="AJT442" s="74"/>
      <c r="AJU442" s="74"/>
      <c r="AJV442" s="74"/>
      <c r="AJW442" s="74"/>
      <c r="AJX442" s="74"/>
      <c r="AJY442" s="74"/>
      <c r="AJZ442" s="74"/>
      <c r="AKA442" s="74"/>
      <c r="AKB442" s="74"/>
      <c r="AKC442" s="74"/>
      <c r="AKD442" s="74"/>
      <c r="AKE442" s="74"/>
      <c r="AKF442" s="74"/>
      <c r="AKG442" s="74"/>
      <c r="AKH442" s="74"/>
      <c r="AKI442" s="74"/>
      <c r="AKJ442" s="74"/>
      <c r="AKK442" s="74"/>
      <c r="AKL442" s="74"/>
      <c r="AKM442" s="74"/>
      <c r="AKN442" s="74"/>
      <c r="AKO442" s="74"/>
      <c r="AKP442" s="74"/>
      <c r="AKQ442" s="74"/>
      <c r="AKR442" s="74"/>
      <c r="AKS442" s="74"/>
      <c r="AKT442" s="74"/>
      <c r="AKU442" s="74"/>
      <c r="AKV442" s="74"/>
      <c r="AKW442" s="74"/>
      <c r="AKX442" s="74"/>
      <c r="AKY442" s="74"/>
      <c r="AKZ442" s="74"/>
      <c r="ALA442" s="74"/>
      <c r="ALB442" s="74"/>
      <c r="ALC442" s="74"/>
      <c r="ALD442" s="74"/>
      <c r="ALE442" s="74"/>
      <c r="ALF442" s="74"/>
      <c r="ALG442" s="74"/>
      <c r="ALH442" s="74"/>
      <c r="ALI442" s="74"/>
      <c r="ALJ442" s="74"/>
      <c r="ALK442" s="74"/>
      <c r="ALL442" s="74"/>
      <c r="ALM442" s="74"/>
      <c r="ALN442" s="74"/>
      <c r="ALO442" s="74"/>
      <c r="ALP442" s="74"/>
      <c r="ALQ442" s="74"/>
      <c r="ALR442" s="74"/>
      <c r="ALS442" s="74"/>
      <c r="ALT442" s="74"/>
      <c r="ALU442" s="74"/>
      <c r="ALV442" s="74"/>
      <c r="ALW442" s="74"/>
      <c r="ALX442" s="74"/>
      <c r="ALY442" s="74"/>
      <c r="ALZ442" s="74"/>
      <c r="AMA442" s="74"/>
      <c r="AMB442" s="74"/>
      <c r="AMC442" s="74"/>
      <c r="AMD442" s="74"/>
      <c r="AME442" s="74"/>
      <c r="AMF442" s="74"/>
      <c r="AMG442" s="74"/>
      <c r="AMH442" s="74"/>
      <c r="AMI442" s="74"/>
      <c r="AMJ442" s="74"/>
      <c r="AMK442" s="74"/>
      <c r="AML442" s="74"/>
      <c r="AMM442" s="74"/>
      <c r="AMN442" s="74"/>
      <c r="AMO442" s="74"/>
      <c r="AMP442" s="74"/>
      <c r="AMQ442" s="74"/>
      <c r="AMR442" s="74"/>
      <c r="AMS442" s="74"/>
      <c r="AMT442" s="74"/>
      <c r="AMU442" s="74"/>
      <c r="AMV442" s="74"/>
      <c r="AMW442" s="74"/>
      <c r="AMX442" s="74"/>
      <c r="AMY442" s="74"/>
      <c r="AMZ442" s="74"/>
      <c r="ANA442" s="74"/>
      <c r="ANB442" s="74"/>
      <c r="ANC442" s="74"/>
      <c r="AND442" s="74"/>
      <c r="ANE442" s="74"/>
      <c r="ANF442" s="74"/>
      <c r="ANG442" s="74"/>
      <c r="ANH442" s="74"/>
      <c r="ANI442" s="74"/>
      <c r="ANJ442" s="74"/>
      <c r="ANK442" s="74"/>
      <c r="ANL442" s="74"/>
      <c r="ANM442" s="74"/>
      <c r="ANN442" s="74"/>
      <c r="ANO442" s="74"/>
      <c r="ANP442" s="74"/>
      <c r="ANQ442" s="74"/>
      <c r="ANR442" s="74"/>
      <c r="ANS442" s="74"/>
      <c r="ANT442" s="74"/>
      <c r="ANU442" s="74"/>
      <c r="ANV442" s="74"/>
      <c r="ANW442" s="74"/>
      <c r="ANX442" s="74"/>
      <c r="ANY442" s="74"/>
      <c r="ANZ442" s="74"/>
      <c r="AOA442" s="74"/>
      <c r="AOB442" s="74"/>
      <c r="AOC442" s="74"/>
      <c r="AOD442" s="74"/>
      <c r="AOE442" s="74"/>
      <c r="AOF442" s="74"/>
      <c r="AOG442" s="74"/>
      <c r="AOH442" s="74"/>
      <c r="AOI442" s="74"/>
      <c r="AOJ442" s="74"/>
      <c r="AOK442" s="74"/>
      <c r="AOL442" s="74"/>
      <c r="AOM442" s="74"/>
      <c r="AON442" s="74"/>
      <c r="AOO442" s="74"/>
      <c r="AOP442" s="74"/>
      <c r="AOQ442" s="74"/>
      <c r="AOR442" s="74"/>
      <c r="AOS442" s="74"/>
      <c r="AOT442" s="74"/>
      <c r="AOU442" s="74"/>
      <c r="AOV442" s="74"/>
      <c r="AOW442" s="74"/>
      <c r="AOX442" s="74"/>
      <c r="AOY442" s="74"/>
      <c r="AOZ442" s="74"/>
      <c r="APA442" s="74"/>
      <c r="APB442" s="74"/>
      <c r="APC442" s="74"/>
      <c r="APD442" s="74"/>
      <c r="APE442" s="74"/>
      <c r="APF442" s="74"/>
      <c r="APG442" s="74"/>
      <c r="APH442" s="74"/>
      <c r="API442" s="74"/>
      <c r="APJ442" s="74"/>
      <c r="APK442" s="74"/>
      <c r="APL442" s="74"/>
      <c r="APM442" s="74"/>
      <c r="APN442" s="74"/>
      <c r="APO442" s="74"/>
      <c r="APP442" s="74"/>
      <c r="APQ442" s="74"/>
      <c r="APR442" s="74"/>
      <c r="APS442" s="74"/>
      <c r="APT442" s="74"/>
      <c r="APU442" s="74"/>
      <c r="APV442" s="74"/>
      <c r="APW442" s="74"/>
      <c r="APX442" s="74"/>
      <c r="APY442" s="74"/>
      <c r="APZ442" s="74"/>
      <c r="AQA442" s="74"/>
      <c r="AQB442" s="74"/>
      <c r="AQC442" s="74"/>
      <c r="AQD442" s="74"/>
      <c r="AQE442" s="74"/>
      <c r="AQF442" s="74"/>
      <c r="AQG442" s="74"/>
      <c r="AQH442" s="74"/>
      <c r="AQI442" s="74"/>
      <c r="AQJ442" s="74"/>
      <c r="AQK442" s="74"/>
      <c r="AQL442" s="74"/>
      <c r="AQM442" s="74"/>
      <c r="AQN442" s="74"/>
      <c r="AQO442" s="74"/>
      <c r="AQP442" s="74"/>
      <c r="AQQ442" s="74"/>
      <c r="AQR442" s="74"/>
      <c r="AQS442" s="74"/>
      <c r="AQT442" s="74"/>
      <c r="AQU442" s="74"/>
      <c r="AQV442" s="74"/>
      <c r="AQW442" s="74"/>
      <c r="AQX442" s="74"/>
      <c r="AQY442" s="74"/>
      <c r="AQZ442" s="74"/>
      <c r="ARA442" s="74"/>
      <c r="ARB442" s="74"/>
      <c r="ARC442" s="74"/>
      <c r="ARD442" s="74"/>
      <c r="ARE442" s="74"/>
      <c r="ARF442" s="74"/>
      <c r="ARG442" s="74"/>
      <c r="ARH442" s="74"/>
      <c r="ARI442" s="74"/>
      <c r="ARJ442" s="74"/>
      <c r="ARK442" s="74"/>
      <c r="ARL442" s="74"/>
      <c r="ARM442" s="74"/>
      <c r="ARN442" s="74"/>
      <c r="ARO442" s="74"/>
      <c r="ARP442" s="74"/>
      <c r="ARQ442" s="74"/>
      <c r="ARR442" s="74"/>
      <c r="ARS442" s="74"/>
      <c r="ART442" s="74"/>
      <c r="ARU442" s="74"/>
      <c r="ARV442" s="74"/>
      <c r="ARW442" s="74"/>
      <c r="ARX442" s="74"/>
      <c r="ARY442" s="74"/>
      <c r="ARZ442" s="74"/>
      <c r="ASA442" s="74"/>
      <c r="ASB442" s="74"/>
      <c r="ASC442" s="74"/>
      <c r="ASD442" s="74"/>
      <c r="ASE442" s="74"/>
      <c r="ASF442" s="74"/>
      <c r="ASG442" s="74"/>
      <c r="ASH442" s="74"/>
      <c r="ASI442" s="74"/>
      <c r="ASJ442" s="74"/>
      <c r="ASK442" s="74"/>
      <c r="ASL442" s="74"/>
      <c r="ASM442" s="74"/>
      <c r="ASN442" s="74"/>
      <c r="ASO442" s="74"/>
      <c r="ASP442" s="74"/>
      <c r="ASQ442" s="74"/>
      <c r="ASR442" s="74"/>
      <c r="ASS442" s="74"/>
      <c r="AST442" s="74"/>
      <c r="ASU442" s="74"/>
      <c r="ASV442" s="74"/>
      <c r="ASW442" s="74"/>
      <c r="ASX442" s="74"/>
      <c r="ASY442" s="74"/>
      <c r="ASZ442" s="74"/>
      <c r="ATA442" s="74"/>
      <c r="ATB442" s="74"/>
      <c r="ATC442" s="74"/>
      <c r="ATD442" s="74"/>
      <c r="ATE442" s="74"/>
      <c r="ATF442" s="74"/>
      <c r="ATG442" s="74"/>
      <c r="ATH442" s="74"/>
      <c r="ATI442" s="74"/>
      <c r="ATJ442" s="74"/>
      <c r="ATK442" s="74"/>
      <c r="ATL442" s="74"/>
      <c r="ATM442" s="74"/>
      <c r="ATN442" s="74"/>
      <c r="ATO442" s="74"/>
      <c r="ATP442" s="74"/>
      <c r="ATQ442" s="74"/>
      <c r="ATR442" s="74"/>
      <c r="ATS442" s="74"/>
      <c r="ATT442" s="74"/>
      <c r="ATU442" s="74"/>
      <c r="ATV442" s="74"/>
      <c r="ATW442" s="74"/>
      <c r="ATX442" s="74"/>
      <c r="ATY442" s="74"/>
      <c r="ATZ442" s="74"/>
      <c r="AUA442" s="74"/>
      <c r="AUB442" s="74"/>
      <c r="AUC442" s="74"/>
      <c r="AUD442" s="74"/>
      <c r="AUE442" s="74"/>
      <c r="AUF442" s="74"/>
      <c r="AUG442" s="74"/>
      <c r="AUH442" s="74"/>
      <c r="AUI442" s="74"/>
      <c r="AUJ442" s="74"/>
      <c r="AUK442" s="74"/>
      <c r="AUL442" s="74"/>
      <c r="AUM442" s="74"/>
      <c r="AUN442" s="74"/>
      <c r="AUO442" s="74"/>
      <c r="AUP442" s="74"/>
      <c r="AUQ442" s="74"/>
      <c r="AUR442" s="74"/>
      <c r="AUS442" s="74"/>
      <c r="AUT442" s="74"/>
      <c r="AUU442" s="74"/>
      <c r="AUV442" s="74"/>
      <c r="AUW442" s="74"/>
      <c r="AUX442" s="74"/>
      <c r="AUY442" s="74"/>
      <c r="AUZ442" s="74"/>
      <c r="AVA442" s="74"/>
      <c r="AVB442" s="74"/>
      <c r="AVC442" s="74"/>
      <c r="AVD442" s="74"/>
      <c r="AVE442" s="74"/>
      <c r="AVF442" s="74"/>
      <c r="AVG442" s="74"/>
      <c r="AVH442" s="74"/>
      <c r="AVI442" s="74"/>
      <c r="AVJ442" s="74"/>
      <c r="AVK442" s="74"/>
      <c r="AVL442" s="74"/>
      <c r="AVM442" s="74"/>
      <c r="AVN442" s="74"/>
      <c r="AVO442" s="74"/>
      <c r="AVP442" s="74"/>
      <c r="AVQ442" s="74"/>
      <c r="AVR442" s="74"/>
      <c r="AVS442" s="74"/>
      <c r="AVT442" s="74"/>
      <c r="AVU442" s="74"/>
      <c r="AVV442" s="74"/>
      <c r="AVW442" s="74"/>
      <c r="AVX442" s="74"/>
      <c r="AVY442" s="74"/>
      <c r="AVZ442" s="74"/>
      <c r="AWA442" s="74"/>
      <c r="AWB442" s="74"/>
      <c r="AWC442" s="74"/>
      <c r="AWD442" s="74"/>
      <c r="AWE442" s="74"/>
      <c r="AWF442" s="74"/>
      <c r="AWG442" s="74"/>
      <c r="AWH442" s="74"/>
      <c r="AWI442" s="74"/>
      <c r="AWJ442" s="74"/>
      <c r="AWK442" s="74"/>
      <c r="AWL442" s="74"/>
      <c r="AWM442" s="74"/>
      <c r="AWN442" s="74"/>
      <c r="AWO442" s="74"/>
      <c r="AWP442" s="74"/>
      <c r="AWQ442" s="74"/>
      <c r="AWR442" s="74"/>
      <c r="AWS442" s="74"/>
      <c r="AWT442" s="74"/>
      <c r="AWU442" s="74"/>
      <c r="AWV442" s="74"/>
      <c r="AWW442" s="74"/>
      <c r="AWX442" s="74"/>
      <c r="AWY442" s="74"/>
      <c r="AWZ442" s="74"/>
      <c r="AXA442" s="74"/>
      <c r="AXB442" s="74"/>
      <c r="AXC442" s="74"/>
      <c r="AXD442" s="74"/>
      <c r="AXE442" s="74"/>
      <c r="AXF442" s="74"/>
      <c r="AXG442" s="74"/>
      <c r="AXH442" s="74"/>
      <c r="AXI442" s="74"/>
      <c r="AXJ442" s="74"/>
      <c r="AXK442" s="74"/>
      <c r="AXL442" s="74"/>
      <c r="AXM442" s="74"/>
      <c r="AXN442" s="74"/>
      <c r="AXO442" s="74"/>
      <c r="AXP442" s="74"/>
      <c r="AXQ442" s="74"/>
      <c r="AXR442" s="74"/>
      <c r="AXS442" s="74"/>
      <c r="AXT442" s="74"/>
      <c r="AXU442" s="74"/>
      <c r="AXV442" s="74"/>
      <c r="AXW442" s="74"/>
      <c r="AXX442" s="74"/>
      <c r="AXY442" s="74"/>
      <c r="AXZ442" s="74"/>
      <c r="AYA442" s="74"/>
      <c r="AYB442" s="74"/>
      <c r="AYC442" s="74"/>
      <c r="AYD442" s="74"/>
      <c r="AYE442" s="74"/>
      <c r="AYF442" s="74"/>
      <c r="AYG442" s="74"/>
      <c r="AYH442" s="74"/>
      <c r="AYI442" s="74"/>
      <c r="AYJ442" s="74"/>
      <c r="AYK442" s="74"/>
      <c r="AYL442" s="74"/>
      <c r="AYM442" s="74"/>
      <c r="AYN442" s="74"/>
      <c r="AYO442" s="74"/>
      <c r="AYP442" s="74"/>
      <c r="AYQ442" s="74"/>
      <c r="AYR442" s="74"/>
      <c r="AYS442" s="74"/>
      <c r="AYT442" s="74"/>
      <c r="AYU442" s="74"/>
      <c r="AYV442" s="74"/>
      <c r="AYW442" s="74"/>
      <c r="AYX442" s="74"/>
      <c r="AYY442" s="74"/>
      <c r="AYZ442" s="74"/>
      <c r="AZA442" s="74"/>
      <c r="AZB442" s="74"/>
      <c r="AZC442" s="74"/>
      <c r="AZD442" s="74"/>
      <c r="AZE442" s="74"/>
      <c r="AZF442" s="74"/>
      <c r="AZG442" s="74"/>
      <c r="AZH442" s="74"/>
      <c r="AZI442" s="74"/>
      <c r="AZJ442" s="74"/>
      <c r="AZK442" s="74"/>
      <c r="AZL442" s="74"/>
      <c r="AZM442" s="74"/>
      <c r="AZN442" s="74"/>
      <c r="AZO442" s="74"/>
      <c r="AZP442" s="74"/>
      <c r="AZQ442" s="74"/>
      <c r="AZR442" s="74"/>
      <c r="AZS442" s="74"/>
      <c r="AZT442" s="74"/>
      <c r="AZU442" s="74"/>
      <c r="AZV442" s="74"/>
      <c r="AZW442" s="74"/>
      <c r="AZX442" s="74"/>
      <c r="AZY442" s="74"/>
      <c r="AZZ442" s="74"/>
      <c r="BAA442" s="74"/>
      <c r="BAB442" s="74"/>
      <c r="BAC442" s="74"/>
      <c r="BAD442" s="74"/>
      <c r="BAE442" s="74"/>
      <c r="BAF442" s="74"/>
      <c r="BAG442" s="74"/>
      <c r="BAH442" s="74"/>
      <c r="BAI442" s="74"/>
      <c r="BAJ442" s="74"/>
      <c r="BAK442" s="74"/>
      <c r="BAL442" s="74"/>
      <c r="BAM442" s="74"/>
      <c r="BAN442" s="74"/>
      <c r="BAO442" s="74"/>
      <c r="BAP442" s="74"/>
      <c r="BAQ442" s="74"/>
      <c r="BAR442" s="74"/>
      <c r="BAS442" s="74"/>
      <c r="BAT442" s="74"/>
      <c r="BAU442" s="74"/>
      <c r="BAV442" s="74"/>
      <c r="BAW442" s="74"/>
      <c r="BAX442" s="74"/>
      <c r="BAY442" s="74"/>
      <c r="BAZ442" s="74"/>
      <c r="BBA442" s="74"/>
      <c r="BBB442" s="74"/>
      <c r="BBC442" s="74"/>
      <c r="BBD442" s="74"/>
      <c r="BBE442" s="74"/>
      <c r="BBF442" s="74"/>
      <c r="BBG442" s="74"/>
      <c r="BBH442" s="74"/>
      <c r="BBI442" s="74"/>
      <c r="BBJ442" s="74"/>
      <c r="BBK442" s="74"/>
      <c r="BBL442" s="74"/>
      <c r="BBM442" s="74"/>
      <c r="BBN442" s="74"/>
      <c r="BBO442" s="74"/>
      <c r="BBP442" s="74"/>
      <c r="BBQ442" s="74"/>
      <c r="BBR442" s="74"/>
      <c r="BBS442" s="74"/>
      <c r="BBT442" s="74"/>
      <c r="BBU442" s="74"/>
      <c r="BBV442" s="74"/>
      <c r="BBW442" s="74"/>
      <c r="BBX442" s="74"/>
      <c r="BBY442" s="74"/>
      <c r="BBZ442" s="74"/>
      <c r="BCA442" s="74"/>
      <c r="BCB442" s="74"/>
      <c r="BCC442" s="74"/>
      <c r="BCD442" s="74"/>
      <c r="BCE442" s="74"/>
      <c r="BCF442" s="74"/>
      <c r="BCG442" s="74"/>
      <c r="BCH442" s="74"/>
      <c r="BCI442" s="74"/>
      <c r="BCJ442" s="74"/>
      <c r="BCK442" s="74"/>
      <c r="BCL442" s="74"/>
      <c r="BCM442" s="74"/>
      <c r="BCN442" s="74"/>
      <c r="BCO442" s="74"/>
      <c r="BCP442" s="74"/>
      <c r="BCQ442" s="74"/>
      <c r="BCR442" s="74"/>
      <c r="BCS442" s="74"/>
      <c r="BCT442" s="74"/>
      <c r="BCU442" s="74"/>
      <c r="BCV442" s="74"/>
      <c r="BCW442" s="74"/>
      <c r="BCX442" s="74"/>
      <c r="BCY442" s="74"/>
      <c r="BCZ442" s="74"/>
      <c r="BDA442" s="74"/>
      <c r="BDB442" s="74"/>
      <c r="BDC442" s="74"/>
      <c r="BDD442" s="74"/>
      <c r="BDE442" s="74"/>
      <c r="BDF442" s="74"/>
      <c r="BDG442" s="74"/>
      <c r="BDH442" s="74"/>
      <c r="BDI442" s="74"/>
      <c r="BDJ442" s="74"/>
      <c r="BDK442" s="74"/>
      <c r="BDL442" s="74"/>
      <c r="BDM442" s="74"/>
      <c r="BDN442" s="74"/>
      <c r="BDO442" s="74"/>
      <c r="BDP442" s="74"/>
      <c r="BDQ442" s="74"/>
      <c r="BDR442" s="74"/>
      <c r="BDS442" s="74"/>
      <c r="BDT442" s="74"/>
      <c r="BDU442" s="74"/>
      <c r="BDV442" s="74"/>
      <c r="BDW442" s="74"/>
      <c r="BDX442" s="74"/>
      <c r="BDY442" s="74"/>
      <c r="BDZ442" s="74"/>
      <c r="BEA442" s="74"/>
      <c r="BEB442" s="74"/>
      <c r="BEC442" s="74"/>
      <c r="BED442" s="74"/>
      <c r="BEE442" s="74"/>
      <c r="BEF442" s="74"/>
      <c r="BEG442" s="74"/>
      <c r="BEH442" s="74"/>
      <c r="BEI442" s="74"/>
      <c r="BEJ442" s="74"/>
      <c r="BEK442" s="74"/>
      <c r="BEL442" s="74"/>
      <c r="BEM442" s="74"/>
      <c r="BEN442" s="74"/>
      <c r="BEO442" s="74"/>
      <c r="BEP442" s="74"/>
      <c r="BEQ442" s="74"/>
      <c r="BER442" s="74"/>
      <c r="BES442" s="74"/>
      <c r="BET442" s="74"/>
      <c r="BEU442" s="74"/>
      <c r="BEV442" s="74"/>
      <c r="BEW442" s="74"/>
      <c r="BEX442" s="74"/>
      <c r="BEY442" s="74"/>
      <c r="BEZ442" s="74"/>
      <c r="BFA442" s="74"/>
      <c r="BFB442" s="74"/>
      <c r="BFC442" s="74"/>
      <c r="BFD442" s="74"/>
      <c r="BFE442" s="74"/>
      <c r="BFF442" s="74"/>
      <c r="BFG442" s="74"/>
      <c r="BFH442" s="74"/>
      <c r="BFI442" s="74"/>
      <c r="BFJ442" s="74"/>
      <c r="BFK442" s="74"/>
      <c r="BFL442" s="74"/>
      <c r="BFM442" s="74"/>
      <c r="BFN442" s="74"/>
      <c r="BFO442" s="74"/>
      <c r="BFP442" s="74"/>
      <c r="BFQ442" s="74"/>
      <c r="BFR442" s="74"/>
      <c r="BFS442" s="74"/>
      <c r="BFT442" s="74"/>
      <c r="BFU442" s="74"/>
      <c r="BFV442" s="74"/>
      <c r="BFW442" s="74"/>
      <c r="BFX442" s="74"/>
      <c r="BFY442" s="74"/>
      <c r="BFZ442" s="74"/>
      <c r="BGA442" s="74"/>
      <c r="BGB442" s="74"/>
      <c r="BGC442" s="74"/>
      <c r="BGD442" s="74"/>
      <c r="BGE442" s="74"/>
      <c r="BGF442" s="74"/>
      <c r="BGG442" s="74"/>
      <c r="BGH442" s="74"/>
      <c r="BGI442" s="74"/>
      <c r="BGJ442" s="74"/>
      <c r="BGK442" s="74"/>
      <c r="BGL442" s="74"/>
      <c r="BGM442" s="74"/>
      <c r="BGN442" s="74"/>
      <c r="BGO442" s="74"/>
      <c r="BGP442" s="74"/>
      <c r="BGQ442" s="74"/>
      <c r="BGR442" s="74"/>
      <c r="BGS442" s="74"/>
      <c r="BGT442" s="74"/>
      <c r="BGU442" s="74"/>
      <c r="BGV442" s="74"/>
      <c r="BGW442" s="74"/>
      <c r="BGX442" s="74"/>
      <c r="BGY442" s="74"/>
      <c r="BGZ442" s="74"/>
      <c r="BHA442" s="74"/>
      <c r="BHB442" s="74"/>
      <c r="BHC442" s="74"/>
      <c r="BHD442" s="74"/>
      <c r="BHE442" s="74"/>
      <c r="BHF442" s="74"/>
      <c r="BHG442" s="74"/>
      <c r="BHH442" s="74"/>
      <c r="BHI442" s="74"/>
      <c r="BHJ442" s="74"/>
      <c r="BHK442" s="74"/>
      <c r="BHL442" s="74"/>
      <c r="BHM442" s="74"/>
      <c r="BHN442" s="74"/>
      <c r="BHO442" s="74"/>
      <c r="BHP442" s="74"/>
      <c r="BHQ442" s="74"/>
      <c r="BHR442" s="74"/>
      <c r="BHS442" s="74"/>
      <c r="BHT442" s="74"/>
      <c r="BHU442" s="74"/>
      <c r="BHV442" s="74"/>
      <c r="BHW442" s="74"/>
      <c r="BHX442" s="74"/>
      <c r="BHY442" s="74"/>
      <c r="BHZ442" s="74"/>
      <c r="BIA442" s="74"/>
      <c r="BIB442" s="74"/>
      <c r="BIC442" s="74"/>
      <c r="BID442" s="74"/>
      <c r="BIE442" s="74"/>
      <c r="BIF442" s="74"/>
      <c r="BIG442" s="74"/>
      <c r="BIH442" s="74"/>
      <c r="BII442" s="74"/>
      <c r="BIJ442" s="74"/>
      <c r="BIK442" s="74"/>
      <c r="BIL442" s="74"/>
      <c r="BIM442" s="74"/>
      <c r="BIN442" s="74"/>
      <c r="BIO442" s="74"/>
      <c r="BIP442" s="74"/>
      <c r="BIQ442" s="74"/>
      <c r="BIR442" s="74"/>
      <c r="BIS442" s="74"/>
      <c r="BIT442" s="74"/>
      <c r="BIU442" s="74"/>
      <c r="BIV442" s="74"/>
      <c r="BIW442" s="74"/>
      <c r="BIX442" s="74"/>
      <c r="BIY442" s="74"/>
      <c r="BIZ442" s="74"/>
      <c r="BJA442" s="74"/>
      <c r="BJB442" s="74"/>
      <c r="BJC442" s="74"/>
      <c r="BJD442" s="74"/>
      <c r="BJE442" s="74"/>
      <c r="BJF442" s="74"/>
      <c r="BJG442" s="74"/>
      <c r="BJH442" s="74"/>
      <c r="BJI442" s="74"/>
      <c r="BJJ442" s="74"/>
      <c r="BJK442" s="74"/>
      <c r="BJL442" s="74"/>
      <c r="BJM442" s="74"/>
      <c r="BJN442" s="74"/>
      <c r="BJO442" s="74"/>
      <c r="BJP442" s="74"/>
      <c r="BJQ442" s="74"/>
      <c r="BJR442" s="74"/>
      <c r="BJS442" s="74"/>
      <c r="BJT442" s="74"/>
      <c r="BJU442" s="74"/>
      <c r="BJV442" s="74"/>
      <c r="BJW442" s="74"/>
      <c r="BJX442" s="74"/>
      <c r="BJY442" s="74"/>
      <c r="BJZ442" s="74"/>
      <c r="BKA442" s="74"/>
      <c r="BKB442" s="74"/>
      <c r="BKC442" s="74"/>
      <c r="BKD442" s="74"/>
      <c r="BKE442" s="74"/>
      <c r="BKF442" s="74"/>
      <c r="BKG442" s="74"/>
      <c r="BKH442" s="74"/>
      <c r="BKI442" s="74"/>
      <c r="BKJ442" s="74"/>
      <c r="BKK442" s="74"/>
      <c r="BKL442" s="74"/>
      <c r="BKM442" s="74"/>
      <c r="BKN442" s="74"/>
      <c r="BKO442" s="74"/>
      <c r="BKP442" s="74"/>
      <c r="BKQ442" s="74"/>
      <c r="BKR442" s="74"/>
      <c r="BKS442" s="74"/>
      <c r="BKT442" s="74"/>
      <c r="BKU442" s="74"/>
      <c r="BKV442" s="74"/>
      <c r="BKW442" s="74"/>
      <c r="BKX442" s="74"/>
      <c r="BKY442" s="74"/>
      <c r="BKZ442" s="74"/>
      <c r="BLA442" s="74"/>
      <c r="BLB442" s="74"/>
      <c r="BLC442" s="74"/>
      <c r="BLD442" s="74"/>
      <c r="BLE442" s="74"/>
      <c r="BLF442" s="74"/>
      <c r="BLG442" s="74"/>
      <c r="BLH442" s="74"/>
      <c r="BLI442" s="74"/>
      <c r="BLJ442" s="74"/>
      <c r="BLK442" s="74"/>
      <c r="BLL442" s="74"/>
      <c r="BLM442" s="74"/>
      <c r="BLN442" s="74"/>
      <c r="BLO442" s="74"/>
      <c r="BLP442" s="74"/>
      <c r="BLQ442" s="74"/>
      <c r="BLR442" s="74"/>
      <c r="BLS442" s="74"/>
      <c r="BLT442" s="74"/>
      <c r="BLU442" s="74"/>
      <c r="BLV442" s="74"/>
      <c r="BLW442" s="74"/>
      <c r="BLX442" s="74"/>
      <c r="BLY442" s="74"/>
      <c r="BLZ442" s="74"/>
      <c r="BMA442" s="74"/>
      <c r="BMB442" s="74"/>
      <c r="BMC442" s="74"/>
      <c r="BMD442" s="74"/>
      <c r="BME442" s="74"/>
      <c r="BMF442" s="74"/>
      <c r="BMG442" s="74"/>
      <c r="BMH442" s="74"/>
      <c r="BMI442" s="74"/>
      <c r="BMJ442" s="74"/>
      <c r="BMK442" s="74"/>
      <c r="BML442" s="74"/>
      <c r="BMM442" s="74"/>
      <c r="BMN442" s="74"/>
      <c r="BMO442" s="74"/>
      <c r="BMP442" s="74"/>
      <c r="BMQ442" s="74"/>
      <c r="BMR442" s="74"/>
      <c r="BMS442" s="74"/>
      <c r="BMT442" s="74"/>
      <c r="BMU442" s="74"/>
      <c r="BMV442" s="74"/>
      <c r="BMW442" s="74"/>
      <c r="BMX442" s="74"/>
      <c r="BMY442" s="74"/>
      <c r="BMZ442" s="74"/>
      <c r="BNA442" s="74"/>
      <c r="BNB442" s="74"/>
      <c r="BNC442" s="74"/>
      <c r="BND442" s="74"/>
      <c r="BNE442" s="74"/>
      <c r="BNF442" s="74"/>
      <c r="BNG442" s="74"/>
      <c r="BNH442" s="74"/>
      <c r="BNI442" s="74"/>
      <c r="BNJ442" s="74"/>
      <c r="BNK442" s="74"/>
      <c r="BNL442" s="74"/>
      <c r="BNM442" s="74"/>
      <c r="BNN442" s="74"/>
      <c r="BNO442" s="74"/>
      <c r="BNP442" s="74"/>
      <c r="BNQ442" s="74"/>
      <c r="BNR442" s="74"/>
      <c r="BNS442" s="74"/>
      <c r="BNT442" s="74"/>
      <c r="BNU442" s="74"/>
      <c r="BNV442" s="74"/>
      <c r="BNW442" s="74"/>
      <c r="BNX442" s="74"/>
      <c r="BNY442" s="74"/>
      <c r="BNZ442" s="74"/>
      <c r="BOA442" s="74"/>
      <c r="BOB442" s="74"/>
      <c r="BOC442" s="74"/>
      <c r="BOD442" s="74"/>
      <c r="BOE442" s="74"/>
      <c r="BOF442" s="74"/>
      <c r="BOG442" s="74"/>
      <c r="BOH442" s="74"/>
      <c r="BOI442" s="74"/>
      <c r="BOJ442" s="74"/>
      <c r="BOK442" s="74"/>
      <c r="BOL442" s="74"/>
      <c r="BOM442" s="74"/>
      <c r="BON442" s="74"/>
      <c r="BOO442" s="74"/>
      <c r="BOP442" s="74"/>
      <c r="BOQ442" s="74"/>
      <c r="BOR442" s="74"/>
      <c r="BOS442" s="74"/>
      <c r="BOT442" s="74"/>
      <c r="BOU442" s="74"/>
      <c r="BOV442" s="74"/>
      <c r="BOW442" s="74"/>
      <c r="BOX442" s="74"/>
      <c r="BOY442" s="74"/>
      <c r="BOZ442" s="74"/>
      <c r="BPA442" s="74"/>
      <c r="BPB442" s="74"/>
      <c r="BPC442" s="74"/>
      <c r="BPD442" s="74"/>
      <c r="BPE442" s="74"/>
      <c r="BPF442" s="74"/>
      <c r="BPG442" s="74"/>
      <c r="BPH442" s="74"/>
      <c r="BPI442" s="74"/>
      <c r="BPJ442" s="74"/>
      <c r="BPK442" s="74"/>
      <c r="BPL442" s="74"/>
      <c r="BPM442" s="74"/>
      <c r="BPN442" s="74"/>
      <c r="BPO442" s="74"/>
      <c r="BPP442" s="74"/>
      <c r="BPQ442" s="74"/>
      <c r="BPR442" s="74"/>
      <c r="BPS442" s="74"/>
      <c r="BPT442" s="74"/>
      <c r="BPU442" s="74"/>
      <c r="BPV442" s="74"/>
      <c r="BPW442" s="74"/>
      <c r="BPX442" s="74"/>
      <c r="BPY442" s="74"/>
      <c r="BPZ442" s="74"/>
      <c r="BQA442" s="74"/>
      <c r="BQB442" s="74"/>
      <c r="BQC442" s="74"/>
      <c r="BQD442" s="74"/>
      <c r="BQE442" s="74"/>
      <c r="BQF442" s="74"/>
      <c r="BQG442" s="74"/>
      <c r="BQH442" s="74"/>
      <c r="BQI442" s="74"/>
      <c r="BQJ442" s="74"/>
      <c r="BQK442" s="74"/>
      <c r="BQL442" s="74"/>
      <c r="BQM442" s="74"/>
      <c r="BQN442" s="74"/>
      <c r="BQO442" s="74"/>
      <c r="BQP442" s="74"/>
      <c r="BQQ442" s="74"/>
      <c r="BQR442" s="74"/>
      <c r="BQS442" s="74"/>
      <c r="BQT442" s="74"/>
      <c r="BQU442" s="74"/>
      <c r="BQV442" s="74"/>
      <c r="BQW442" s="74"/>
      <c r="BQX442" s="74"/>
      <c r="BQY442" s="74"/>
      <c r="BQZ442" s="74"/>
      <c r="BRA442" s="74"/>
      <c r="BRB442" s="74"/>
      <c r="BRC442" s="74"/>
      <c r="BRD442" s="74"/>
      <c r="BRE442" s="74"/>
      <c r="BRF442" s="74"/>
      <c r="BRG442" s="74"/>
      <c r="BRH442" s="74"/>
      <c r="BRI442" s="74"/>
      <c r="BRJ442" s="74"/>
      <c r="BRK442" s="74"/>
      <c r="BRL442" s="74"/>
      <c r="BRM442" s="74"/>
      <c r="BRN442" s="74"/>
      <c r="BRO442" s="74"/>
      <c r="BRP442" s="74"/>
      <c r="BRQ442" s="74"/>
      <c r="BRR442" s="74"/>
      <c r="BRS442" s="74"/>
      <c r="BRT442" s="74"/>
      <c r="BRU442" s="74"/>
      <c r="BRV442" s="74"/>
      <c r="BRW442" s="74"/>
      <c r="BRX442" s="74"/>
      <c r="BRY442" s="74"/>
      <c r="BRZ442" s="74"/>
      <c r="BSA442" s="74"/>
      <c r="BSB442" s="74"/>
      <c r="BSC442" s="74"/>
      <c r="BSD442" s="74"/>
      <c r="BSE442" s="74"/>
      <c r="BSF442" s="74"/>
      <c r="BSG442" s="74"/>
      <c r="BSH442" s="74"/>
      <c r="BSI442" s="74"/>
      <c r="BSJ442" s="74"/>
      <c r="BSK442" s="74"/>
      <c r="BSL442" s="74"/>
      <c r="BSM442" s="74"/>
      <c r="BSN442" s="74"/>
      <c r="BSO442" s="74"/>
      <c r="BSP442" s="74"/>
      <c r="BSQ442" s="74"/>
      <c r="BSR442" s="74"/>
      <c r="BSS442" s="74"/>
      <c r="BST442" s="74"/>
      <c r="BSU442" s="74"/>
      <c r="BSV442" s="74"/>
      <c r="BSW442" s="74"/>
      <c r="BSX442" s="74"/>
      <c r="BSY442" s="74"/>
      <c r="BSZ442" s="74"/>
      <c r="BTA442" s="74"/>
      <c r="BTB442" s="74"/>
      <c r="BTC442" s="74"/>
      <c r="BTD442" s="74"/>
      <c r="BTE442" s="74"/>
      <c r="BTF442" s="74"/>
      <c r="BTG442" s="74"/>
      <c r="BTH442" s="74"/>
      <c r="BTI442" s="74"/>
      <c r="BTJ442" s="74"/>
      <c r="BTK442" s="74"/>
      <c r="BTL442" s="74"/>
      <c r="BTM442" s="74"/>
      <c r="BTN442" s="74"/>
      <c r="BTO442" s="74"/>
      <c r="BTP442" s="74"/>
      <c r="BTQ442" s="74"/>
      <c r="BTR442" s="74"/>
      <c r="BTS442" s="74"/>
      <c r="BTT442" s="74"/>
      <c r="BTU442" s="74"/>
      <c r="BTV442" s="74"/>
      <c r="BTW442" s="74"/>
      <c r="BTX442" s="74"/>
      <c r="BTY442" s="74"/>
      <c r="BTZ442" s="74"/>
      <c r="BUA442" s="74"/>
      <c r="BUB442" s="74"/>
      <c r="BUC442" s="74"/>
      <c r="BUD442" s="74"/>
      <c r="BUE442" s="74"/>
      <c r="BUF442" s="74"/>
      <c r="BUG442" s="74"/>
      <c r="BUH442" s="74"/>
      <c r="BUI442" s="74"/>
      <c r="BUJ442" s="74"/>
      <c r="BUK442" s="74"/>
      <c r="BUL442" s="74"/>
      <c r="BUM442" s="74"/>
      <c r="BUN442" s="74"/>
      <c r="BUO442" s="74"/>
      <c r="BUP442" s="74"/>
      <c r="BUQ442" s="74"/>
      <c r="BUR442" s="74"/>
      <c r="BUS442" s="74"/>
      <c r="BUT442" s="74"/>
      <c r="BUU442" s="74"/>
      <c r="BUV442" s="74"/>
      <c r="BUW442" s="74"/>
      <c r="BUX442" s="74"/>
      <c r="BUY442" s="74"/>
      <c r="BUZ442" s="74"/>
      <c r="BVA442" s="74"/>
      <c r="BVB442" s="74"/>
      <c r="BVC442" s="74"/>
      <c r="BVD442" s="74"/>
      <c r="BVE442" s="74"/>
      <c r="BVF442" s="74"/>
      <c r="BVG442" s="74"/>
      <c r="BVH442" s="74"/>
      <c r="BVI442" s="74"/>
      <c r="BVJ442" s="74"/>
      <c r="BVK442" s="74"/>
      <c r="BVL442" s="74"/>
      <c r="BVM442" s="74"/>
      <c r="BVN442" s="74"/>
      <c r="BVO442" s="74"/>
      <c r="BVP442" s="74"/>
      <c r="BVQ442" s="74"/>
      <c r="BVR442" s="74"/>
      <c r="BVS442" s="74"/>
      <c r="BVT442" s="74"/>
      <c r="BVU442" s="74"/>
      <c r="BVV442" s="74"/>
      <c r="BVW442" s="74"/>
      <c r="BVX442" s="74"/>
      <c r="BVY442" s="74"/>
      <c r="BVZ442" s="74"/>
      <c r="BWA442" s="74"/>
      <c r="BWB442" s="74"/>
      <c r="BWC442" s="74"/>
      <c r="BWD442" s="74"/>
      <c r="BWE442" s="74"/>
      <c r="BWF442" s="74"/>
      <c r="BWG442" s="74"/>
      <c r="BWH442" s="74"/>
      <c r="BWI442" s="74"/>
      <c r="BWJ442" s="74"/>
      <c r="BWK442" s="74"/>
      <c r="BWL442" s="74"/>
      <c r="BWM442" s="74"/>
      <c r="BWN442" s="74"/>
      <c r="BWO442" s="74"/>
      <c r="BWP442" s="74"/>
      <c r="BWQ442" s="74"/>
      <c r="BWR442" s="74"/>
      <c r="BWS442" s="74"/>
      <c r="BWT442" s="74"/>
      <c r="BWU442" s="74"/>
      <c r="BWV442" s="74"/>
      <c r="BWW442" s="74"/>
      <c r="BWX442" s="74"/>
      <c r="BWY442" s="74"/>
      <c r="BWZ442" s="74"/>
      <c r="BXA442" s="74"/>
      <c r="BXB442" s="74"/>
      <c r="BXC442" s="74"/>
      <c r="BXD442" s="74"/>
      <c r="BXE442" s="74"/>
      <c r="BXF442" s="74"/>
      <c r="BXG442" s="74"/>
      <c r="BXH442" s="74"/>
      <c r="BXI442" s="74"/>
      <c r="BXJ442" s="74"/>
      <c r="BXK442" s="74"/>
      <c r="BXL442" s="74"/>
      <c r="BXM442" s="74"/>
      <c r="BXN442" s="74"/>
      <c r="BXO442" s="74"/>
      <c r="BXP442" s="74"/>
      <c r="BXQ442" s="74"/>
      <c r="BXR442" s="74"/>
      <c r="BXS442" s="74"/>
      <c r="BXT442" s="74"/>
      <c r="BXU442" s="74"/>
      <c r="BXV442" s="74"/>
      <c r="BXW442" s="74"/>
      <c r="BXX442" s="74"/>
      <c r="BXY442" s="74"/>
      <c r="BXZ442" s="74"/>
      <c r="BYA442" s="74"/>
      <c r="BYB442" s="74"/>
      <c r="BYC442" s="74"/>
      <c r="BYD442" s="74"/>
      <c r="BYE442" s="74"/>
      <c r="BYF442" s="74"/>
      <c r="BYG442" s="74"/>
      <c r="BYH442" s="74"/>
      <c r="BYI442" s="74"/>
      <c r="BYJ442" s="74"/>
      <c r="BYK442" s="74"/>
      <c r="BYL442" s="74"/>
      <c r="BYM442" s="74"/>
      <c r="BYN442" s="74"/>
      <c r="BYO442" s="74"/>
      <c r="BYP442" s="74"/>
      <c r="BYQ442" s="74"/>
      <c r="BYR442" s="74"/>
      <c r="BYS442" s="74"/>
      <c r="BYT442" s="74"/>
      <c r="BYU442" s="74"/>
      <c r="BYV442" s="74"/>
      <c r="BYW442" s="74"/>
      <c r="BYX442" s="74"/>
      <c r="BYY442" s="74"/>
      <c r="BYZ442" s="74"/>
      <c r="BZA442" s="74"/>
      <c r="BZB442" s="74"/>
      <c r="BZC442" s="74"/>
      <c r="BZD442" s="74"/>
      <c r="BZE442" s="74"/>
      <c r="BZF442" s="74"/>
      <c r="BZG442" s="74"/>
      <c r="BZH442" s="74"/>
      <c r="BZI442" s="74"/>
      <c r="BZJ442" s="74"/>
      <c r="BZK442" s="74"/>
      <c r="BZL442" s="74"/>
      <c r="BZM442" s="74"/>
      <c r="BZN442" s="74"/>
      <c r="BZO442" s="74"/>
      <c r="BZP442" s="74"/>
      <c r="BZQ442" s="74"/>
      <c r="BZR442" s="74"/>
      <c r="BZS442" s="74"/>
      <c r="BZT442" s="74"/>
      <c r="BZU442" s="74"/>
      <c r="BZV442" s="74"/>
      <c r="BZW442" s="74"/>
      <c r="BZX442" s="74"/>
      <c r="BZY442" s="74"/>
      <c r="BZZ442" s="74"/>
      <c r="CAA442" s="74"/>
      <c r="CAB442" s="74"/>
      <c r="CAC442" s="74"/>
      <c r="CAD442" s="74"/>
      <c r="CAE442" s="74"/>
      <c r="CAF442" s="74"/>
      <c r="CAG442" s="74"/>
      <c r="CAH442" s="74"/>
      <c r="CAI442" s="74"/>
      <c r="CAJ442" s="74"/>
      <c r="CAK442" s="74"/>
      <c r="CAL442" s="74"/>
      <c r="CAM442" s="74"/>
      <c r="CAN442" s="74"/>
      <c r="CAO442" s="74"/>
      <c r="CAP442" s="74"/>
      <c r="CAQ442" s="74"/>
      <c r="CAR442" s="74"/>
      <c r="CAS442" s="74"/>
      <c r="CAT442" s="74"/>
      <c r="CAU442" s="74"/>
      <c r="CAV442" s="74"/>
      <c r="CAW442" s="74"/>
      <c r="CAX442" s="74"/>
      <c r="CAY442" s="74"/>
      <c r="CAZ442" s="74"/>
      <c r="CBA442" s="74"/>
      <c r="CBB442" s="74"/>
      <c r="CBC442" s="74"/>
      <c r="CBD442" s="74"/>
      <c r="CBE442" s="74"/>
      <c r="CBF442" s="74"/>
      <c r="CBG442" s="74"/>
      <c r="CBH442" s="74"/>
      <c r="CBI442" s="74"/>
      <c r="CBJ442" s="74"/>
      <c r="CBK442" s="74"/>
      <c r="CBL442" s="74"/>
      <c r="CBM442" s="74"/>
      <c r="CBN442" s="74"/>
      <c r="CBO442" s="74"/>
      <c r="CBP442" s="74"/>
      <c r="CBQ442" s="74"/>
      <c r="CBR442" s="74"/>
      <c r="CBS442" s="74"/>
      <c r="CBT442" s="74"/>
      <c r="CBU442" s="74"/>
      <c r="CBV442" s="74"/>
      <c r="CBW442" s="74"/>
      <c r="CBX442" s="74"/>
      <c r="CBY442" s="74"/>
      <c r="CBZ442" s="74"/>
      <c r="CCA442" s="74"/>
      <c r="CCB442" s="74"/>
      <c r="CCC442" s="74"/>
      <c r="CCD442" s="74"/>
      <c r="CCE442" s="74"/>
      <c r="CCF442" s="74"/>
      <c r="CCG442" s="74"/>
      <c r="CCH442" s="74"/>
      <c r="CCI442" s="74"/>
      <c r="CCJ442" s="74"/>
      <c r="CCK442" s="74"/>
      <c r="CCL442" s="74"/>
      <c r="CCM442" s="74"/>
      <c r="CCN442" s="74"/>
      <c r="CCO442" s="74"/>
      <c r="CCP442" s="74"/>
      <c r="CCQ442" s="74"/>
      <c r="CCR442" s="74"/>
      <c r="CCS442" s="74"/>
      <c r="CCT442" s="74"/>
      <c r="CCU442" s="74"/>
      <c r="CCV442" s="74"/>
      <c r="CCW442" s="74"/>
      <c r="CCX442" s="74"/>
      <c r="CCY442" s="74"/>
      <c r="CCZ442" s="74"/>
      <c r="CDA442" s="74"/>
      <c r="CDB442" s="74"/>
      <c r="CDC442" s="74"/>
      <c r="CDD442" s="74"/>
      <c r="CDE442" s="74"/>
      <c r="CDF442" s="74"/>
      <c r="CDG442" s="74"/>
      <c r="CDH442" s="74"/>
      <c r="CDI442" s="74"/>
      <c r="CDJ442" s="74"/>
      <c r="CDK442" s="74"/>
      <c r="CDL442" s="74"/>
      <c r="CDM442" s="74"/>
      <c r="CDN442" s="74"/>
      <c r="CDO442" s="74"/>
      <c r="CDP442" s="74"/>
      <c r="CDQ442" s="74"/>
      <c r="CDR442" s="74"/>
      <c r="CDS442" s="74"/>
      <c r="CDT442" s="74"/>
      <c r="CDU442" s="74"/>
      <c r="CDV442" s="74"/>
      <c r="CDW442" s="74"/>
      <c r="CDX442" s="74"/>
      <c r="CDY442" s="74"/>
      <c r="CDZ442" s="74"/>
      <c r="CEA442" s="74"/>
      <c r="CEB442" s="74"/>
      <c r="CEC442" s="74"/>
      <c r="CED442" s="74"/>
      <c r="CEE442" s="74"/>
      <c r="CEF442" s="74"/>
      <c r="CEG442" s="74"/>
      <c r="CEH442" s="74"/>
      <c r="CEI442" s="74"/>
      <c r="CEJ442" s="74"/>
      <c r="CEK442" s="74"/>
      <c r="CEL442" s="74"/>
      <c r="CEM442" s="74"/>
      <c r="CEN442" s="74"/>
      <c r="CEO442" s="74"/>
      <c r="CEP442" s="74"/>
      <c r="CEQ442" s="74"/>
      <c r="CER442" s="74"/>
      <c r="CES442" s="74"/>
      <c r="CET442" s="74"/>
      <c r="CEU442" s="74"/>
      <c r="CEV442" s="74"/>
      <c r="CEW442" s="74"/>
      <c r="CEX442" s="74"/>
      <c r="CEY442" s="74"/>
      <c r="CEZ442" s="74"/>
      <c r="CFA442" s="74"/>
      <c r="CFB442" s="74"/>
      <c r="CFC442" s="74"/>
      <c r="CFD442" s="74"/>
      <c r="CFE442" s="74"/>
      <c r="CFF442" s="74"/>
      <c r="CFG442" s="74"/>
      <c r="CFH442" s="74"/>
      <c r="CFI442" s="74"/>
      <c r="CFJ442" s="74"/>
      <c r="CFK442" s="74"/>
      <c r="CFL442" s="74"/>
      <c r="CFM442" s="74"/>
      <c r="CFN442" s="74"/>
      <c r="CFO442" s="74"/>
      <c r="CFP442" s="74"/>
      <c r="CFQ442" s="74"/>
      <c r="CFR442" s="74"/>
      <c r="CFS442" s="74"/>
      <c r="CFT442" s="74"/>
      <c r="CFU442" s="74"/>
      <c r="CFV442" s="74"/>
      <c r="CFW442" s="74"/>
      <c r="CFX442" s="74"/>
      <c r="CFY442" s="74"/>
      <c r="CFZ442" s="74"/>
      <c r="CGA442" s="74"/>
      <c r="CGB442" s="74"/>
      <c r="CGC442" s="74"/>
      <c r="CGD442" s="74"/>
      <c r="CGE442" s="74"/>
      <c r="CGF442" s="74"/>
      <c r="CGG442" s="74"/>
      <c r="CGH442" s="74"/>
      <c r="CGI442" s="74"/>
      <c r="CGJ442" s="74"/>
      <c r="CGK442" s="74"/>
      <c r="CGL442" s="74"/>
      <c r="CGM442" s="74"/>
      <c r="CGN442" s="74"/>
      <c r="CGO442" s="74"/>
      <c r="CGP442" s="74"/>
      <c r="CGQ442" s="74"/>
      <c r="CGR442" s="74"/>
      <c r="CGS442" s="74"/>
      <c r="CGT442" s="74"/>
      <c r="CGU442" s="74"/>
      <c r="CGV442" s="74"/>
      <c r="CGW442" s="74"/>
      <c r="CGX442" s="74"/>
      <c r="CGY442" s="74"/>
      <c r="CGZ442" s="74"/>
      <c r="CHA442" s="74"/>
      <c r="CHB442" s="74"/>
      <c r="CHC442" s="74"/>
      <c r="CHD442" s="74"/>
      <c r="CHE442" s="74"/>
      <c r="CHF442" s="74"/>
      <c r="CHG442" s="74"/>
      <c r="CHH442" s="74"/>
      <c r="CHI442" s="74"/>
      <c r="CHJ442" s="74"/>
      <c r="CHK442" s="74"/>
      <c r="CHL442" s="74"/>
      <c r="CHM442" s="74"/>
      <c r="CHN442" s="74"/>
      <c r="CHO442" s="74"/>
      <c r="CHP442" s="74"/>
      <c r="CHQ442" s="74"/>
      <c r="CHR442" s="74"/>
      <c r="CHS442" s="74"/>
      <c r="CHT442" s="74"/>
      <c r="CHU442" s="74"/>
      <c r="CHV442" s="74"/>
      <c r="CHW442" s="74"/>
      <c r="CHX442" s="74"/>
      <c r="CHY442" s="74"/>
      <c r="CHZ442" s="74"/>
      <c r="CIA442" s="74"/>
      <c r="CIB442" s="74"/>
      <c r="CIC442" s="74"/>
      <c r="CID442" s="74"/>
      <c r="CIE442" s="74"/>
      <c r="CIF442" s="74"/>
      <c r="CIG442" s="74"/>
      <c r="CIH442" s="74"/>
      <c r="CII442" s="74"/>
      <c r="CIJ442" s="74"/>
      <c r="CIK442" s="74"/>
      <c r="CIL442" s="74"/>
      <c r="CIM442" s="74"/>
      <c r="CIN442" s="74"/>
      <c r="CIO442" s="74"/>
      <c r="CIP442" s="74"/>
      <c r="CIQ442" s="74"/>
      <c r="CIR442" s="74"/>
      <c r="CIS442" s="74"/>
      <c r="CIT442" s="74"/>
      <c r="CIU442" s="74"/>
      <c r="CIV442" s="74"/>
      <c r="CIW442" s="74"/>
      <c r="CIX442" s="74"/>
      <c r="CIY442" s="74"/>
      <c r="CIZ442" s="74"/>
      <c r="CJA442" s="74"/>
      <c r="CJB442" s="74"/>
      <c r="CJC442" s="74"/>
      <c r="CJD442" s="74"/>
      <c r="CJE442" s="74"/>
      <c r="CJF442" s="74"/>
      <c r="CJG442" s="74"/>
      <c r="CJH442" s="74"/>
      <c r="CJI442" s="74"/>
      <c r="CJJ442" s="74"/>
      <c r="CJK442" s="74"/>
      <c r="CJL442" s="74"/>
      <c r="CJM442" s="74"/>
      <c r="CJN442" s="74"/>
      <c r="CJO442" s="74"/>
      <c r="CJP442" s="74"/>
      <c r="CJQ442" s="74"/>
      <c r="CJR442" s="74"/>
      <c r="CJS442" s="74"/>
      <c r="CJT442" s="74"/>
      <c r="CJU442" s="74"/>
      <c r="CJV442" s="74"/>
      <c r="CJW442" s="74"/>
      <c r="CJX442" s="74"/>
      <c r="CJY442" s="74"/>
      <c r="CJZ442" s="74"/>
      <c r="CKA442" s="74"/>
      <c r="CKB442" s="74"/>
      <c r="CKC442" s="74"/>
      <c r="CKD442" s="74"/>
      <c r="CKE442" s="74"/>
      <c r="CKF442" s="74"/>
      <c r="CKG442" s="74"/>
      <c r="CKH442" s="74"/>
      <c r="CKI442" s="74"/>
      <c r="CKJ442" s="74"/>
      <c r="CKK442" s="74"/>
      <c r="CKL442" s="74"/>
      <c r="CKM442" s="74"/>
      <c r="CKN442" s="74"/>
      <c r="CKO442" s="74"/>
      <c r="CKP442" s="74"/>
      <c r="CKQ442" s="74"/>
      <c r="CKR442" s="74"/>
      <c r="CKS442" s="74"/>
      <c r="CKT442" s="74"/>
      <c r="CKU442" s="74"/>
      <c r="CKV442" s="74"/>
      <c r="CKW442" s="74"/>
      <c r="CKX442" s="74"/>
      <c r="CKY442" s="74"/>
      <c r="CKZ442" s="74"/>
      <c r="CLA442" s="74"/>
      <c r="CLB442" s="74"/>
      <c r="CLC442" s="74"/>
      <c r="CLD442" s="74"/>
      <c r="CLE442" s="74"/>
      <c r="CLF442" s="74"/>
      <c r="CLG442" s="74"/>
      <c r="CLH442" s="74"/>
      <c r="CLI442" s="74"/>
      <c r="CLJ442" s="74"/>
      <c r="CLK442" s="74"/>
      <c r="CLL442" s="74"/>
      <c r="CLM442" s="74"/>
      <c r="CLN442" s="74"/>
      <c r="CLO442" s="74"/>
      <c r="CLP442" s="74"/>
      <c r="CLQ442" s="74"/>
      <c r="CLR442" s="74"/>
      <c r="CLS442" s="74"/>
      <c r="CLT442" s="74"/>
      <c r="CLU442" s="74"/>
      <c r="CLV442" s="74"/>
      <c r="CLW442" s="74"/>
      <c r="CLX442" s="74"/>
      <c r="CLY442" s="74"/>
      <c r="CLZ442" s="74"/>
      <c r="CMA442" s="74"/>
      <c r="CMB442" s="74"/>
      <c r="CMC442" s="74"/>
      <c r="CMD442" s="74"/>
      <c r="CME442" s="74"/>
      <c r="CMF442" s="74"/>
      <c r="CMG442" s="74"/>
      <c r="CMH442" s="74"/>
      <c r="CMI442" s="74"/>
      <c r="CMJ442" s="74"/>
      <c r="CMK442" s="74"/>
      <c r="CML442" s="74"/>
      <c r="CMM442" s="74"/>
      <c r="CMN442" s="74"/>
      <c r="CMO442" s="74"/>
      <c r="CMP442" s="74"/>
      <c r="CMQ442" s="74"/>
      <c r="CMR442" s="74"/>
      <c r="CMS442" s="74"/>
      <c r="CMT442" s="74"/>
      <c r="CMU442" s="74"/>
      <c r="CMV442" s="74"/>
      <c r="CMW442" s="74"/>
      <c r="CMX442" s="74"/>
      <c r="CMY442" s="74"/>
      <c r="CMZ442" s="74"/>
      <c r="CNA442" s="74"/>
      <c r="CNB442" s="74"/>
      <c r="CNC442" s="74"/>
      <c r="CND442" s="74"/>
      <c r="CNE442" s="74"/>
      <c r="CNF442" s="74"/>
      <c r="CNG442" s="74"/>
      <c r="CNH442" s="74"/>
      <c r="CNI442" s="74"/>
      <c r="CNJ442" s="74"/>
      <c r="CNK442" s="74"/>
      <c r="CNL442" s="74"/>
      <c r="CNM442" s="74"/>
      <c r="CNN442" s="74"/>
      <c r="CNO442" s="74"/>
      <c r="CNP442" s="74"/>
      <c r="CNQ442" s="74"/>
      <c r="CNR442" s="74"/>
      <c r="CNS442" s="74"/>
      <c r="CNT442" s="74"/>
      <c r="CNU442" s="74"/>
      <c r="CNV442" s="74"/>
      <c r="CNW442" s="74"/>
      <c r="CNX442" s="74"/>
      <c r="CNY442" s="74"/>
      <c r="CNZ442" s="74"/>
      <c r="COA442" s="74"/>
      <c r="COB442" s="74"/>
      <c r="COC442" s="74"/>
      <c r="COD442" s="74"/>
      <c r="COE442" s="74"/>
      <c r="COF442" s="74"/>
      <c r="COG442" s="74"/>
      <c r="COH442" s="74"/>
      <c r="COI442" s="74"/>
      <c r="COJ442" s="74"/>
      <c r="COK442" s="74"/>
      <c r="COL442" s="74"/>
      <c r="COM442" s="74"/>
      <c r="CON442" s="74"/>
      <c r="COO442" s="74"/>
      <c r="COP442" s="74"/>
      <c r="COQ442" s="74"/>
      <c r="COR442" s="74"/>
      <c r="COS442" s="74"/>
      <c r="COT442" s="74"/>
      <c r="COU442" s="74"/>
      <c r="COV442" s="74"/>
      <c r="COW442" s="74"/>
      <c r="COX442" s="74"/>
      <c r="COY442" s="74"/>
      <c r="COZ442" s="74"/>
      <c r="CPA442" s="74"/>
      <c r="CPB442" s="74"/>
      <c r="CPC442" s="74"/>
      <c r="CPD442" s="74"/>
      <c r="CPE442" s="74"/>
      <c r="CPF442" s="74"/>
      <c r="CPG442" s="74"/>
      <c r="CPH442" s="74"/>
      <c r="CPI442" s="74"/>
      <c r="CPJ442" s="74"/>
      <c r="CPK442" s="74"/>
      <c r="CPL442" s="74"/>
      <c r="CPM442" s="74"/>
      <c r="CPN442" s="74"/>
      <c r="CPO442" s="74"/>
      <c r="CPP442" s="74"/>
      <c r="CPQ442" s="74"/>
      <c r="CPR442" s="74"/>
      <c r="CPS442" s="74"/>
      <c r="CPT442" s="74"/>
      <c r="CPU442" s="74"/>
      <c r="CPV442" s="74"/>
      <c r="CPW442" s="74"/>
      <c r="CPX442" s="74"/>
      <c r="CPY442" s="74"/>
      <c r="CPZ442" s="74"/>
      <c r="CQA442" s="74"/>
      <c r="CQB442" s="74"/>
      <c r="CQC442" s="74"/>
      <c r="CQD442" s="74"/>
      <c r="CQE442" s="74"/>
      <c r="CQF442" s="74"/>
      <c r="CQG442" s="74"/>
      <c r="CQH442" s="74"/>
      <c r="CQI442" s="74"/>
      <c r="CQJ442" s="74"/>
      <c r="CQK442" s="74"/>
      <c r="CQL442" s="74"/>
      <c r="CQM442" s="74"/>
      <c r="CQN442" s="74"/>
      <c r="CQO442" s="74"/>
      <c r="CQP442" s="74"/>
      <c r="CQQ442" s="74"/>
      <c r="CQR442" s="74"/>
      <c r="CQS442" s="74"/>
      <c r="CQT442" s="74"/>
      <c r="CQU442" s="74"/>
      <c r="CQV442" s="74"/>
      <c r="CQW442" s="74"/>
      <c r="CQX442" s="74"/>
      <c r="CQY442" s="74"/>
      <c r="CQZ442" s="74"/>
      <c r="CRA442" s="74"/>
      <c r="CRB442" s="74"/>
      <c r="CRC442" s="74"/>
      <c r="CRD442" s="74"/>
      <c r="CRE442" s="74"/>
      <c r="CRF442" s="74"/>
      <c r="CRG442" s="74"/>
      <c r="CRH442" s="74"/>
      <c r="CRI442" s="74"/>
      <c r="CRJ442" s="74"/>
      <c r="CRK442" s="74"/>
      <c r="CRL442" s="74"/>
      <c r="CRM442" s="74"/>
      <c r="CRN442" s="74"/>
      <c r="CRO442" s="74"/>
      <c r="CRP442" s="74"/>
      <c r="CRQ442" s="74"/>
      <c r="CRR442" s="74"/>
      <c r="CRS442" s="74"/>
      <c r="CRT442" s="74"/>
      <c r="CRU442" s="74"/>
      <c r="CRV442" s="74"/>
      <c r="CRW442" s="74"/>
      <c r="CRX442" s="74"/>
      <c r="CRY442" s="74"/>
      <c r="CRZ442" s="74"/>
      <c r="CSA442" s="74"/>
      <c r="CSB442" s="74"/>
      <c r="CSC442" s="74"/>
      <c r="CSD442" s="74"/>
      <c r="CSE442" s="74"/>
      <c r="CSF442" s="74"/>
      <c r="CSG442" s="74"/>
      <c r="CSH442" s="74"/>
      <c r="CSI442" s="74"/>
      <c r="CSJ442" s="74"/>
      <c r="CSK442" s="74"/>
      <c r="CSL442" s="74"/>
      <c r="CSM442" s="74"/>
      <c r="CSN442" s="74"/>
      <c r="CSO442" s="74"/>
      <c r="CSP442" s="74"/>
      <c r="CSQ442" s="74"/>
      <c r="CSR442" s="74"/>
      <c r="CSS442" s="74"/>
      <c r="CST442" s="74"/>
      <c r="CSU442" s="74"/>
      <c r="CSV442" s="74"/>
      <c r="CSW442" s="74"/>
      <c r="CSX442" s="74"/>
      <c r="CSY442" s="74"/>
      <c r="CSZ442" s="74"/>
      <c r="CTA442" s="74"/>
      <c r="CTB442" s="74"/>
      <c r="CTC442" s="74"/>
      <c r="CTD442" s="74"/>
      <c r="CTE442" s="74"/>
      <c r="CTF442" s="74"/>
      <c r="CTG442" s="74"/>
      <c r="CTH442" s="74"/>
      <c r="CTI442" s="74"/>
      <c r="CTJ442" s="74"/>
      <c r="CTK442" s="74"/>
      <c r="CTL442" s="74"/>
      <c r="CTM442" s="74"/>
      <c r="CTN442" s="74"/>
      <c r="CTO442" s="74"/>
      <c r="CTP442" s="74"/>
      <c r="CTQ442" s="74"/>
      <c r="CTR442" s="74"/>
      <c r="CTS442" s="74"/>
      <c r="CTT442" s="74"/>
      <c r="CTU442" s="74"/>
      <c r="CTV442" s="74"/>
      <c r="CTW442" s="74"/>
      <c r="CTX442" s="74"/>
      <c r="CTY442" s="74"/>
      <c r="CTZ442" s="74"/>
      <c r="CUA442" s="74"/>
      <c r="CUB442" s="74"/>
      <c r="CUC442" s="74"/>
      <c r="CUD442" s="74"/>
      <c r="CUE442" s="74"/>
      <c r="CUF442" s="74"/>
      <c r="CUG442" s="74"/>
      <c r="CUH442" s="74"/>
      <c r="CUI442" s="74"/>
      <c r="CUJ442" s="74"/>
      <c r="CUK442" s="74"/>
      <c r="CUL442" s="74"/>
      <c r="CUM442" s="74"/>
      <c r="CUN442" s="74"/>
      <c r="CUO442" s="74"/>
      <c r="CUP442" s="74"/>
      <c r="CUQ442" s="74"/>
      <c r="CUR442" s="74"/>
      <c r="CUS442" s="74"/>
      <c r="CUT442" s="74"/>
      <c r="CUU442" s="74"/>
      <c r="CUV442" s="74"/>
      <c r="CUW442" s="74"/>
      <c r="CUX442" s="74"/>
      <c r="CUY442" s="74"/>
      <c r="CUZ442" s="74"/>
      <c r="CVA442" s="74"/>
      <c r="CVB442" s="74"/>
      <c r="CVC442" s="74"/>
      <c r="CVD442" s="74"/>
      <c r="CVE442" s="74"/>
      <c r="CVF442" s="74"/>
      <c r="CVG442" s="74"/>
      <c r="CVH442" s="74"/>
      <c r="CVI442" s="74"/>
      <c r="CVJ442" s="74"/>
      <c r="CVK442" s="74"/>
      <c r="CVL442" s="74"/>
      <c r="CVM442" s="74"/>
      <c r="CVN442" s="74"/>
      <c r="CVO442" s="74"/>
      <c r="CVP442" s="74"/>
      <c r="CVQ442" s="74"/>
      <c r="CVR442" s="74"/>
      <c r="CVS442" s="74"/>
      <c r="CVT442" s="74"/>
      <c r="CVU442" s="74"/>
      <c r="CVV442" s="74"/>
      <c r="CVW442" s="74"/>
      <c r="CVX442" s="74"/>
      <c r="CVY442" s="74"/>
      <c r="CVZ442" s="74"/>
      <c r="CWA442" s="74"/>
      <c r="CWB442" s="74"/>
      <c r="CWC442" s="74"/>
      <c r="CWD442" s="74"/>
      <c r="CWE442" s="74"/>
      <c r="CWF442" s="74"/>
      <c r="CWG442" s="74"/>
      <c r="CWH442" s="74"/>
      <c r="CWI442" s="74"/>
      <c r="CWJ442" s="74"/>
      <c r="CWK442" s="74"/>
      <c r="CWL442" s="74"/>
      <c r="CWM442" s="74"/>
      <c r="CWN442" s="74"/>
      <c r="CWO442" s="74"/>
      <c r="CWP442" s="74"/>
      <c r="CWQ442" s="74"/>
      <c r="CWR442" s="74"/>
      <c r="CWS442" s="74"/>
      <c r="CWT442" s="74"/>
      <c r="CWU442" s="74"/>
      <c r="CWV442" s="74"/>
      <c r="CWW442" s="74"/>
      <c r="CWX442" s="74"/>
      <c r="CWY442" s="74"/>
      <c r="CWZ442" s="74"/>
      <c r="CXA442" s="74"/>
      <c r="CXB442" s="74"/>
      <c r="CXC442" s="74"/>
      <c r="CXD442" s="74"/>
      <c r="CXE442" s="74"/>
      <c r="CXF442" s="74"/>
      <c r="CXG442" s="74"/>
      <c r="CXH442" s="74"/>
      <c r="CXI442" s="74"/>
      <c r="CXJ442" s="74"/>
      <c r="CXK442" s="74"/>
      <c r="CXL442" s="74"/>
      <c r="CXM442" s="74"/>
      <c r="CXN442" s="74"/>
      <c r="CXO442" s="74"/>
      <c r="CXP442" s="74"/>
      <c r="CXQ442" s="74"/>
      <c r="CXR442" s="74"/>
      <c r="CXS442" s="74"/>
      <c r="CXT442" s="74"/>
      <c r="CXU442" s="74"/>
      <c r="CXV442" s="74"/>
      <c r="CXW442" s="74"/>
      <c r="CXX442" s="74"/>
      <c r="CXY442" s="74"/>
      <c r="CXZ442" s="74"/>
      <c r="CYA442" s="74"/>
      <c r="CYB442" s="74"/>
      <c r="CYC442" s="74"/>
      <c r="CYD442" s="74"/>
      <c r="CYE442" s="74"/>
      <c r="CYF442" s="74"/>
      <c r="CYG442" s="74"/>
      <c r="CYH442" s="74"/>
      <c r="CYI442" s="74"/>
      <c r="CYJ442" s="74"/>
      <c r="CYK442" s="74"/>
      <c r="CYL442" s="74"/>
      <c r="CYM442" s="74"/>
      <c r="CYN442" s="74"/>
      <c r="CYO442" s="74"/>
      <c r="CYP442" s="74"/>
      <c r="CYQ442" s="74"/>
      <c r="CYR442" s="74"/>
      <c r="CYS442" s="74"/>
      <c r="CYT442" s="74"/>
      <c r="CYU442" s="74"/>
      <c r="CYV442" s="74"/>
      <c r="CYW442" s="74"/>
      <c r="CYX442" s="74"/>
      <c r="CYY442" s="74"/>
      <c r="CYZ442" s="74"/>
      <c r="CZA442" s="74"/>
      <c r="CZB442" s="74"/>
      <c r="CZC442" s="74"/>
      <c r="CZD442" s="74"/>
      <c r="CZE442" s="74"/>
      <c r="CZF442" s="74"/>
      <c r="CZG442" s="74"/>
      <c r="CZH442" s="74"/>
      <c r="CZI442" s="74"/>
      <c r="CZJ442" s="74"/>
      <c r="CZK442" s="74"/>
      <c r="CZL442" s="74"/>
      <c r="CZM442" s="74"/>
      <c r="CZN442" s="74"/>
      <c r="CZO442" s="74"/>
      <c r="CZP442" s="74"/>
      <c r="CZQ442" s="74"/>
      <c r="CZR442" s="74"/>
      <c r="CZS442" s="74"/>
      <c r="CZT442" s="74"/>
      <c r="CZU442" s="74"/>
      <c r="CZV442" s="74"/>
      <c r="CZW442" s="74"/>
      <c r="CZX442" s="74"/>
      <c r="CZY442" s="74"/>
      <c r="CZZ442" s="74"/>
      <c r="DAA442" s="74"/>
      <c r="DAB442" s="74"/>
      <c r="DAC442" s="74"/>
      <c r="DAD442" s="74"/>
      <c r="DAE442" s="74"/>
      <c r="DAF442" s="74"/>
      <c r="DAG442" s="74"/>
      <c r="DAH442" s="74"/>
      <c r="DAI442" s="74"/>
      <c r="DAJ442" s="74"/>
      <c r="DAK442" s="74"/>
      <c r="DAL442" s="74"/>
      <c r="DAM442" s="74"/>
      <c r="DAN442" s="74"/>
      <c r="DAO442" s="74"/>
      <c r="DAP442" s="74"/>
      <c r="DAQ442" s="74"/>
      <c r="DAR442" s="74"/>
      <c r="DAS442" s="74"/>
      <c r="DAT442" s="74"/>
      <c r="DAU442" s="74"/>
      <c r="DAV442" s="74"/>
      <c r="DAW442" s="74"/>
      <c r="DAX442" s="74"/>
      <c r="DAY442" s="74"/>
      <c r="DAZ442" s="74"/>
      <c r="DBA442" s="74"/>
      <c r="DBB442" s="74"/>
      <c r="DBC442" s="74"/>
      <c r="DBD442" s="74"/>
      <c r="DBE442" s="74"/>
      <c r="DBF442" s="74"/>
      <c r="DBG442" s="74"/>
      <c r="DBH442" s="74"/>
      <c r="DBI442" s="74"/>
      <c r="DBJ442" s="74"/>
      <c r="DBK442" s="74"/>
      <c r="DBL442" s="74"/>
      <c r="DBM442" s="74"/>
      <c r="DBN442" s="74"/>
      <c r="DBO442" s="74"/>
      <c r="DBP442" s="74"/>
      <c r="DBQ442" s="74"/>
      <c r="DBR442" s="74"/>
      <c r="DBS442" s="74"/>
      <c r="DBT442" s="74"/>
      <c r="DBU442" s="74"/>
      <c r="DBV442" s="74"/>
      <c r="DBW442" s="74"/>
      <c r="DBX442" s="74"/>
      <c r="DBY442" s="74"/>
      <c r="DBZ442" s="74"/>
      <c r="DCA442" s="74"/>
      <c r="DCB442" s="74"/>
      <c r="DCC442" s="74"/>
      <c r="DCD442" s="74"/>
      <c r="DCE442" s="74"/>
      <c r="DCF442" s="74"/>
      <c r="DCG442" s="74"/>
      <c r="DCH442" s="74"/>
      <c r="DCI442" s="74"/>
      <c r="DCJ442" s="74"/>
      <c r="DCK442" s="74"/>
      <c r="DCL442" s="74"/>
      <c r="DCM442" s="74"/>
      <c r="DCN442" s="74"/>
      <c r="DCO442" s="74"/>
      <c r="DCP442" s="74"/>
      <c r="DCQ442" s="74"/>
      <c r="DCR442" s="74"/>
      <c r="DCS442" s="74"/>
      <c r="DCT442" s="74"/>
      <c r="DCU442" s="74"/>
      <c r="DCV442" s="74"/>
      <c r="DCW442" s="74"/>
      <c r="DCX442" s="74"/>
      <c r="DCY442" s="74"/>
      <c r="DCZ442" s="74"/>
      <c r="DDA442" s="74"/>
      <c r="DDB442" s="74"/>
      <c r="DDC442" s="74"/>
      <c r="DDD442" s="74"/>
      <c r="DDE442" s="74"/>
      <c r="DDF442" s="74"/>
      <c r="DDG442" s="74"/>
      <c r="DDH442" s="74"/>
      <c r="DDI442" s="74"/>
      <c r="DDJ442" s="74"/>
      <c r="DDK442" s="74"/>
      <c r="DDL442" s="74"/>
      <c r="DDM442" s="74"/>
      <c r="DDN442" s="74"/>
      <c r="DDO442" s="74"/>
      <c r="DDP442" s="74"/>
      <c r="DDQ442" s="74"/>
      <c r="DDR442" s="74"/>
      <c r="DDS442" s="74"/>
      <c r="DDT442" s="74"/>
      <c r="DDU442" s="74"/>
      <c r="DDV442" s="74"/>
      <c r="DDW442" s="74"/>
      <c r="DDX442" s="74"/>
      <c r="DDY442" s="74"/>
      <c r="DDZ442" s="74"/>
      <c r="DEA442" s="74"/>
      <c r="DEB442" s="74"/>
      <c r="DEC442" s="74"/>
      <c r="DED442" s="74"/>
      <c r="DEE442" s="74"/>
      <c r="DEF442" s="74"/>
      <c r="DEG442" s="74"/>
      <c r="DEH442" s="74"/>
      <c r="DEI442" s="74"/>
      <c r="DEJ442" s="74"/>
      <c r="DEK442" s="74"/>
      <c r="DEL442" s="74"/>
      <c r="DEM442" s="74"/>
      <c r="DEN442" s="74"/>
      <c r="DEO442" s="74"/>
      <c r="DEP442" s="74"/>
      <c r="DEQ442" s="74"/>
      <c r="DER442" s="74"/>
      <c r="DES442" s="74"/>
      <c r="DET442" s="74"/>
      <c r="DEU442" s="74"/>
      <c r="DEV442" s="74"/>
      <c r="DEW442" s="74"/>
      <c r="DEX442" s="74"/>
      <c r="DEY442" s="74"/>
      <c r="DEZ442" s="74"/>
      <c r="DFA442" s="74"/>
      <c r="DFB442" s="74"/>
      <c r="DFC442" s="74"/>
      <c r="DFD442" s="74"/>
      <c r="DFE442" s="74"/>
      <c r="DFF442" s="74"/>
      <c r="DFG442" s="74"/>
      <c r="DFH442" s="74"/>
      <c r="DFI442" s="74"/>
      <c r="DFJ442" s="74"/>
      <c r="DFK442" s="74"/>
      <c r="DFL442" s="74"/>
      <c r="DFM442" s="74"/>
      <c r="DFN442" s="74"/>
      <c r="DFO442" s="74"/>
      <c r="DFP442" s="74"/>
      <c r="DFQ442" s="74"/>
      <c r="DFR442" s="74"/>
      <c r="DFS442" s="74"/>
      <c r="DFT442" s="74"/>
      <c r="DFU442" s="74"/>
      <c r="DFV442" s="74"/>
      <c r="DFW442" s="74"/>
      <c r="DFX442" s="74"/>
      <c r="DFY442" s="74"/>
      <c r="DFZ442" s="74"/>
      <c r="DGA442" s="74"/>
      <c r="DGB442" s="74"/>
      <c r="DGC442" s="74"/>
      <c r="DGD442" s="74"/>
      <c r="DGE442" s="74"/>
      <c r="DGF442" s="74"/>
      <c r="DGG442" s="74"/>
      <c r="DGH442" s="74"/>
      <c r="DGI442" s="74"/>
      <c r="DGJ442" s="74"/>
      <c r="DGK442" s="74"/>
      <c r="DGL442" s="74"/>
      <c r="DGM442" s="74"/>
      <c r="DGN442" s="74"/>
      <c r="DGO442" s="74"/>
      <c r="DGP442" s="74"/>
      <c r="DGQ442" s="74"/>
      <c r="DGR442" s="74"/>
      <c r="DGS442" s="74"/>
      <c r="DGT442" s="74"/>
      <c r="DGU442" s="74"/>
      <c r="DGV442" s="74"/>
      <c r="DGW442" s="74"/>
      <c r="DGX442" s="74"/>
      <c r="DGY442" s="74"/>
      <c r="DGZ442" s="74"/>
      <c r="DHA442" s="74"/>
      <c r="DHB442" s="74"/>
      <c r="DHC442" s="74"/>
      <c r="DHD442" s="74"/>
      <c r="DHE442" s="74"/>
      <c r="DHF442" s="74"/>
      <c r="DHG442" s="74"/>
      <c r="DHH442" s="74"/>
      <c r="DHI442" s="74"/>
      <c r="DHJ442" s="74"/>
      <c r="DHK442" s="74"/>
      <c r="DHL442" s="74"/>
      <c r="DHM442" s="74"/>
      <c r="DHN442" s="74"/>
      <c r="DHO442" s="74"/>
      <c r="DHP442" s="74"/>
      <c r="DHQ442" s="74"/>
      <c r="DHR442" s="74"/>
      <c r="DHS442" s="74"/>
      <c r="DHT442" s="74"/>
      <c r="DHU442" s="74"/>
      <c r="DHV442" s="74"/>
      <c r="DHW442" s="74"/>
      <c r="DHX442" s="74"/>
      <c r="DHY442" s="74"/>
      <c r="DHZ442" s="74"/>
      <c r="DIA442" s="74"/>
      <c r="DIB442" s="74"/>
      <c r="DIC442" s="74"/>
      <c r="DID442" s="74"/>
      <c r="DIE442" s="74"/>
      <c r="DIF442" s="74"/>
      <c r="DIG442" s="74"/>
      <c r="DIH442" s="74"/>
      <c r="DII442" s="74"/>
      <c r="DIJ442" s="74"/>
      <c r="DIK442" s="74"/>
      <c r="DIL442" s="74"/>
      <c r="DIM442" s="74"/>
      <c r="DIN442" s="74"/>
      <c r="DIO442" s="74"/>
      <c r="DIP442" s="74"/>
      <c r="DIQ442" s="74"/>
      <c r="DIR442" s="74"/>
      <c r="DIS442" s="74"/>
      <c r="DIT442" s="74"/>
      <c r="DIU442" s="74"/>
      <c r="DIV442" s="74"/>
      <c r="DIW442" s="74"/>
      <c r="DIX442" s="74"/>
      <c r="DIY442" s="74"/>
      <c r="DIZ442" s="74"/>
      <c r="DJA442" s="74"/>
      <c r="DJB442" s="74"/>
      <c r="DJC442" s="74"/>
      <c r="DJD442" s="74"/>
      <c r="DJE442" s="74"/>
      <c r="DJF442" s="74"/>
      <c r="DJG442" s="74"/>
      <c r="DJH442" s="74"/>
      <c r="DJI442" s="74"/>
      <c r="DJJ442" s="74"/>
      <c r="DJK442" s="74"/>
      <c r="DJL442" s="74"/>
      <c r="DJM442" s="74"/>
      <c r="DJN442" s="74"/>
      <c r="DJO442" s="74"/>
      <c r="DJP442" s="74"/>
      <c r="DJQ442" s="74"/>
      <c r="DJR442" s="74"/>
      <c r="DJS442" s="74"/>
      <c r="DJT442" s="74"/>
      <c r="DJU442" s="74"/>
      <c r="DJV442" s="74"/>
      <c r="DJW442" s="74"/>
      <c r="DJX442" s="74"/>
      <c r="DJY442" s="74"/>
      <c r="DJZ442" s="74"/>
      <c r="DKA442" s="74"/>
      <c r="DKB442" s="74"/>
      <c r="DKC442" s="74"/>
      <c r="DKD442" s="74"/>
      <c r="DKE442" s="74"/>
      <c r="DKF442" s="74"/>
      <c r="DKG442" s="74"/>
      <c r="DKH442" s="74"/>
      <c r="DKI442" s="74"/>
      <c r="DKJ442" s="74"/>
      <c r="DKK442" s="74"/>
      <c r="DKL442" s="74"/>
      <c r="DKM442" s="74"/>
      <c r="DKN442" s="74"/>
      <c r="DKO442" s="74"/>
      <c r="DKP442" s="74"/>
      <c r="DKQ442" s="74"/>
      <c r="DKR442" s="74"/>
      <c r="DKS442" s="74"/>
      <c r="DKT442" s="74"/>
      <c r="DKU442" s="74"/>
      <c r="DKV442" s="74"/>
      <c r="DKW442" s="74"/>
      <c r="DKX442" s="74"/>
      <c r="DKY442" s="74"/>
      <c r="DKZ442" s="74"/>
      <c r="DLA442" s="74"/>
      <c r="DLB442" s="74"/>
      <c r="DLC442" s="74"/>
      <c r="DLD442" s="74"/>
      <c r="DLE442" s="74"/>
      <c r="DLF442" s="74"/>
      <c r="DLG442" s="74"/>
      <c r="DLH442" s="74"/>
      <c r="DLI442" s="74"/>
      <c r="DLJ442" s="74"/>
      <c r="DLK442" s="74"/>
      <c r="DLL442" s="74"/>
      <c r="DLM442" s="74"/>
      <c r="DLN442" s="74"/>
      <c r="DLO442" s="74"/>
      <c r="DLP442" s="74"/>
      <c r="DLQ442" s="74"/>
      <c r="DLR442" s="74"/>
      <c r="DLS442" s="74"/>
      <c r="DLT442" s="74"/>
      <c r="DLU442" s="74"/>
      <c r="DLV442" s="74"/>
      <c r="DLW442" s="74"/>
      <c r="DLX442" s="74"/>
      <c r="DLY442" s="74"/>
      <c r="DLZ442" s="74"/>
      <c r="DMA442" s="74"/>
      <c r="DMB442" s="74"/>
      <c r="DMC442" s="74"/>
      <c r="DMD442" s="74"/>
      <c r="DME442" s="74"/>
      <c r="DMF442" s="74"/>
      <c r="DMG442" s="74"/>
      <c r="DMH442" s="74"/>
      <c r="DMI442" s="74"/>
      <c r="DMJ442" s="74"/>
      <c r="DMK442" s="74"/>
      <c r="DML442" s="74"/>
      <c r="DMM442" s="74"/>
      <c r="DMN442" s="74"/>
      <c r="DMO442" s="74"/>
      <c r="DMP442" s="74"/>
      <c r="DMQ442" s="74"/>
      <c r="DMR442" s="74"/>
      <c r="DMS442" s="74"/>
      <c r="DMT442" s="74"/>
      <c r="DMU442" s="74"/>
      <c r="DMV442" s="74"/>
      <c r="DMW442" s="74"/>
      <c r="DMX442" s="74"/>
      <c r="DMY442" s="74"/>
      <c r="DMZ442" s="74"/>
      <c r="DNA442" s="74"/>
      <c r="DNB442" s="74"/>
      <c r="DNC442" s="74"/>
      <c r="DND442" s="74"/>
      <c r="DNE442" s="74"/>
      <c r="DNF442" s="74"/>
      <c r="DNG442" s="74"/>
      <c r="DNH442" s="74"/>
      <c r="DNI442" s="74"/>
      <c r="DNJ442" s="74"/>
      <c r="DNK442" s="74"/>
      <c r="DNL442" s="74"/>
      <c r="DNM442" s="74"/>
      <c r="DNN442" s="74"/>
      <c r="DNO442" s="74"/>
      <c r="DNP442" s="74"/>
      <c r="DNQ442" s="74"/>
      <c r="DNR442" s="74"/>
      <c r="DNS442" s="74"/>
      <c r="DNT442" s="74"/>
      <c r="DNU442" s="74"/>
      <c r="DNV442" s="74"/>
      <c r="DNW442" s="74"/>
      <c r="DNX442" s="74"/>
      <c r="DNY442" s="74"/>
      <c r="DNZ442" s="74"/>
      <c r="DOA442" s="74"/>
      <c r="DOB442" s="74"/>
      <c r="DOC442" s="74"/>
      <c r="DOD442" s="74"/>
      <c r="DOE442" s="74"/>
      <c r="DOF442" s="74"/>
      <c r="DOG442" s="74"/>
      <c r="DOH442" s="74"/>
      <c r="DOI442" s="74"/>
      <c r="DOJ442" s="74"/>
      <c r="DOK442" s="74"/>
      <c r="DOL442" s="74"/>
      <c r="DOM442" s="74"/>
      <c r="DON442" s="74"/>
      <c r="DOO442" s="74"/>
      <c r="DOP442" s="74"/>
      <c r="DOQ442" s="74"/>
      <c r="DOR442" s="74"/>
      <c r="DOS442" s="74"/>
      <c r="DOT442" s="74"/>
      <c r="DOU442" s="74"/>
      <c r="DOV442" s="74"/>
      <c r="DOW442" s="74"/>
      <c r="DOX442" s="74"/>
      <c r="DOY442" s="74"/>
      <c r="DOZ442" s="74"/>
      <c r="DPA442" s="74"/>
      <c r="DPB442" s="74"/>
      <c r="DPC442" s="74"/>
      <c r="DPD442" s="74"/>
      <c r="DPE442" s="74"/>
      <c r="DPF442" s="74"/>
      <c r="DPG442" s="74"/>
      <c r="DPH442" s="74"/>
      <c r="DPI442" s="74"/>
      <c r="DPJ442" s="74"/>
      <c r="DPK442" s="74"/>
      <c r="DPL442" s="74"/>
      <c r="DPM442" s="74"/>
      <c r="DPN442" s="74"/>
      <c r="DPO442" s="74"/>
      <c r="DPP442" s="74"/>
      <c r="DPQ442" s="74"/>
      <c r="DPR442" s="74"/>
      <c r="DPS442" s="74"/>
      <c r="DPT442" s="74"/>
      <c r="DPU442" s="74"/>
      <c r="DPV442" s="74"/>
      <c r="DPW442" s="74"/>
      <c r="DPX442" s="74"/>
      <c r="DPY442" s="74"/>
      <c r="DPZ442" s="74"/>
      <c r="DQA442" s="74"/>
      <c r="DQB442" s="74"/>
      <c r="DQC442" s="74"/>
      <c r="DQD442" s="74"/>
      <c r="DQE442" s="74"/>
      <c r="DQF442" s="74"/>
      <c r="DQG442" s="74"/>
      <c r="DQH442" s="74"/>
      <c r="DQI442" s="74"/>
      <c r="DQJ442" s="74"/>
      <c r="DQK442" s="74"/>
      <c r="DQL442" s="74"/>
      <c r="DQM442" s="74"/>
      <c r="DQN442" s="74"/>
      <c r="DQO442" s="74"/>
      <c r="DQP442" s="74"/>
      <c r="DQQ442" s="74"/>
      <c r="DQR442" s="74"/>
      <c r="DQS442" s="74"/>
      <c r="DQT442" s="74"/>
      <c r="DQU442" s="74"/>
      <c r="DQV442" s="74"/>
      <c r="DQW442" s="74"/>
      <c r="DQX442" s="74"/>
      <c r="DQY442" s="74"/>
      <c r="DQZ442" s="74"/>
      <c r="DRA442" s="74"/>
      <c r="DRB442" s="74"/>
      <c r="DRC442" s="74"/>
      <c r="DRD442" s="74"/>
      <c r="DRE442" s="74"/>
      <c r="DRF442" s="74"/>
      <c r="DRG442" s="74"/>
      <c r="DRH442" s="74"/>
      <c r="DRI442" s="74"/>
      <c r="DRJ442" s="74"/>
      <c r="DRK442" s="74"/>
      <c r="DRL442" s="74"/>
      <c r="DRM442" s="74"/>
      <c r="DRN442" s="74"/>
      <c r="DRO442" s="74"/>
      <c r="DRP442" s="74"/>
      <c r="DRQ442" s="74"/>
      <c r="DRR442" s="74"/>
      <c r="DRS442" s="74"/>
      <c r="DRT442" s="74"/>
      <c r="DRU442" s="74"/>
      <c r="DRV442" s="74"/>
      <c r="DRW442" s="74"/>
      <c r="DRX442" s="74"/>
      <c r="DRY442" s="74"/>
      <c r="DRZ442" s="74"/>
      <c r="DSA442" s="74"/>
      <c r="DSB442" s="74"/>
      <c r="DSC442" s="74"/>
      <c r="DSD442" s="74"/>
      <c r="DSE442" s="74"/>
      <c r="DSF442" s="74"/>
      <c r="DSG442" s="74"/>
      <c r="DSH442" s="74"/>
      <c r="DSI442" s="74"/>
      <c r="DSJ442" s="74"/>
      <c r="DSK442" s="74"/>
      <c r="DSL442" s="74"/>
      <c r="DSM442" s="74"/>
      <c r="DSN442" s="74"/>
      <c r="DSO442" s="74"/>
      <c r="DSP442" s="74"/>
      <c r="DSQ442" s="74"/>
      <c r="DSR442" s="74"/>
      <c r="DSS442" s="74"/>
      <c r="DST442" s="74"/>
      <c r="DSU442" s="74"/>
      <c r="DSV442" s="74"/>
      <c r="DSW442" s="74"/>
      <c r="DSX442" s="74"/>
      <c r="DSY442" s="74"/>
      <c r="DSZ442" s="74"/>
      <c r="DTA442" s="74"/>
      <c r="DTB442" s="74"/>
      <c r="DTC442" s="74"/>
      <c r="DTD442" s="74"/>
      <c r="DTE442" s="74"/>
      <c r="DTF442" s="74"/>
      <c r="DTG442" s="74"/>
      <c r="DTH442" s="74"/>
      <c r="DTI442" s="74"/>
      <c r="DTJ442" s="74"/>
      <c r="DTK442" s="74"/>
      <c r="DTL442" s="74"/>
      <c r="DTM442" s="74"/>
      <c r="DTN442" s="74"/>
      <c r="DTO442" s="74"/>
      <c r="DTP442" s="74"/>
      <c r="DTQ442" s="74"/>
      <c r="DTR442" s="74"/>
      <c r="DTS442" s="74"/>
      <c r="DTT442" s="74"/>
      <c r="DTU442" s="74"/>
      <c r="DTV442" s="74"/>
      <c r="DTW442" s="74"/>
      <c r="DTX442" s="74"/>
      <c r="DTY442" s="74"/>
      <c r="DTZ442" s="74"/>
      <c r="DUA442" s="74"/>
      <c r="DUB442" s="74"/>
      <c r="DUC442" s="74"/>
      <c r="DUD442" s="74"/>
      <c r="DUE442" s="74"/>
      <c r="DUF442" s="74"/>
      <c r="DUG442" s="74"/>
      <c r="DUH442" s="74"/>
      <c r="DUI442" s="74"/>
      <c r="DUJ442" s="74"/>
      <c r="DUK442" s="74"/>
      <c r="DUL442" s="74"/>
      <c r="DUM442" s="74"/>
      <c r="DUN442" s="74"/>
      <c r="DUO442" s="74"/>
      <c r="DUP442" s="74"/>
      <c r="DUQ442" s="74"/>
      <c r="DUR442" s="74"/>
      <c r="DUS442" s="74"/>
      <c r="DUT442" s="74"/>
      <c r="DUU442" s="74"/>
      <c r="DUV442" s="74"/>
      <c r="DUW442" s="74"/>
      <c r="DUX442" s="74"/>
      <c r="DUY442" s="74"/>
      <c r="DUZ442" s="74"/>
      <c r="DVA442" s="74"/>
      <c r="DVB442" s="74"/>
      <c r="DVC442" s="74"/>
      <c r="DVD442" s="74"/>
      <c r="DVE442" s="74"/>
      <c r="DVF442" s="74"/>
      <c r="DVG442" s="74"/>
      <c r="DVH442" s="74"/>
      <c r="DVI442" s="74"/>
      <c r="DVJ442" s="74"/>
      <c r="DVK442" s="74"/>
      <c r="DVL442" s="74"/>
      <c r="DVM442" s="74"/>
      <c r="DVN442" s="74"/>
      <c r="DVO442" s="74"/>
      <c r="DVP442" s="74"/>
      <c r="DVQ442" s="74"/>
      <c r="DVR442" s="74"/>
      <c r="DVS442" s="74"/>
      <c r="DVT442" s="74"/>
      <c r="DVU442" s="74"/>
      <c r="DVV442" s="74"/>
      <c r="DVW442" s="74"/>
      <c r="DVX442" s="74"/>
      <c r="DVY442" s="74"/>
      <c r="DVZ442" s="74"/>
      <c r="DWA442" s="74"/>
      <c r="DWB442" s="74"/>
      <c r="DWC442" s="74"/>
      <c r="DWD442" s="74"/>
      <c r="DWE442" s="74"/>
      <c r="DWF442" s="74"/>
      <c r="DWG442" s="74"/>
      <c r="DWH442" s="74"/>
      <c r="DWI442" s="74"/>
      <c r="DWJ442" s="74"/>
      <c r="DWK442" s="74"/>
      <c r="DWL442" s="74"/>
      <c r="DWM442" s="74"/>
      <c r="DWN442" s="74"/>
      <c r="DWO442" s="74"/>
      <c r="DWP442" s="74"/>
      <c r="DWQ442" s="74"/>
      <c r="DWR442" s="74"/>
      <c r="DWS442" s="74"/>
      <c r="DWT442" s="74"/>
      <c r="DWU442" s="74"/>
      <c r="DWV442" s="74"/>
      <c r="DWW442" s="74"/>
      <c r="DWX442" s="74"/>
      <c r="DWY442" s="74"/>
      <c r="DWZ442" s="74"/>
      <c r="DXA442" s="74"/>
      <c r="DXB442" s="74"/>
      <c r="DXC442" s="74"/>
      <c r="DXD442" s="74"/>
      <c r="DXE442" s="74"/>
      <c r="DXF442" s="74"/>
      <c r="DXG442" s="74"/>
      <c r="DXH442" s="74"/>
      <c r="DXI442" s="74"/>
      <c r="DXJ442" s="74"/>
      <c r="DXK442" s="74"/>
      <c r="DXL442" s="74"/>
      <c r="DXM442" s="74"/>
      <c r="DXN442" s="74"/>
      <c r="DXO442" s="74"/>
      <c r="DXP442" s="74"/>
      <c r="DXQ442" s="74"/>
      <c r="DXR442" s="74"/>
      <c r="DXS442" s="74"/>
      <c r="DXT442" s="74"/>
      <c r="DXU442" s="74"/>
      <c r="DXV442" s="74"/>
      <c r="DXW442" s="74"/>
      <c r="DXX442" s="74"/>
      <c r="DXY442" s="74"/>
      <c r="DXZ442" s="74"/>
      <c r="DYA442" s="74"/>
      <c r="DYB442" s="74"/>
      <c r="DYC442" s="74"/>
      <c r="DYD442" s="74"/>
      <c r="DYE442" s="74"/>
      <c r="DYF442" s="74"/>
      <c r="DYG442" s="74"/>
      <c r="DYH442" s="74"/>
      <c r="DYI442" s="74"/>
      <c r="DYJ442" s="74"/>
      <c r="DYK442" s="74"/>
      <c r="DYL442" s="74"/>
      <c r="DYM442" s="74"/>
      <c r="DYN442" s="74"/>
      <c r="DYO442" s="74"/>
      <c r="DYP442" s="74"/>
      <c r="DYQ442" s="74"/>
      <c r="DYR442" s="74"/>
      <c r="DYS442" s="74"/>
      <c r="DYT442" s="74"/>
      <c r="DYU442" s="74"/>
      <c r="DYV442" s="74"/>
      <c r="DYW442" s="74"/>
      <c r="DYX442" s="74"/>
      <c r="DYY442" s="74"/>
      <c r="DYZ442" s="74"/>
      <c r="DZA442" s="74"/>
      <c r="DZB442" s="74"/>
      <c r="DZC442" s="74"/>
      <c r="DZD442" s="74"/>
      <c r="DZE442" s="74"/>
      <c r="DZF442" s="74"/>
      <c r="DZG442" s="74"/>
      <c r="DZH442" s="74"/>
      <c r="DZI442" s="74"/>
      <c r="DZJ442" s="74"/>
      <c r="DZK442" s="74"/>
      <c r="DZL442" s="74"/>
      <c r="DZM442" s="74"/>
      <c r="DZN442" s="74"/>
      <c r="DZO442" s="74"/>
      <c r="DZP442" s="74"/>
      <c r="DZQ442" s="74"/>
      <c r="DZR442" s="74"/>
      <c r="DZS442" s="74"/>
      <c r="DZT442" s="74"/>
      <c r="DZU442" s="74"/>
      <c r="DZV442" s="74"/>
      <c r="DZW442" s="74"/>
      <c r="DZX442" s="74"/>
      <c r="DZY442" s="74"/>
      <c r="DZZ442" s="74"/>
      <c r="EAA442" s="74"/>
      <c r="EAB442" s="74"/>
      <c r="EAC442" s="74"/>
      <c r="EAD442" s="74"/>
      <c r="EAE442" s="74"/>
      <c r="EAF442" s="74"/>
      <c r="EAG442" s="74"/>
      <c r="EAH442" s="74"/>
      <c r="EAI442" s="74"/>
      <c r="EAJ442" s="74"/>
      <c r="EAK442" s="74"/>
      <c r="EAL442" s="74"/>
      <c r="EAM442" s="74"/>
      <c r="EAN442" s="74"/>
      <c r="EAO442" s="74"/>
      <c r="EAP442" s="74"/>
      <c r="EAQ442" s="74"/>
      <c r="EAR442" s="74"/>
      <c r="EAS442" s="74"/>
      <c r="EAT442" s="74"/>
      <c r="EAU442" s="74"/>
      <c r="EAV442" s="74"/>
      <c r="EAW442" s="74"/>
      <c r="EAX442" s="74"/>
      <c r="EAY442" s="74"/>
      <c r="EAZ442" s="74"/>
      <c r="EBA442" s="74"/>
      <c r="EBB442" s="74"/>
      <c r="EBC442" s="74"/>
      <c r="EBD442" s="74"/>
      <c r="EBE442" s="74"/>
      <c r="EBF442" s="74"/>
      <c r="EBG442" s="74"/>
      <c r="EBH442" s="74"/>
      <c r="EBI442" s="74"/>
      <c r="EBJ442" s="74"/>
      <c r="EBK442" s="74"/>
      <c r="EBL442" s="74"/>
      <c r="EBM442" s="74"/>
      <c r="EBN442" s="74"/>
      <c r="EBO442" s="74"/>
      <c r="EBP442" s="74"/>
      <c r="EBQ442" s="74"/>
      <c r="EBR442" s="74"/>
      <c r="EBS442" s="74"/>
      <c r="EBT442" s="74"/>
      <c r="EBU442" s="74"/>
      <c r="EBV442" s="74"/>
      <c r="EBW442" s="74"/>
      <c r="EBX442" s="74"/>
      <c r="EBY442" s="74"/>
      <c r="EBZ442" s="74"/>
      <c r="ECA442" s="74"/>
      <c r="ECB442" s="74"/>
      <c r="ECC442" s="74"/>
      <c r="ECD442" s="74"/>
      <c r="ECE442" s="74"/>
      <c r="ECF442" s="74"/>
      <c r="ECG442" s="74"/>
      <c r="ECH442" s="74"/>
      <c r="ECI442" s="74"/>
      <c r="ECJ442" s="74"/>
      <c r="ECK442" s="74"/>
      <c r="ECL442" s="74"/>
      <c r="ECM442" s="74"/>
      <c r="ECN442" s="74"/>
      <c r="ECO442" s="74"/>
      <c r="ECP442" s="74"/>
      <c r="ECQ442" s="74"/>
      <c r="ECR442" s="74"/>
      <c r="ECS442" s="74"/>
      <c r="ECT442" s="74"/>
      <c r="ECU442" s="74"/>
      <c r="ECV442" s="74"/>
      <c r="ECW442" s="74"/>
      <c r="ECX442" s="74"/>
      <c r="ECY442" s="74"/>
      <c r="ECZ442" s="74"/>
      <c r="EDA442" s="74"/>
      <c r="EDB442" s="74"/>
      <c r="EDC442" s="74"/>
      <c r="EDD442" s="74"/>
      <c r="EDE442" s="74"/>
      <c r="EDF442" s="74"/>
      <c r="EDG442" s="74"/>
      <c r="EDH442" s="74"/>
      <c r="EDI442" s="74"/>
      <c r="EDJ442" s="74"/>
      <c r="EDK442" s="74"/>
      <c r="EDL442" s="74"/>
      <c r="EDM442" s="74"/>
      <c r="EDN442" s="74"/>
      <c r="EDO442" s="74"/>
      <c r="EDP442" s="74"/>
      <c r="EDQ442" s="74"/>
      <c r="EDR442" s="74"/>
      <c r="EDS442" s="74"/>
      <c r="EDT442" s="74"/>
      <c r="EDU442" s="74"/>
      <c r="EDV442" s="74"/>
      <c r="EDW442" s="74"/>
      <c r="EDX442" s="74"/>
      <c r="EDY442" s="74"/>
      <c r="EDZ442" s="74"/>
      <c r="EEA442" s="74"/>
      <c r="EEB442" s="74"/>
      <c r="EEC442" s="74"/>
      <c r="EED442" s="74"/>
      <c r="EEE442" s="74"/>
      <c r="EEF442" s="74"/>
      <c r="EEG442" s="74"/>
      <c r="EEH442" s="74"/>
      <c r="EEI442" s="74"/>
      <c r="EEJ442" s="74"/>
      <c r="EEK442" s="74"/>
      <c r="EEL442" s="74"/>
      <c r="EEM442" s="74"/>
      <c r="EEN442" s="74"/>
      <c r="EEO442" s="74"/>
      <c r="EEP442" s="74"/>
      <c r="EEQ442" s="74"/>
      <c r="EER442" s="74"/>
      <c r="EES442" s="74"/>
      <c r="EET442" s="74"/>
      <c r="EEU442" s="74"/>
      <c r="EEV442" s="74"/>
      <c r="EEW442" s="74"/>
      <c r="EEX442" s="74"/>
      <c r="EEY442" s="74"/>
      <c r="EEZ442" s="74"/>
      <c r="EFA442" s="74"/>
      <c r="EFB442" s="74"/>
      <c r="EFC442" s="74"/>
      <c r="EFD442" s="74"/>
      <c r="EFE442" s="74"/>
      <c r="EFF442" s="74"/>
      <c r="EFG442" s="74"/>
      <c r="EFH442" s="74"/>
      <c r="EFI442" s="74"/>
      <c r="EFJ442" s="74"/>
      <c r="EFK442" s="74"/>
      <c r="EFL442" s="74"/>
      <c r="EFM442" s="74"/>
      <c r="EFN442" s="74"/>
      <c r="EFO442" s="74"/>
      <c r="EFP442" s="74"/>
      <c r="EFQ442" s="74"/>
      <c r="EFR442" s="74"/>
      <c r="EFS442" s="74"/>
      <c r="EFT442" s="74"/>
      <c r="EFU442" s="74"/>
      <c r="EFV442" s="74"/>
      <c r="EFW442" s="74"/>
      <c r="EFX442" s="74"/>
      <c r="EFY442" s="74"/>
      <c r="EFZ442" s="74"/>
      <c r="EGA442" s="74"/>
      <c r="EGB442" s="74"/>
      <c r="EGC442" s="74"/>
      <c r="EGD442" s="74"/>
      <c r="EGE442" s="74"/>
      <c r="EGF442" s="74"/>
      <c r="EGG442" s="74"/>
      <c r="EGH442" s="74"/>
      <c r="EGI442" s="74"/>
      <c r="EGJ442" s="74"/>
      <c r="EGK442" s="74"/>
      <c r="EGL442" s="74"/>
      <c r="EGM442" s="74"/>
      <c r="EGN442" s="74"/>
      <c r="EGO442" s="74"/>
      <c r="EGP442" s="74"/>
      <c r="EGQ442" s="74"/>
      <c r="EGR442" s="74"/>
      <c r="EGS442" s="74"/>
      <c r="EGT442" s="74"/>
      <c r="EGU442" s="74"/>
      <c r="EGV442" s="74"/>
      <c r="EGW442" s="74"/>
      <c r="EGX442" s="74"/>
      <c r="EGY442" s="74"/>
      <c r="EGZ442" s="74"/>
      <c r="EHA442" s="74"/>
      <c r="EHB442" s="74"/>
      <c r="EHC442" s="74"/>
      <c r="EHD442" s="74"/>
      <c r="EHE442" s="74"/>
      <c r="EHF442" s="74"/>
      <c r="EHG442" s="74"/>
      <c r="EHH442" s="74"/>
      <c r="EHI442" s="74"/>
      <c r="EHJ442" s="74"/>
      <c r="EHK442" s="74"/>
      <c r="EHL442" s="74"/>
      <c r="EHM442" s="74"/>
      <c r="EHN442" s="74"/>
      <c r="EHO442" s="74"/>
      <c r="EHP442" s="74"/>
      <c r="EHQ442" s="74"/>
      <c r="EHR442" s="74"/>
      <c r="EHS442" s="74"/>
      <c r="EHT442" s="74"/>
      <c r="EHU442" s="74"/>
      <c r="EHV442" s="74"/>
      <c r="EHW442" s="74"/>
      <c r="EHX442" s="74"/>
      <c r="EHY442" s="74"/>
      <c r="EHZ442" s="74"/>
      <c r="EIA442" s="74"/>
      <c r="EIB442" s="74"/>
      <c r="EIC442" s="74"/>
      <c r="EID442" s="74"/>
      <c r="EIE442" s="74"/>
      <c r="EIF442" s="74"/>
      <c r="EIG442" s="74"/>
      <c r="EIH442" s="74"/>
      <c r="EII442" s="74"/>
      <c r="EIJ442" s="74"/>
      <c r="EIK442" s="74"/>
      <c r="EIL442" s="74"/>
      <c r="EIM442" s="74"/>
      <c r="EIN442" s="74"/>
      <c r="EIO442" s="74"/>
      <c r="EIP442" s="74"/>
      <c r="EIQ442" s="74"/>
      <c r="EIR442" s="74"/>
      <c r="EIS442" s="74"/>
      <c r="EIT442" s="74"/>
      <c r="EIU442" s="74"/>
      <c r="EIV442" s="74"/>
      <c r="EIW442" s="74"/>
      <c r="EIX442" s="74"/>
      <c r="EIY442" s="74"/>
      <c r="EIZ442" s="74"/>
      <c r="EJA442" s="74"/>
      <c r="EJB442" s="74"/>
      <c r="EJC442" s="74"/>
      <c r="EJD442" s="74"/>
      <c r="EJE442" s="74"/>
      <c r="EJF442" s="74"/>
      <c r="EJG442" s="74"/>
      <c r="EJH442" s="74"/>
      <c r="EJI442" s="74"/>
      <c r="EJJ442" s="74"/>
      <c r="EJK442" s="74"/>
      <c r="EJL442" s="74"/>
      <c r="EJM442" s="74"/>
      <c r="EJN442" s="74"/>
      <c r="EJO442" s="74"/>
      <c r="EJP442" s="74"/>
      <c r="EJQ442" s="74"/>
      <c r="EJR442" s="74"/>
      <c r="EJS442" s="74"/>
      <c r="EJT442" s="74"/>
      <c r="EJU442" s="74"/>
      <c r="EJV442" s="74"/>
      <c r="EJW442" s="74"/>
      <c r="EJX442" s="74"/>
      <c r="EJY442" s="74"/>
      <c r="EJZ442" s="74"/>
      <c r="EKA442" s="74"/>
      <c r="EKB442" s="74"/>
      <c r="EKC442" s="74"/>
      <c r="EKD442" s="74"/>
      <c r="EKE442" s="74"/>
      <c r="EKF442" s="74"/>
      <c r="EKG442" s="74"/>
      <c r="EKH442" s="74"/>
      <c r="EKI442" s="74"/>
      <c r="EKJ442" s="74"/>
      <c r="EKK442" s="74"/>
      <c r="EKL442" s="74"/>
      <c r="EKM442" s="74"/>
      <c r="EKN442" s="74"/>
      <c r="EKO442" s="74"/>
      <c r="EKP442" s="74"/>
      <c r="EKQ442" s="74"/>
      <c r="EKR442" s="74"/>
      <c r="EKS442" s="74"/>
      <c r="EKT442" s="74"/>
      <c r="EKU442" s="74"/>
      <c r="EKV442" s="74"/>
      <c r="EKW442" s="74"/>
      <c r="EKX442" s="74"/>
      <c r="EKY442" s="74"/>
      <c r="EKZ442" s="74"/>
      <c r="ELA442" s="74"/>
      <c r="ELB442" s="74"/>
      <c r="ELC442" s="74"/>
      <c r="ELD442" s="74"/>
      <c r="ELE442" s="74"/>
      <c r="ELF442" s="74"/>
      <c r="ELG442" s="74"/>
      <c r="ELH442" s="74"/>
      <c r="ELI442" s="74"/>
      <c r="ELJ442" s="74"/>
      <c r="ELK442" s="74"/>
      <c r="ELL442" s="74"/>
      <c r="ELM442" s="74"/>
      <c r="ELN442" s="74"/>
      <c r="ELO442" s="74"/>
      <c r="ELP442" s="74"/>
      <c r="ELQ442" s="74"/>
      <c r="ELR442" s="74"/>
      <c r="ELS442" s="74"/>
      <c r="ELT442" s="74"/>
      <c r="ELU442" s="74"/>
      <c r="ELV442" s="74"/>
      <c r="ELW442" s="74"/>
      <c r="ELX442" s="74"/>
      <c r="ELY442" s="74"/>
      <c r="ELZ442" s="74"/>
      <c r="EMA442" s="74"/>
      <c r="EMB442" s="74"/>
      <c r="EMC442" s="74"/>
      <c r="EMD442" s="74"/>
      <c r="EME442" s="74"/>
      <c r="EMF442" s="74"/>
      <c r="EMG442" s="74"/>
      <c r="EMH442" s="74"/>
      <c r="EMI442" s="74"/>
      <c r="EMJ442" s="74"/>
      <c r="EMK442" s="74"/>
      <c r="EML442" s="74"/>
      <c r="EMM442" s="74"/>
      <c r="EMN442" s="74"/>
      <c r="EMO442" s="74"/>
      <c r="EMP442" s="74"/>
      <c r="EMQ442" s="74"/>
      <c r="EMR442" s="74"/>
      <c r="EMS442" s="74"/>
      <c r="EMT442" s="74"/>
      <c r="EMU442" s="74"/>
      <c r="EMV442" s="74"/>
      <c r="EMW442" s="74"/>
      <c r="EMX442" s="74"/>
      <c r="EMY442" s="74"/>
      <c r="EMZ442" s="74"/>
      <c r="ENA442" s="74"/>
      <c r="ENB442" s="74"/>
      <c r="ENC442" s="74"/>
      <c r="END442" s="74"/>
      <c r="ENE442" s="74"/>
      <c r="ENF442" s="74"/>
      <c r="ENG442" s="74"/>
      <c r="ENH442" s="74"/>
      <c r="ENI442" s="74"/>
      <c r="ENJ442" s="74"/>
      <c r="ENK442" s="74"/>
      <c r="ENL442" s="74"/>
      <c r="ENM442" s="74"/>
      <c r="ENN442" s="74"/>
      <c r="ENO442" s="74"/>
      <c r="ENP442" s="74"/>
      <c r="ENQ442" s="74"/>
      <c r="ENR442" s="74"/>
      <c r="ENS442" s="74"/>
      <c r="ENT442" s="74"/>
      <c r="ENU442" s="74"/>
      <c r="ENV442" s="74"/>
      <c r="ENW442" s="74"/>
      <c r="ENX442" s="74"/>
      <c r="ENY442" s="74"/>
      <c r="ENZ442" s="74"/>
      <c r="EOA442" s="74"/>
      <c r="EOB442" s="74"/>
      <c r="EOC442" s="74"/>
      <c r="EOD442" s="74"/>
      <c r="EOE442" s="74"/>
      <c r="EOF442" s="74"/>
      <c r="EOG442" s="74"/>
      <c r="EOH442" s="74"/>
      <c r="EOI442" s="74"/>
      <c r="EOJ442" s="74"/>
      <c r="EOK442" s="74"/>
      <c r="EOL442" s="74"/>
      <c r="EOM442" s="74"/>
      <c r="EON442" s="74"/>
      <c r="EOO442" s="74"/>
      <c r="EOP442" s="74"/>
      <c r="EOQ442" s="74"/>
      <c r="EOR442" s="74"/>
      <c r="EOS442" s="74"/>
      <c r="EOT442" s="74"/>
      <c r="EOU442" s="74"/>
      <c r="EOV442" s="74"/>
      <c r="EOW442" s="74"/>
      <c r="EOX442" s="74"/>
      <c r="EOY442" s="74"/>
      <c r="EOZ442" s="74"/>
      <c r="EPA442" s="74"/>
      <c r="EPB442" s="74"/>
      <c r="EPC442" s="74"/>
      <c r="EPD442" s="74"/>
      <c r="EPE442" s="74"/>
      <c r="EPF442" s="74"/>
      <c r="EPG442" s="74"/>
      <c r="EPH442" s="74"/>
      <c r="EPI442" s="74"/>
      <c r="EPJ442" s="74"/>
      <c r="EPK442" s="74"/>
      <c r="EPL442" s="74"/>
      <c r="EPM442" s="74"/>
      <c r="EPN442" s="74"/>
      <c r="EPO442" s="74"/>
      <c r="EPP442" s="74"/>
      <c r="EPQ442" s="74"/>
      <c r="EPR442" s="74"/>
      <c r="EPS442" s="74"/>
      <c r="EPT442" s="74"/>
      <c r="EPU442" s="74"/>
      <c r="EPV442" s="74"/>
      <c r="EPW442" s="74"/>
      <c r="EPX442" s="74"/>
      <c r="EPY442" s="74"/>
      <c r="EPZ442" s="74"/>
      <c r="EQA442" s="74"/>
      <c r="EQB442" s="74"/>
      <c r="EQC442" s="74"/>
      <c r="EQD442" s="74"/>
      <c r="EQE442" s="74"/>
      <c r="EQF442" s="74"/>
      <c r="EQG442" s="74"/>
      <c r="EQH442" s="74"/>
      <c r="EQI442" s="74"/>
      <c r="EQJ442" s="74"/>
      <c r="EQK442" s="74"/>
      <c r="EQL442" s="74"/>
      <c r="EQM442" s="74"/>
      <c r="EQN442" s="74"/>
      <c r="EQO442" s="74"/>
      <c r="EQP442" s="74"/>
      <c r="EQQ442" s="74"/>
      <c r="EQR442" s="74"/>
      <c r="EQS442" s="74"/>
      <c r="EQT442" s="74"/>
      <c r="EQU442" s="74"/>
      <c r="EQV442" s="74"/>
      <c r="EQW442" s="74"/>
      <c r="EQX442" s="74"/>
      <c r="EQY442" s="74"/>
      <c r="EQZ442" s="74"/>
      <c r="ERA442" s="74"/>
      <c r="ERB442" s="74"/>
      <c r="ERC442" s="74"/>
      <c r="ERD442" s="74"/>
      <c r="ERE442" s="74"/>
      <c r="ERF442" s="74"/>
      <c r="ERG442" s="74"/>
      <c r="ERH442" s="74"/>
      <c r="ERI442" s="74"/>
      <c r="ERJ442" s="74"/>
      <c r="ERK442" s="74"/>
      <c r="ERL442" s="74"/>
      <c r="ERM442" s="74"/>
      <c r="ERN442" s="74"/>
      <c r="ERO442" s="74"/>
      <c r="ERP442" s="74"/>
      <c r="ERQ442" s="74"/>
      <c r="ERR442" s="74"/>
      <c r="ERS442" s="74"/>
      <c r="ERT442" s="74"/>
      <c r="ERU442" s="74"/>
      <c r="ERV442" s="74"/>
      <c r="ERW442" s="74"/>
      <c r="ERX442" s="74"/>
      <c r="ERY442" s="74"/>
      <c r="ERZ442" s="74"/>
      <c r="ESA442" s="74"/>
      <c r="ESB442" s="74"/>
      <c r="ESC442" s="74"/>
      <c r="ESD442" s="74"/>
      <c r="ESE442" s="74"/>
      <c r="ESF442" s="74"/>
      <c r="ESG442" s="74"/>
      <c r="ESH442" s="74"/>
      <c r="ESI442" s="74"/>
      <c r="ESJ442" s="74"/>
      <c r="ESK442" s="74"/>
      <c r="ESL442" s="74"/>
      <c r="ESM442" s="74"/>
      <c r="ESN442" s="74"/>
      <c r="ESO442" s="74"/>
      <c r="ESP442" s="74"/>
      <c r="ESQ442" s="74"/>
      <c r="ESR442" s="74"/>
      <c r="ESS442" s="74"/>
      <c r="EST442" s="74"/>
      <c r="ESU442" s="74"/>
      <c r="ESV442" s="74"/>
      <c r="ESW442" s="74"/>
      <c r="ESX442" s="74"/>
      <c r="ESY442" s="74"/>
      <c r="ESZ442" s="74"/>
      <c r="ETA442" s="74"/>
      <c r="ETB442" s="74"/>
      <c r="ETC442" s="74"/>
      <c r="ETD442" s="74"/>
      <c r="ETE442" s="74"/>
      <c r="ETF442" s="74"/>
      <c r="ETG442" s="74"/>
      <c r="ETH442" s="74"/>
      <c r="ETI442" s="74"/>
      <c r="ETJ442" s="74"/>
      <c r="ETK442" s="74"/>
      <c r="ETL442" s="74"/>
      <c r="ETM442" s="74"/>
      <c r="ETN442" s="74"/>
      <c r="ETO442" s="74"/>
      <c r="ETP442" s="74"/>
      <c r="ETQ442" s="74"/>
      <c r="ETR442" s="74"/>
      <c r="ETS442" s="74"/>
      <c r="ETT442" s="74"/>
      <c r="ETU442" s="74"/>
      <c r="ETV442" s="74"/>
      <c r="ETW442" s="74"/>
      <c r="ETX442" s="74"/>
      <c r="ETY442" s="74"/>
      <c r="ETZ442" s="74"/>
      <c r="EUA442" s="74"/>
      <c r="EUB442" s="74"/>
      <c r="EUC442" s="74"/>
      <c r="EUD442" s="74"/>
      <c r="EUE442" s="74"/>
      <c r="EUF442" s="74"/>
      <c r="EUG442" s="74"/>
      <c r="EUH442" s="74"/>
      <c r="EUI442" s="74"/>
      <c r="EUJ442" s="74"/>
      <c r="EUK442" s="74"/>
      <c r="EUL442" s="74"/>
      <c r="EUM442" s="74"/>
      <c r="EUN442" s="74"/>
      <c r="EUO442" s="74"/>
      <c r="EUP442" s="74"/>
      <c r="EUQ442" s="74"/>
      <c r="EUR442" s="74"/>
      <c r="EUS442" s="74"/>
      <c r="EUT442" s="74"/>
      <c r="EUU442" s="74"/>
      <c r="EUV442" s="74"/>
      <c r="EUW442" s="74"/>
      <c r="EUX442" s="74"/>
      <c r="EUY442" s="74"/>
      <c r="EUZ442" s="74"/>
      <c r="EVA442" s="74"/>
      <c r="EVB442" s="74"/>
      <c r="EVC442" s="74"/>
      <c r="EVD442" s="74"/>
      <c r="EVE442" s="74"/>
      <c r="EVF442" s="74"/>
      <c r="EVG442" s="74"/>
      <c r="EVH442" s="74"/>
      <c r="EVI442" s="74"/>
      <c r="EVJ442" s="74"/>
      <c r="EVK442" s="74"/>
      <c r="EVL442" s="74"/>
      <c r="EVM442" s="74"/>
      <c r="EVN442" s="74"/>
      <c r="EVO442" s="74"/>
      <c r="EVP442" s="74"/>
      <c r="EVQ442" s="74"/>
      <c r="EVR442" s="74"/>
      <c r="EVS442" s="74"/>
      <c r="EVT442" s="74"/>
      <c r="EVU442" s="74"/>
      <c r="EVV442" s="74"/>
      <c r="EVW442" s="74"/>
      <c r="EVX442" s="74"/>
      <c r="EVY442" s="74"/>
      <c r="EVZ442" s="74"/>
      <c r="EWA442" s="74"/>
      <c r="EWB442" s="74"/>
      <c r="EWC442" s="74"/>
      <c r="EWD442" s="74"/>
      <c r="EWE442" s="74"/>
      <c r="EWF442" s="74"/>
      <c r="EWG442" s="74"/>
      <c r="EWH442" s="74"/>
      <c r="EWI442" s="74"/>
      <c r="EWJ442" s="74"/>
      <c r="EWK442" s="74"/>
      <c r="EWL442" s="74"/>
      <c r="EWM442" s="74"/>
      <c r="EWN442" s="74"/>
      <c r="EWO442" s="74"/>
      <c r="EWP442" s="74"/>
      <c r="EWQ442" s="74"/>
      <c r="EWR442" s="74"/>
      <c r="EWS442" s="74"/>
      <c r="EWT442" s="74"/>
      <c r="EWU442" s="74"/>
      <c r="EWV442" s="74"/>
      <c r="EWW442" s="74"/>
      <c r="EWX442" s="74"/>
      <c r="EWY442" s="74"/>
      <c r="EWZ442" s="74"/>
      <c r="EXA442" s="74"/>
      <c r="EXB442" s="74"/>
      <c r="EXC442" s="74"/>
      <c r="EXD442" s="74"/>
      <c r="EXE442" s="74"/>
      <c r="EXF442" s="74"/>
      <c r="EXG442" s="74"/>
      <c r="EXH442" s="74"/>
      <c r="EXI442" s="74"/>
      <c r="EXJ442" s="74"/>
      <c r="EXK442" s="74"/>
      <c r="EXL442" s="74"/>
      <c r="EXM442" s="74"/>
      <c r="EXN442" s="74"/>
      <c r="EXO442" s="74"/>
      <c r="EXP442" s="74"/>
      <c r="EXQ442" s="74"/>
      <c r="EXR442" s="74"/>
      <c r="EXS442" s="74"/>
      <c r="EXT442" s="74"/>
      <c r="EXU442" s="74"/>
      <c r="EXV442" s="74"/>
      <c r="EXW442" s="74"/>
      <c r="EXX442" s="74"/>
      <c r="EXY442" s="74"/>
      <c r="EXZ442" s="74"/>
      <c r="EYA442" s="74"/>
      <c r="EYB442" s="74"/>
      <c r="EYC442" s="74"/>
      <c r="EYD442" s="74"/>
      <c r="EYE442" s="74"/>
      <c r="EYF442" s="74"/>
      <c r="EYG442" s="74"/>
      <c r="EYH442" s="74"/>
      <c r="EYI442" s="74"/>
      <c r="EYJ442" s="74"/>
      <c r="EYK442" s="74"/>
      <c r="EYL442" s="74"/>
      <c r="EYM442" s="74"/>
      <c r="EYN442" s="74"/>
      <c r="EYO442" s="74"/>
      <c r="EYP442" s="74"/>
      <c r="EYQ442" s="74"/>
      <c r="EYR442" s="74"/>
      <c r="EYS442" s="74"/>
      <c r="EYT442" s="74"/>
      <c r="EYU442" s="74"/>
      <c r="EYV442" s="74"/>
      <c r="EYW442" s="74"/>
      <c r="EYX442" s="74"/>
      <c r="EYY442" s="74"/>
      <c r="EYZ442" s="74"/>
      <c r="EZA442" s="74"/>
      <c r="EZB442" s="74"/>
      <c r="EZC442" s="74"/>
      <c r="EZD442" s="74"/>
      <c r="EZE442" s="74"/>
      <c r="EZF442" s="74"/>
      <c r="EZG442" s="74"/>
      <c r="EZH442" s="74"/>
      <c r="EZI442" s="74"/>
      <c r="EZJ442" s="74"/>
      <c r="EZK442" s="74"/>
      <c r="EZL442" s="74"/>
      <c r="EZM442" s="74"/>
      <c r="EZN442" s="74"/>
      <c r="EZO442" s="74"/>
      <c r="EZP442" s="74"/>
      <c r="EZQ442" s="74"/>
      <c r="EZR442" s="74"/>
      <c r="EZS442" s="74"/>
      <c r="EZT442" s="74"/>
      <c r="EZU442" s="74"/>
      <c r="EZV442" s="74"/>
      <c r="EZW442" s="74"/>
      <c r="EZX442" s="74"/>
      <c r="EZY442" s="74"/>
      <c r="EZZ442" s="74"/>
      <c r="FAA442" s="74"/>
      <c r="FAB442" s="74"/>
      <c r="FAC442" s="74"/>
      <c r="FAD442" s="74"/>
      <c r="FAE442" s="74"/>
      <c r="FAF442" s="74"/>
      <c r="FAG442" s="74"/>
      <c r="FAH442" s="74"/>
      <c r="FAI442" s="74"/>
      <c r="FAJ442" s="74"/>
      <c r="FAK442" s="74"/>
      <c r="FAL442" s="74"/>
      <c r="FAM442" s="74"/>
      <c r="FAN442" s="74"/>
      <c r="FAO442" s="74"/>
      <c r="FAP442" s="74"/>
      <c r="FAQ442" s="74"/>
      <c r="FAR442" s="74"/>
      <c r="FAS442" s="74"/>
      <c r="FAT442" s="74"/>
      <c r="FAU442" s="74"/>
      <c r="FAV442" s="74"/>
      <c r="FAW442" s="74"/>
      <c r="FAX442" s="74"/>
      <c r="FAY442" s="74"/>
      <c r="FAZ442" s="74"/>
      <c r="FBA442" s="74"/>
      <c r="FBB442" s="74"/>
      <c r="FBC442" s="74"/>
      <c r="FBD442" s="74"/>
      <c r="FBE442" s="74"/>
      <c r="FBF442" s="74"/>
      <c r="FBG442" s="74"/>
      <c r="FBH442" s="74"/>
      <c r="FBI442" s="74"/>
      <c r="FBJ442" s="74"/>
      <c r="FBK442" s="74"/>
      <c r="FBL442" s="74"/>
      <c r="FBM442" s="74"/>
      <c r="FBN442" s="74"/>
      <c r="FBO442" s="74"/>
      <c r="FBP442" s="74"/>
      <c r="FBQ442" s="74"/>
      <c r="FBR442" s="74"/>
      <c r="FBS442" s="74"/>
      <c r="FBT442" s="74"/>
      <c r="FBU442" s="74"/>
      <c r="FBV442" s="74"/>
      <c r="FBW442" s="74"/>
      <c r="FBX442" s="74"/>
      <c r="FBY442" s="74"/>
      <c r="FBZ442" s="74"/>
      <c r="FCA442" s="74"/>
      <c r="FCB442" s="74"/>
      <c r="FCC442" s="74"/>
      <c r="FCD442" s="74"/>
      <c r="FCE442" s="74"/>
      <c r="FCF442" s="74"/>
      <c r="FCG442" s="74"/>
      <c r="FCH442" s="74"/>
      <c r="FCI442" s="74"/>
      <c r="FCJ442" s="74"/>
      <c r="FCK442" s="74"/>
      <c r="FCL442" s="74"/>
      <c r="FCM442" s="74"/>
      <c r="FCN442" s="74"/>
      <c r="FCO442" s="74"/>
      <c r="FCP442" s="74"/>
      <c r="FCQ442" s="74"/>
      <c r="FCR442" s="74"/>
      <c r="FCS442" s="74"/>
      <c r="FCT442" s="74"/>
      <c r="FCU442" s="74"/>
      <c r="FCV442" s="74"/>
      <c r="FCW442" s="74"/>
      <c r="FCX442" s="74"/>
      <c r="FCY442" s="74"/>
      <c r="FCZ442" s="74"/>
      <c r="FDA442" s="74"/>
      <c r="FDB442" s="74"/>
      <c r="FDC442" s="74"/>
      <c r="FDD442" s="74"/>
      <c r="FDE442" s="74"/>
      <c r="FDF442" s="74"/>
      <c r="FDG442" s="74"/>
      <c r="FDH442" s="74"/>
      <c r="FDI442" s="74"/>
      <c r="FDJ442" s="74"/>
      <c r="FDK442" s="74"/>
      <c r="FDL442" s="74"/>
      <c r="FDM442" s="74"/>
      <c r="FDN442" s="74"/>
      <c r="FDO442" s="74"/>
      <c r="FDP442" s="74"/>
      <c r="FDQ442" s="74"/>
      <c r="FDR442" s="74"/>
      <c r="FDS442" s="74"/>
      <c r="FDT442" s="74"/>
      <c r="FDU442" s="74"/>
      <c r="FDV442" s="74"/>
      <c r="FDW442" s="74"/>
      <c r="FDX442" s="74"/>
      <c r="FDY442" s="74"/>
      <c r="FDZ442" s="74"/>
      <c r="FEA442" s="74"/>
      <c r="FEB442" s="74"/>
      <c r="FEC442" s="74"/>
      <c r="FED442" s="74"/>
      <c r="FEE442" s="74"/>
      <c r="FEF442" s="74"/>
      <c r="FEG442" s="74"/>
      <c r="FEH442" s="74"/>
      <c r="FEI442" s="74"/>
      <c r="FEJ442" s="74"/>
      <c r="FEK442" s="74"/>
      <c r="FEL442" s="74"/>
      <c r="FEM442" s="74"/>
      <c r="FEN442" s="74"/>
      <c r="FEO442" s="74"/>
      <c r="FEP442" s="74"/>
      <c r="FEQ442" s="74"/>
      <c r="FER442" s="74"/>
      <c r="FES442" s="74"/>
      <c r="FET442" s="74"/>
      <c r="FEU442" s="74"/>
      <c r="FEV442" s="74"/>
      <c r="FEW442" s="74"/>
      <c r="FEX442" s="74"/>
      <c r="FEY442" s="74"/>
      <c r="FEZ442" s="74"/>
      <c r="FFA442" s="74"/>
      <c r="FFB442" s="74"/>
      <c r="FFC442" s="74"/>
      <c r="FFD442" s="74"/>
      <c r="FFE442" s="74"/>
      <c r="FFF442" s="74"/>
      <c r="FFG442" s="74"/>
      <c r="FFH442" s="74"/>
      <c r="FFI442" s="74"/>
      <c r="FFJ442" s="74"/>
      <c r="FFK442" s="74"/>
      <c r="FFL442" s="74"/>
      <c r="FFM442" s="74"/>
      <c r="FFN442" s="74"/>
      <c r="FFO442" s="74"/>
      <c r="FFP442" s="74"/>
      <c r="FFQ442" s="74"/>
      <c r="FFR442" s="74"/>
      <c r="FFS442" s="74"/>
      <c r="FFT442" s="74"/>
      <c r="FFU442" s="74"/>
      <c r="FFV442" s="74"/>
      <c r="FFW442" s="74"/>
      <c r="FFX442" s="74"/>
      <c r="FFY442" s="74"/>
      <c r="FFZ442" s="74"/>
      <c r="FGA442" s="74"/>
      <c r="FGB442" s="74"/>
      <c r="FGC442" s="74"/>
      <c r="FGD442" s="74"/>
      <c r="FGE442" s="74"/>
      <c r="FGF442" s="74"/>
      <c r="FGG442" s="74"/>
      <c r="FGH442" s="74"/>
      <c r="FGI442" s="74"/>
      <c r="FGJ442" s="74"/>
      <c r="FGK442" s="74"/>
      <c r="FGL442" s="74"/>
      <c r="FGM442" s="74"/>
      <c r="FGN442" s="74"/>
      <c r="FGO442" s="74"/>
      <c r="FGP442" s="74"/>
      <c r="FGQ442" s="74"/>
      <c r="FGR442" s="74"/>
      <c r="FGS442" s="74"/>
      <c r="FGT442" s="74"/>
      <c r="FGU442" s="74"/>
      <c r="FGV442" s="74"/>
      <c r="FGW442" s="74"/>
      <c r="FGX442" s="74"/>
      <c r="FGY442" s="74"/>
      <c r="FGZ442" s="74"/>
      <c r="FHA442" s="74"/>
      <c r="FHB442" s="74"/>
      <c r="FHC442" s="74"/>
      <c r="FHD442" s="74"/>
      <c r="FHE442" s="74"/>
      <c r="FHF442" s="74"/>
      <c r="FHG442" s="74"/>
      <c r="FHH442" s="74"/>
      <c r="FHI442" s="74"/>
      <c r="FHJ442" s="74"/>
      <c r="FHK442" s="74"/>
      <c r="FHL442" s="74"/>
      <c r="FHM442" s="74"/>
      <c r="FHN442" s="74"/>
      <c r="FHO442" s="74"/>
      <c r="FHP442" s="74"/>
      <c r="FHQ442" s="74"/>
      <c r="FHR442" s="74"/>
      <c r="FHS442" s="74"/>
      <c r="FHT442" s="74"/>
      <c r="FHU442" s="74"/>
      <c r="FHV442" s="74"/>
      <c r="FHW442" s="74"/>
      <c r="FHX442" s="74"/>
      <c r="FHY442" s="74"/>
      <c r="FHZ442" s="74"/>
      <c r="FIA442" s="74"/>
      <c r="FIB442" s="74"/>
      <c r="FIC442" s="74"/>
      <c r="FID442" s="74"/>
      <c r="FIE442" s="74"/>
      <c r="FIF442" s="74"/>
      <c r="FIG442" s="74"/>
      <c r="FIH442" s="74"/>
      <c r="FII442" s="74"/>
      <c r="FIJ442" s="74"/>
      <c r="FIK442" s="74"/>
      <c r="FIL442" s="74"/>
      <c r="FIM442" s="74"/>
      <c r="FIN442" s="74"/>
      <c r="FIO442" s="74"/>
      <c r="FIP442" s="74"/>
      <c r="FIQ442" s="74"/>
      <c r="FIR442" s="74"/>
      <c r="FIS442" s="74"/>
      <c r="FIT442" s="74"/>
      <c r="FIU442" s="74"/>
      <c r="FIV442" s="74"/>
      <c r="FIW442" s="74"/>
      <c r="FIX442" s="74"/>
      <c r="FIY442" s="74"/>
      <c r="FIZ442" s="74"/>
      <c r="FJA442" s="74"/>
      <c r="FJB442" s="74"/>
      <c r="FJC442" s="74"/>
      <c r="FJD442" s="74"/>
      <c r="FJE442" s="74"/>
      <c r="FJF442" s="74"/>
      <c r="FJG442" s="74"/>
      <c r="FJH442" s="74"/>
      <c r="FJI442" s="74"/>
      <c r="FJJ442" s="74"/>
      <c r="FJK442" s="74"/>
      <c r="FJL442" s="74"/>
      <c r="FJM442" s="74"/>
      <c r="FJN442" s="74"/>
      <c r="FJO442" s="74"/>
      <c r="FJP442" s="74"/>
      <c r="FJQ442" s="74"/>
      <c r="FJR442" s="74"/>
      <c r="FJS442" s="74"/>
      <c r="FJT442" s="74"/>
      <c r="FJU442" s="74"/>
      <c r="FJV442" s="74"/>
      <c r="FJW442" s="74"/>
      <c r="FJX442" s="74"/>
      <c r="FJY442" s="74"/>
      <c r="FJZ442" s="74"/>
      <c r="FKA442" s="74"/>
      <c r="FKB442" s="74"/>
      <c r="FKC442" s="74"/>
      <c r="FKD442" s="74"/>
      <c r="FKE442" s="74"/>
      <c r="FKF442" s="74"/>
      <c r="FKG442" s="74"/>
      <c r="FKH442" s="74"/>
      <c r="FKI442" s="74"/>
      <c r="FKJ442" s="74"/>
      <c r="FKK442" s="74"/>
      <c r="FKL442" s="74"/>
      <c r="FKM442" s="74"/>
      <c r="FKN442" s="74"/>
      <c r="FKO442" s="74"/>
      <c r="FKP442" s="74"/>
      <c r="FKQ442" s="74"/>
      <c r="FKR442" s="74"/>
      <c r="FKS442" s="74"/>
      <c r="FKT442" s="74"/>
      <c r="FKU442" s="74"/>
      <c r="FKV442" s="74"/>
      <c r="FKW442" s="74"/>
      <c r="FKX442" s="74"/>
      <c r="FKY442" s="74"/>
      <c r="FKZ442" s="74"/>
      <c r="FLA442" s="74"/>
      <c r="FLB442" s="74"/>
      <c r="FLC442" s="74"/>
      <c r="FLD442" s="74"/>
      <c r="FLE442" s="74"/>
      <c r="FLF442" s="74"/>
      <c r="FLG442" s="74"/>
      <c r="FLH442" s="74"/>
      <c r="FLI442" s="74"/>
      <c r="FLJ442" s="74"/>
      <c r="FLK442" s="74"/>
      <c r="FLL442" s="74"/>
      <c r="FLM442" s="74"/>
      <c r="FLN442" s="74"/>
      <c r="FLO442" s="74"/>
      <c r="FLP442" s="74"/>
      <c r="FLQ442" s="74"/>
      <c r="FLR442" s="74"/>
      <c r="FLS442" s="74"/>
      <c r="FLT442" s="74"/>
      <c r="FLU442" s="74"/>
      <c r="FLV442" s="74"/>
      <c r="FLW442" s="74"/>
      <c r="FLX442" s="74"/>
      <c r="FLY442" s="74"/>
      <c r="FLZ442" s="74"/>
      <c r="FMA442" s="74"/>
      <c r="FMB442" s="74"/>
      <c r="FMC442" s="74"/>
      <c r="FMD442" s="74"/>
      <c r="FME442" s="74"/>
      <c r="FMF442" s="74"/>
      <c r="FMG442" s="74"/>
      <c r="FMH442" s="74"/>
      <c r="FMI442" s="74"/>
      <c r="FMJ442" s="74"/>
      <c r="FMK442" s="74"/>
      <c r="FML442" s="74"/>
      <c r="FMM442" s="74"/>
      <c r="FMN442" s="74"/>
      <c r="FMO442" s="74"/>
      <c r="FMP442" s="74"/>
      <c r="FMQ442" s="74"/>
      <c r="FMR442" s="74"/>
      <c r="FMS442" s="74"/>
      <c r="FMT442" s="74"/>
      <c r="FMU442" s="74"/>
      <c r="FMV442" s="74"/>
      <c r="FMW442" s="74"/>
      <c r="FMX442" s="74"/>
      <c r="FMY442" s="74"/>
      <c r="FMZ442" s="74"/>
      <c r="FNA442" s="74"/>
      <c r="FNB442" s="74"/>
      <c r="FNC442" s="74"/>
      <c r="FND442" s="74"/>
      <c r="FNE442" s="74"/>
      <c r="FNF442" s="74"/>
      <c r="FNG442" s="74"/>
      <c r="FNH442" s="74"/>
      <c r="FNI442" s="74"/>
      <c r="FNJ442" s="74"/>
      <c r="FNK442" s="74"/>
      <c r="FNL442" s="74"/>
      <c r="FNM442" s="74"/>
      <c r="FNN442" s="74"/>
      <c r="FNO442" s="74"/>
      <c r="FNP442" s="74"/>
      <c r="FNQ442" s="74"/>
      <c r="FNR442" s="74"/>
      <c r="FNS442" s="74"/>
      <c r="FNT442" s="74"/>
      <c r="FNU442" s="74"/>
      <c r="FNV442" s="74"/>
      <c r="FNW442" s="74"/>
      <c r="FNX442" s="74"/>
      <c r="FNY442" s="74"/>
      <c r="FNZ442" s="74"/>
      <c r="FOA442" s="74"/>
      <c r="FOB442" s="74"/>
      <c r="FOC442" s="74"/>
      <c r="FOD442" s="74"/>
      <c r="FOE442" s="74"/>
      <c r="FOF442" s="74"/>
      <c r="FOG442" s="74"/>
      <c r="FOH442" s="74"/>
      <c r="FOI442" s="74"/>
      <c r="FOJ442" s="74"/>
      <c r="FOK442" s="74"/>
      <c r="FOL442" s="74"/>
      <c r="FOM442" s="74"/>
      <c r="FON442" s="74"/>
      <c r="FOO442" s="74"/>
      <c r="FOP442" s="74"/>
      <c r="FOQ442" s="74"/>
      <c r="FOR442" s="74"/>
      <c r="FOS442" s="74"/>
      <c r="FOT442" s="74"/>
      <c r="FOU442" s="74"/>
      <c r="FOV442" s="74"/>
      <c r="FOW442" s="74"/>
      <c r="FOX442" s="74"/>
      <c r="FOY442" s="74"/>
      <c r="FOZ442" s="74"/>
      <c r="FPA442" s="74"/>
      <c r="FPB442" s="74"/>
      <c r="FPC442" s="74"/>
      <c r="FPD442" s="74"/>
      <c r="FPE442" s="74"/>
      <c r="FPF442" s="74"/>
      <c r="FPG442" s="74"/>
      <c r="FPH442" s="74"/>
      <c r="FPI442" s="74"/>
      <c r="FPJ442" s="74"/>
      <c r="FPK442" s="74"/>
      <c r="FPL442" s="74"/>
      <c r="FPM442" s="74"/>
      <c r="FPN442" s="74"/>
      <c r="FPO442" s="74"/>
      <c r="FPP442" s="74"/>
      <c r="FPQ442" s="74"/>
      <c r="FPR442" s="74"/>
      <c r="FPS442" s="74"/>
      <c r="FPT442" s="74"/>
      <c r="FPU442" s="74"/>
      <c r="FPV442" s="74"/>
      <c r="FPW442" s="74"/>
      <c r="FPX442" s="74"/>
      <c r="FPY442" s="74"/>
      <c r="FPZ442" s="74"/>
      <c r="FQA442" s="74"/>
      <c r="FQB442" s="74"/>
      <c r="FQC442" s="74"/>
      <c r="FQD442" s="74"/>
      <c r="FQE442" s="74"/>
      <c r="FQF442" s="74"/>
      <c r="FQG442" s="74"/>
      <c r="FQH442" s="74"/>
      <c r="FQI442" s="74"/>
      <c r="FQJ442" s="74"/>
      <c r="FQK442" s="74"/>
      <c r="FQL442" s="74"/>
      <c r="FQM442" s="74"/>
      <c r="FQN442" s="74"/>
      <c r="FQO442" s="74"/>
      <c r="FQP442" s="74"/>
      <c r="FQQ442" s="74"/>
      <c r="FQR442" s="74"/>
      <c r="FQS442" s="74"/>
      <c r="FQT442" s="74"/>
      <c r="FQU442" s="74"/>
      <c r="FQV442" s="74"/>
      <c r="FQW442" s="74"/>
      <c r="FQX442" s="74"/>
      <c r="FQY442" s="74"/>
      <c r="FQZ442" s="74"/>
      <c r="FRA442" s="74"/>
      <c r="FRB442" s="74"/>
      <c r="FRC442" s="74"/>
      <c r="FRD442" s="74"/>
      <c r="FRE442" s="74"/>
      <c r="FRF442" s="74"/>
      <c r="FRG442" s="74"/>
      <c r="FRH442" s="74"/>
      <c r="FRI442" s="74"/>
      <c r="FRJ442" s="74"/>
      <c r="FRK442" s="74"/>
      <c r="FRL442" s="74"/>
      <c r="FRM442" s="74"/>
      <c r="FRN442" s="74"/>
      <c r="FRO442" s="74"/>
      <c r="FRP442" s="74"/>
      <c r="FRQ442" s="74"/>
      <c r="FRR442" s="74"/>
      <c r="FRS442" s="74"/>
      <c r="FRT442" s="74"/>
      <c r="FRU442" s="74"/>
      <c r="FRV442" s="74"/>
      <c r="FRW442" s="74"/>
      <c r="FRX442" s="74"/>
      <c r="FRY442" s="74"/>
      <c r="FRZ442" s="74"/>
      <c r="FSA442" s="74"/>
      <c r="FSB442" s="74"/>
      <c r="FSC442" s="74"/>
      <c r="FSD442" s="74"/>
      <c r="FSE442" s="74"/>
      <c r="FSF442" s="74"/>
      <c r="FSG442" s="74"/>
      <c r="FSH442" s="74"/>
      <c r="FSI442" s="74"/>
      <c r="FSJ442" s="74"/>
      <c r="FSK442" s="74"/>
      <c r="FSL442" s="74"/>
      <c r="FSM442" s="74"/>
      <c r="FSN442" s="74"/>
      <c r="FSO442" s="74"/>
      <c r="FSP442" s="74"/>
      <c r="FSQ442" s="74"/>
      <c r="FSR442" s="74"/>
      <c r="FSS442" s="74"/>
      <c r="FST442" s="74"/>
      <c r="FSU442" s="74"/>
      <c r="FSV442" s="74"/>
      <c r="FSW442" s="74"/>
      <c r="FSX442" s="74"/>
      <c r="FSY442" s="74"/>
      <c r="FSZ442" s="74"/>
      <c r="FTA442" s="74"/>
      <c r="FTB442" s="74"/>
      <c r="FTC442" s="74"/>
      <c r="FTD442" s="74"/>
      <c r="FTE442" s="74"/>
      <c r="FTF442" s="74"/>
      <c r="FTG442" s="74"/>
      <c r="FTH442" s="74"/>
      <c r="FTI442" s="74"/>
      <c r="FTJ442" s="74"/>
      <c r="FTK442" s="74"/>
      <c r="FTL442" s="74"/>
      <c r="FTM442" s="74"/>
      <c r="FTN442" s="74"/>
      <c r="FTO442" s="74"/>
      <c r="FTP442" s="74"/>
      <c r="FTQ442" s="74"/>
      <c r="FTR442" s="74"/>
      <c r="FTS442" s="74"/>
      <c r="FTT442" s="74"/>
      <c r="FTU442" s="74"/>
      <c r="FTV442" s="74"/>
      <c r="FTW442" s="74"/>
      <c r="FTX442" s="74"/>
      <c r="FTY442" s="74"/>
      <c r="FTZ442" s="74"/>
      <c r="FUA442" s="74"/>
      <c r="FUB442" s="74"/>
      <c r="FUC442" s="74"/>
      <c r="FUD442" s="74"/>
      <c r="FUE442" s="74"/>
      <c r="FUF442" s="74"/>
      <c r="FUG442" s="74"/>
      <c r="FUH442" s="74"/>
      <c r="FUI442" s="74"/>
      <c r="FUJ442" s="74"/>
      <c r="FUK442" s="74"/>
      <c r="FUL442" s="74"/>
      <c r="FUM442" s="74"/>
      <c r="FUN442" s="74"/>
      <c r="FUO442" s="74"/>
      <c r="FUP442" s="74"/>
      <c r="FUQ442" s="74"/>
      <c r="FUR442" s="74"/>
      <c r="FUS442" s="74"/>
      <c r="FUT442" s="74"/>
      <c r="FUU442" s="74"/>
      <c r="FUV442" s="74"/>
      <c r="FUW442" s="74"/>
      <c r="FUX442" s="74"/>
      <c r="FUY442" s="74"/>
      <c r="FUZ442" s="74"/>
      <c r="FVA442" s="74"/>
      <c r="FVB442" s="74"/>
      <c r="FVC442" s="74"/>
      <c r="FVD442" s="74"/>
      <c r="FVE442" s="74"/>
      <c r="FVF442" s="74"/>
      <c r="FVG442" s="74"/>
      <c r="FVH442" s="74"/>
      <c r="FVI442" s="74"/>
      <c r="FVJ442" s="74"/>
      <c r="FVK442" s="74"/>
      <c r="FVL442" s="74"/>
      <c r="FVM442" s="74"/>
      <c r="FVN442" s="74"/>
      <c r="FVO442" s="74"/>
      <c r="FVP442" s="74"/>
      <c r="FVQ442" s="74"/>
      <c r="FVR442" s="74"/>
      <c r="FVS442" s="74"/>
      <c r="FVT442" s="74"/>
      <c r="FVU442" s="74"/>
      <c r="FVV442" s="74"/>
      <c r="FVW442" s="74"/>
      <c r="FVX442" s="74"/>
      <c r="FVY442" s="74"/>
      <c r="FVZ442" s="74"/>
      <c r="FWA442" s="74"/>
      <c r="FWB442" s="74"/>
      <c r="FWC442" s="74"/>
      <c r="FWD442" s="74"/>
      <c r="FWE442" s="74"/>
      <c r="FWF442" s="74"/>
      <c r="FWG442" s="74"/>
      <c r="FWH442" s="74"/>
      <c r="FWI442" s="74"/>
      <c r="FWJ442" s="74"/>
      <c r="FWK442" s="74"/>
      <c r="FWL442" s="74"/>
      <c r="FWM442" s="74"/>
      <c r="FWN442" s="74"/>
      <c r="FWO442" s="74"/>
      <c r="FWP442" s="74"/>
      <c r="FWQ442" s="74"/>
      <c r="FWR442" s="74"/>
      <c r="FWS442" s="74"/>
      <c r="FWT442" s="74"/>
      <c r="FWU442" s="74"/>
      <c r="FWV442" s="74"/>
      <c r="FWW442" s="74"/>
      <c r="FWX442" s="74"/>
      <c r="FWY442" s="74"/>
      <c r="FWZ442" s="74"/>
      <c r="FXA442" s="74"/>
      <c r="FXB442" s="74"/>
      <c r="FXC442" s="74"/>
      <c r="FXD442" s="74"/>
      <c r="FXE442" s="74"/>
      <c r="FXF442" s="74"/>
      <c r="FXG442" s="74"/>
      <c r="FXH442" s="74"/>
      <c r="FXI442" s="74"/>
      <c r="FXJ442" s="74"/>
      <c r="FXK442" s="74"/>
      <c r="FXL442" s="74"/>
      <c r="FXM442" s="74"/>
      <c r="FXN442" s="74"/>
      <c r="FXO442" s="74"/>
      <c r="FXP442" s="74"/>
      <c r="FXQ442" s="74"/>
      <c r="FXR442" s="74"/>
      <c r="FXS442" s="74"/>
      <c r="FXT442" s="74"/>
      <c r="FXU442" s="74"/>
      <c r="FXV442" s="74"/>
      <c r="FXW442" s="74"/>
      <c r="FXX442" s="74"/>
      <c r="FXY442" s="74"/>
      <c r="FXZ442" s="74"/>
      <c r="FYA442" s="74"/>
      <c r="FYB442" s="74"/>
      <c r="FYC442" s="74"/>
      <c r="FYD442" s="74"/>
      <c r="FYE442" s="74"/>
      <c r="FYF442" s="74"/>
      <c r="FYG442" s="74"/>
      <c r="FYH442" s="74"/>
      <c r="FYI442" s="74"/>
      <c r="FYJ442" s="74"/>
      <c r="FYK442" s="74"/>
      <c r="FYL442" s="74"/>
      <c r="FYM442" s="74"/>
      <c r="FYN442" s="74"/>
      <c r="FYO442" s="74"/>
      <c r="FYP442" s="74"/>
      <c r="FYQ442" s="74"/>
      <c r="FYR442" s="74"/>
      <c r="FYS442" s="74"/>
      <c r="FYT442" s="74"/>
      <c r="FYU442" s="74"/>
      <c r="FYV442" s="74"/>
      <c r="FYW442" s="74"/>
      <c r="FYX442" s="74"/>
      <c r="FYY442" s="74"/>
      <c r="FYZ442" s="74"/>
      <c r="FZA442" s="74"/>
      <c r="FZB442" s="74"/>
      <c r="FZC442" s="74"/>
      <c r="FZD442" s="74"/>
      <c r="FZE442" s="74"/>
      <c r="FZF442" s="74"/>
      <c r="FZG442" s="74"/>
      <c r="FZH442" s="74"/>
      <c r="FZI442" s="74"/>
      <c r="FZJ442" s="74"/>
      <c r="FZK442" s="74"/>
      <c r="FZL442" s="74"/>
      <c r="FZM442" s="74"/>
      <c r="FZN442" s="74"/>
      <c r="FZO442" s="74"/>
      <c r="FZP442" s="74"/>
      <c r="FZQ442" s="74"/>
      <c r="FZR442" s="74"/>
      <c r="FZS442" s="74"/>
      <c r="FZT442" s="74"/>
      <c r="FZU442" s="74"/>
      <c r="FZV442" s="74"/>
      <c r="FZW442" s="74"/>
      <c r="FZX442" s="74"/>
      <c r="FZY442" s="74"/>
      <c r="FZZ442" s="74"/>
      <c r="GAA442" s="74"/>
      <c r="GAB442" s="74"/>
      <c r="GAC442" s="74"/>
      <c r="GAD442" s="74"/>
      <c r="GAE442" s="74"/>
      <c r="GAF442" s="74"/>
      <c r="GAG442" s="74"/>
      <c r="GAH442" s="74"/>
      <c r="GAI442" s="74"/>
      <c r="GAJ442" s="74"/>
      <c r="GAK442" s="74"/>
      <c r="GAL442" s="74"/>
      <c r="GAM442" s="74"/>
      <c r="GAN442" s="74"/>
      <c r="GAO442" s="74"/>
      <c r="GAP442" s="74"/>
      <c r="GAQ442" s="74"/>
      <c r="GAR442" s="74"/>
      <c r="GAS442" s="74"/>
      <c r="GAT442" s="74"/>
      <c r="GAU442" s="74"/>
      <c r="GAV442" s="74"/>
      <c r="GAW442" s="74"/>
      <c r="GAX442" s="74"/>
      <c r="GAY442" s="74"/>
      <c r="GAZ442" s="74"/>
      <c r="GBA442" s="74"/>
      <c r="GBB442" s="74"/>
      <c r="GBC442" s="74"/>
      <c r="GBD442" s="74"/>
      <c r="GBE442" s="74"/>
      <c r="GBF442" s="74"/>
      <c r="GBG442" s="74"/>
      <c r="GBH442" s="74"/>
      <c r="GBI442" s="74"/>
      <c r="GBJ442" s="74"/>
      <c r="GBK442" s="74"/>
      <c r="GBL442" s="74"/>
      <c r="GBM442" s="74"/>
      <c r="GBN442" s="74"/>
      <c r="GBO442" s="74"/>
      <c r="GBP442" s="74"/>
      <c r="GBQ442" s="74"/>
      <c r="GBR442" s="74"/>
      <c r="GBS442" s="74"/>
      <c r="GBT442" s="74"/>
      <c r="GBU442" s="74"/>
      <c r="GBV442" s="74"/>
      <c r="GBW442" s="74"/>
      <c r="GBX442" s="74"/>
      <c r="GBY442" s="74"/>
      <c r="GBZ442" s="74"/>
      <c r="GCA442" s="74"/>
      <c r="GCB442" s="74"/>
      <c r="GCC442" s="74"/>
      <c r="GCD442" s="74"/>
      <c r="GCE442" s="74"/>
      <c r="GCF442" s="74"/>
      <c r="GCG442" s="74"/>
      <c r="GCH442" s="74"/>
      <c r="GCI442" s="74"/>
      <c r="GCJ442" s="74"/>
      <c r="GCK442" s="74"/>
      <c r="GCL442" s="74"/>
      <c r="GCM442" s="74"/>
      <c r="GCN442" s="74"/>
      <c r="GCO442" s="74"/>
      <c r="GCP442" s="74"/>
      <c r="GCQ442" s="74"/>
      <c r="GCR442" s="74"/>
      <c r="GCS442" s="74"/>
      <c r="GCT442" s="74"/>
      <c r="GCU442" s="74"/>
      <c r="GCV442" s="74"/>
      <c r="GCW442" s="74"/>
      <c r="GCX442" s="74"/>
      <c r="GCY442" s="74"/>
      <c r="GCZ442" s="74"/>
      <c r="GDA442" s="74"/>
      <c r="GDB442" s="74"/>
      <c r="GDC442" s="74"/>
      <c r="GDD442" s="74"/>
      <c r="GDE442" s="74"/>
      <c r="GDF442" s="74"/>
      <c r="GDG442" s="74"/>
      <c r="GDH442" s="74"/>
      <c r="GDI442" s="74"/>
      <c r="GDJ442" s="74"/>
      <c r="GDK442" s="74"/>
      <c r="GDL442" s="74"/>
      <c r="GDM442" s="74"/>
      <c r="GDN442" s="74"/>
      <c r="GDO442" s="74"/>
      <c r="GDP442" s="74"/>
      <c r="GDQ442" s="74"/>
      <c r="GDR442" s="74"/>
      <c r="GDS442" s="74"/>
      <c r="GDT442" s="74"/>
      <c r="GDU442" s="74"/>
      <c r="GDV442" s="74"/>
      <c r="GDW442" s="74"/>
      <c r="GDX442" s="74"/>
      <c r="GDY442" s="74"/>
      <c r="GDZ442" s="74"/>
      <c r="GEA442" s="74"/>
      <c r="GEB442" s="74"/>
      <c r="GEC442" s="74"/>
      <c r="GED442" s="74"/>
      <c r="GEE442" s="74"/>
      <c r="GEF442" s="74"/>
      <c r="GEG442" s="74"/>
      <c r="GEH442" s="74"/>
      <c r="GEI442" s="74"/>
      <c r="GEJ442" s="74"/>
      <c r="GEK442" s="74"/>
      <c r="GEL442" s="74"/>
      <c r="GEM442" s="74"/>
      <c r="GEN442" s="74"/>
      <c r="GEO442" s="74"/>
      <c r="GEP442" s="74"/>
      <c r="GEQ442" s="74"/>
      <c r="GER442" s="74"/>
      <c r="GES442" s="74"/>
      <c r="GET442" s="74"/>
      <c r="GEU442" s="74"/>
      <c r="GEV442" s="74"/>
      <c r="GEW442" s="74"/>
      <c r="GEX442" s="74"/>
      <c r="GEY442" s="74"/>
      <c r="GEZ442" s="74"/>
      <c r="GFA442" s="74"/>
      <c r="GFB442" s="74"/>
      <c r="GFC442" s="74"/>
      <c r="GFD442" s="74"/>
      <c r="GFE442" s="74"/>
      <c r="GFF442" s="74"/>
      <c r="GFG442" s="74"/>
      <c r="GFH442" s="74"/>
      <c r="GFI442" s="74"/>
      <c r="GFJ442" s="74"/>
      <c r="GFK442" s="74"/>
      <c r="GFL442" s="74"/>
      <c r="GFM442" s="74"/>
      <c r="GFN442" s="74"/>
      <c r="GFO442" s="74"/>
      <c r="GFP442" s="74"/>
      <c r="GFQ442" s="74"/>
      <c r="GFR442" s="74"/>
      <c r="GFS442" s="74"/>
      <c r="GFT442" s="74"/>
      <c r="GFU442" s="74"/>
      <c r="GFV442" s="74"/>
      <c r="GFW442" s="74"/>
      <c r="GFX442" s="74"/>
      <c r="GFY442" s="74"/>
      <c r="GFZ442" s="74"/>
      <c r="GGA442" s="74"/>
      <c r="GGB442" s="74"/>
      <c r="GGC442" s="74"/>
      <c r="GGD442" s="74"/>
      <c r="GGE442" s="74"/>
      <c r="GGF442" s="74"/>
      <c r="GGG442" s="74"/>
      <c r="GGH442" s="74"/>
      <c r="GGI442" s="74"/>
      <c r="GGJ442" s="74"/>
      <c r="GGK442" s="74"/>
      <c r="GGL442" s="74"/>
      <c r="GGM442" s="74"/>
      <c r="GGN442" s="74"/>
      <c r="GGO442" s="74"/>
      <c r="GGP442" s="74"/>
      <c r="GGQ442" s="74"/>
      <c r="GGR442" s="74"/>
      <c r="GGS442" s="74"/>
      <c r="GGT442" s="74"/>
      <c r="GGU442" s="74"/>
      <c r="GGV442" s="74"/>
      <c r="GGW442" s="74"/>
      <c r="GGX442" s="74"/>
      <c r="GGY442" s="74"/>
      <c r="GGZ442" s="74"/>
      <c r="GHA442" s="74"/>
      <c r="GHB442" s="74"/>
      <c r="GHC442" s="74"/>
      <c r="GHD442" s="74"/>
      <c r="GHE442" s="74"/>
      <c r="GHF442" s="74"/>
      <c r="GHG442" s="74"/>
      <c r="GHH442" s="74"/>
      <c r="GHI442" s="74"/>
      <c r="GHJ442" s="74"/>
      <c r="GHK442" s="74"/>
      <c r="GHL442" s="74"/>
      <c r="GHM442" s="74"/>
      <c r="GHN442" s="74"/>
      <c r="GHO442" s="74"/>
      <c r="GHP442" s="74"/>
      <c r="GHQ442" s="74"/>
      <c r="GHR442" s="74"/>
      <c r="GHS442" s="74"/>
      <c r="GHT442" s="74"/>
      <c r="GHU442" s="74"/>
      <c r="GHV442" s="74"/>
      <c r="GHW442" s="74"/>
      <c r="GHX442" s="74"/>
      <c r="GHY442" s="74"/>
      <c r="GHZ442" s="74"/>
      <c r="GIA442" s="74"/>
      <c r="GIB442" s="74"/>
      <c r="GIC442" s="74"/>
      <c r="GID442" s="74"/>
      <c r="GIE442" s="74"/>
      <c r="GIF442" s="74"/>
      <c r="GIG442" s="74"/>
      <c r="GIH442" s="74"/>
      <c r="GII442" s="74"/>
      <c r="GIJ442" s="74"/>
      <c r="GIK442" s="74"/>
      <c r="GIL442" s="74"/>
      <c r="GIM442" s="74"/>
      <c r="GIN442" s="74"/>
      <c r="GIO442" s="74"/>
      <c r="GIP442" s="74"/>
      <c r="GIQ442" s="74"/>
      <c r="GIR442" s="74"/>
      <c r="GIS442" s="74"/>
      <c r="GIT442" s="74"/>
      <c r="GIU442" s="74"/>
      <c r="GIV442" s="74"/>
      <c r="GIW442" s="74"/>
      <c r="GIX442" s="74"/>
      <c r="GIY442" s="74"/>
      <c r="GIZ442" s="74"/>
      <c r="GJA442" s="74"/>
      <c r="GJB442" s="74"/>
      <c r="GJC442" s="74"/>
      <c r="GJD442" s="74"/>
      <c r="GJE442" s="74"/>
      <c r="GJF442" s="74"/>
      <c r="GJG442" s="74"/>
      <c r="GJH442" s="74"/>
      <c r="GJI442" s="74"/>
      <c r="GJJ442" s="74"/>
      <c r="GJK442" s="74"/>
      <c r="GJL442" s="74"/>
      <c r="GJM442" s="74"/>
      <c r="GJN442" s="74"/>
      <c r="GJO442" s="74"/>
      <c r="GJP442" s="74"/>
      <c r="GJQ442" s="74"/>
      <c r="GJR442" s="74"/>
      <c r="GJS442" s="74"/>
      <c r="GJT442" s="74"/>
      <c r="GJU442" s="74"/>
      <c r="GJV442" s="74"/>
      <c r="GJW442" s="74"/>
      <c r="GJX442" s="74"/>
      <c r="GJY442" s="74"/>
      <c r="GJZ442" s="74"/>
      <c r="GKA442" s="74"/>
      <c r="GKB442" s="74"/>
      <c r="GKC442" s="74"/>
      <c r="GKD442" s="74"/>
      <c r="GKE442" s="74"/>
      <c r="GKF442" s="74"/>
      <c r="GKG442" s="74"/>
      <c r="GKH442" s="74"/>
      <c r="GKI442" s="74"/>
      <c r="GKJ442" s="74"/>
      <c r="GKK442" s="74"/>
      <c r="GKL442" s="74"/>
      <c r="GKM442" s="74"/>
      <c r="GKN442" s="74"/>
      <c r="GKO442" s="74"/>
      <c r="GKP442" s="74"/>
      <c r="GKQ442" s="74"/>
      <c r="GKR442" s="74"/>
      <c r="GKS442" s="74"/>
      <c r="GKT442" s="74"/>
      <c r="GKU442" s="74"/>
      <c r="GKV442" s="74"/>
      <c r="GKW442" s="74"/>
      <c r="GKX442" s="74"/>
      <c r="GKY442" s="74"/>
      <c r="GKZ442" s="74"/>
      <c r="GLA442" s="74"/>
      <c r="GLB442" s="74"/>
      <c r="GLC442" s="74"/>
      <c r="GLD442" s="74"/>
      <c r="GLE442" s="74"/>
      <c r="GLF442" s="74"/>
      <c r="GLG442" s="74"/>
      <c r="GLH442" s="74"/>
      <c r="GLI442" s="74"/>
      <c r="GLJ442" s="74"/>
      <c r="GLK442" s="74"/>
      <c r="GLL442" s="74"/>
      <c r="GLM442" s="74"/>
      <c r="GLN442" s="74"/>
      <c r="GLO442" s="74"/>
      <c r="GLP442" s="74"/>
      <c r="GLQ442" s="74"/>
      <c r="GLR442" s="74"/>
      <c r="GLS442" s="74"/>
      <c r="GLT442" s="74"/>
      <c r="GLU442" s="74"/>
      <c r="GLV442" s="74"/>
      <c r="GLW442" s="74"/>
      <c r="GLX442" s="74"/>
      <c r="GLY442" s="74"/>
      <c r="GLZ442" s="74"/>
      <c r="GMA442" s="74"/>
      <c r="GMB442" s="74"/>
      <c r="GMC442" s="74"/>
      <c r="GMD442" s="74"/>
      <c r="GME442" s="74"/>
      <c r="GMF442" s="74"/>
      <c r="GMG442" s="74"/>
      <c r="GMH442" s="74"/>
      <c r="GMI442" s="74"/>
      <c r="GMJ442" s="74"/>
      <c r="GMK442" s="74"/>
      <c r="GML442" s="74"/>
      <c r="GMM442" s="74"/>
      <c r="GMN442" s="74"/>
      <c r="GMO442" s="74"/>
      <c r="GMP442" s="74"/>
      <c r="GMQ442" s="74"/>
      <c r="GMR442" s="74"/>
      <c r="GMS442" s="74"/>
      <c r="GMT442" s="74"/>
      <c r="GMU442" s="74"/>
      <c r="GMV442" s="74"/>
      <c r="GMW442" s="74"/>
      <c r="GMX442" s="74"/>
      <c r="GMY442" s="74"/>
      <c r="GMZ442" s="74"/>
      <c r="GNA442" s="74"/>
      <c r="GNB442" s="74"/>
      <c r="GNC442" s="74"/>
      <c r="GND442" s="74"/>
      <c r="GNE442" s="74"/>
      <c r="GNF442" s="74"/>
      <c r="GNG442" s="74"/>
      <c r="GNH442" s="74"/>
      <c r="GNI442" s="74"/>
      <c r="GNJ442" s="74"/>
      <c r="GNK442" s="74"/>
      <c r="GNL442" s="74"/>
      <c r="GNM442" s="74"/>
      <c r="GNN442" s="74"/>
      <c r="GNO442" s="74"/>
      <c r="GNP442" s="74"/>
      <c r="GNQ442" s="74"/>
      <c r="GNR442" s="74"/>
      <c r="GNS442" s="74"/>
      <c r="GNT442" s="74"/>
      <c r="GNU442" s="74"/>
      <c r="GNV442" s="74"/>
      <c r="GNW442" s="74"/>
      <c r="GNX442" s="74"/>
      <c r="GNY442" s="74"/>
      <c r="GNZ442" s="74"/>
      <c r="GOA442" s="74"/>
      <c r="GOB442" s="74"/>
      <c r="GOC442" s="74"/>
      <c r="GOD442" s="74"/>
      <c r="GOE442" s="74"/>
      <c r="GOF442" s="74"/>
      <c r="GOG442" s="74"/>
      <c r="GOH442" s="74"/>
      <c r="GOI442" s="74"/>
      <c r="GOJ442" s="74"/>
      <c r="GOK442" s="74"/>
      <c r="GOL442" s="74"/>
      <c r="GOM442" s="74"/>
      <c r="GON442" s="74"/>
      <c r="GOO442" s="74"/>
      <c r="GOP442" s="74"/>
      <c r="GOQ442" s="74"/>
      <c r="GOR442" s="74"/>
      <c r="GOS442" s="74"/>
      <c r="GOT442" s="74"/>
      <c r="GOU442" s="74"/>
      <c r="GOV442" s="74"/>
      <c r="GOW442" s="74"/>
      <c r="GOX442" s="74"/>
      <c r="GOY442" s="74"/>
      <c r="GOZ442" s="74"/>
      <c r="GPA442" s="74"/>
      <c r="GPB442" s="74"/>
      <c r="GPC442" s="74"/>
      <c r="GPD442" s="74"/>
      <c r="GPE442" s="74"/>
      <c r="GPF442" s="74"/>
      <c r="GPG442" s="74"/>
      <c r="GPH442" s="74"/>
      <c r="GPI442" s="74"/>
      <c r="GPJ442" s="74"/>
      <c r="GPK442" s="74"/>
      <c r="GPL442" s="74"/>
      <c r="GPM442" s="74"/>
      <c r="GPN442" s="74"/>
      <c r="GPO442" s="74"/>
      <c r="GPP442" s="74"/>
      <c r="GPQ442" s="74"/>
      <c r="GPR442" s="74"/>
      <c r="GPS442" s="74"/>
      <c r="GPT442" s="74"/>
      <c r="GPU442" s="74"/>
      <c r="GPV442" s="74"/>
      <c r="GPW442" s="74"/>
      <c r="GPX442" s="74"/>
      <c r="GPY442" s="74"/>
      <c r="GPZ442" s="74"/>
      <c r="GQA442" s="74"/>
      <c r="GQB442" s="74"/>
      <c r="GQC442" s="74"/>
      <c r="GQD442" s="74"/>
      <c r="GQE442" s="74"/>
      <c r="GQF442" s="74"/>
      <c r="GQG442" s="74"/>
      <c r="GQH442" s="74"/>
      <c r="GQI442" s="74"/>
      <c r="GQJ442" s="74"/>
      <c r="GQK442" s="74"/>
      <c r="GQL442" s="74"/>
      <c r="GQM442" s="74"/>
      <c r="GQN442" s="74"/>
      <c r="GQO442" s="74"/>
      <c r="GQP442" s="74"/>
      <c r="GQQ442" s="74"/>
      <c r="GQR442" s="74"/>
      <c r="GQS442" s="74"/>
      <c r="GQT442" s="74"/>
      <c r="GQU442" s="74"/>
      <c r="GQV442" s="74"/>
      <c r="GQW442" s="74"/>
      <c r="GQX442" s="74"/>
      <c r="GQY442" s="74"/>
      <c r="GQZ442" s="74"/>
      <c r="GRA442" s="74"/>
      <c r="GRB442" s="74"/>
      <c r="GRC442" s="74"/>
      <c r="GRD442" s="74"/>
      <c r="GRE442" s="74"/>
      <c r="GRF442" s="74"/>
      <c r="GRG442" s="74"/>
      <c r="GRH442" s="74"/>
      <c r="GRI442" s="74"/>
      <c r="GRJ442" s="74"/>
      <c r="GRK442" s="74"/>
      <c r="GRL442" s="74"/>
      <c r="GRM442" s="74"/>
      <c r="GRN442" s="74"/>
      <c r="GRO442" s="74"/>
      <c r="GRP442" s="74"/>
      <c r="GRQ442" s="74"/>
      <c r="GRR442" s="74"/>
      <c r="GRS442" s="74"/>
      <c r="GRT442" s="74"/>
      <c r="GRU442" s="74"/>
      <c r="GRV442" s="74"/>
      <c r="GRW442" s="74"/>
      <c r="GRX442" s="74"/>
      <c r="GRY442" s="74"/>
      <c r="GRZ442" s="74"/>
      <c r="GSA442" s="74"/>
      <c r="GSB442" s="74"/>
      <c r="GSC442" s="74"/>
      <c r="GSD442" s="74"/>
      <c r="GSE442" s="74"/>
      <c r="GSF442" s="74"/>
      <c r="GSG442" s="74"/>
      <c r="GSH442" s="74"/>
      <c r="GSI442" s="74"/>
      <c r="GSJ442" s="74"/>
      <c r="GSK442" s="74"/>
      <c r="GSL442" s="74"/>
      <c r="GSM442" s="74"/>
      <c r="GSN442" s="74"/>
      <c r="GSO442" s="74"/>
      <c r="GSP442" s="74"/>
      <c r="GSQ442" s="74"/>
      <c r="GSR442" s="74"/>
      <c r="GSS442" s="74"/>
      <c r="GST442" s="74"/>
      <c r="GSU442" s="74"/>
      <c r="GSV442" s="74"/>
      <c r="GSW442" s="74"/>
      <c r="GSX442" s="74"/>
      <c r="GSY442" s="74"/>
      <c r="GSZ442" s="74"/>
      <c r="GTA442" s="74"/>
      <c r="GTB442" s="74"/>
      <c r="GTC442" s="74"/>
      <c r="GTD442" s="74"/>
      <c r="GTE442" s="74"/>
      <c r="GTF442" s="74"/>
      <c r="GTG442" s="74"/>
      <c r="GTH442" s="74"/>
      <c r="GTI442" s="74"/>
      <c r="GTJ442" s="74"/>
      <c r="GTK442" s="74"/>
      <c r="GTL442" s="74"/>
      <c r="GTM442" s="74"/>
      <c r="GTN442" s="74"/>
      <c r="GTO442" s="74"/>
      <c r="GTP442" s="74"/>
      <c r="GTQ442" s="74"/>
      <c r="GTR442" s="74"/>
      <c r="GTS442" s="74"/>
      <c r="GTT442" s="74"/>
      <c r="GTU442" s="74"/>
      <c r="GTV442" s="74"/>
      <c r="GTW442" s="74"/>
      <c r="GTX442" s="74"/>
      <c r="GTY442" s="74"/>
      <c r="GTZ442" s="74"/>
      <c r="GUA442" s="74"/>
      <c r="GUB442" s="74"/>
      <c r="GUC442" s="74"/>
      <c r="GUD442" s="74"/>
      <c r="GUE442" s="74"/>
      <c r="GUF442" s="74"/>
      <c r="GUG442" s="74"/>
      <c r="GUH442" s="74"/>
      <c r="GUI442" s="74"/>
      <c r="GUJ442" s="74"/>
      <c r="GUK442" s="74"/>
      <c r="GUL442" s="74"/>
      <c r="GUM442" s="74"/>
      <c r="GUN442" s="74"/>
      <c r="GUO442" s="74"/>
      <c r="GUP442" s="74"/>
      <c r="GUQ442" s="74"/>
      <c r="GUR442" s="74"/>
      <c r="GUS442" s="74"/>
      <c r="GUT442" s="74"/>
      <c r="GUU442" s="74"/>
      <c r="GUV442" s="74"/>
      <c r="GUW442" s="74"/>
      <c r="GUX442" s="74"/>
      <c r="GUY442" s="74"/>
      <c r="GUZ442" s="74"/>
      <c r="GVA442" s="74"/>
      <c r="GVB442" s="74"/>
      <c r="GVC442" s="74"/>
      <c r="GVD442" s="74"/>
      <c r="GVE442" s="74"/>
      <c r="GVF442" s="74"/>
      <c r="GVG442" s="74"/>
      <c r="GVH442" s="74"/>
      <c r="GVI442" s="74"/>
      <c r="GVJ442" s="74"/>
      <c r="GVK442" s="74"/>
      <c r="GVL442" s="74"/>
      <c r="GVM442" s="74"/>
      <c r="GVN442" s="74"/>
      <c r="GVO442" s="74"/>
      <c r="GVP442" s="74"/>
      <c r="GVQ442" s="74"/>
      <c r="GVR442" s="74"/>
      <c r="GVS442" s="74"/>
      <c r="GVT442" s="74"/>
      <c r="GVU442" s="74"/>
      <c r="GVV442" s="74"/>
      <c r="GVW442" s="74"/>
      <c r="GVX442" s="74"/>
      <c r="GVY442" s="74"/>
      <c r="GVZ442" s="74"/>
      <c r="GWA442" s="74"/>
      <c r="GWB442" s="74"/>
      <c r="GWC442" s="74"/>
      <c r="GWD442" s="74"/>
      <c r="GWE442" s="74"/>
      <c r="GWF442" s="74"/>
      <c r="GWG442" s="74"/>
      <c r="GWH442" s="74"/>
      <c r="GWI442" s="74"/>
      <c r="GWJ442" s="74"/>
      <c r="GWK442" s="74"/>
      <c r="GWL442" s="74"/>
      <c r="GWM442" s="74"/>
      <c r="GWN442" s="74"/>
      <c r="GWO442" s="74"/>
      <c r="GWP442" s="74"/>
      <c r="GWQ442" s="74"/>
      <c r="GWR442" s="74"/>
      <c r="GWS442" s="74"/>
      <c r="GWT442" s="74"/>
      <c r="GWU442" s="74"/>
      <c r="GWV442" s="74"/>
      <c r="GWW442" s="74"/>
      <c r="GWX442" s="74"/>
      <c r="GWY442" s="74"/>
      <c r="GWZ442" s="74"/>
      <c r="GXA442" s="74"/>
      <c r="GXB442" s="74"/>
      <c r="GXC442" s="74"/>
      <c r="GXD442" s="74"/>
      <c r="GXE442" s="74"/>
      <c r="GXF442" s="74"/>
      <c r="GXG442" s="74"/>
      <c r="GXH442" s="74"/>
      <c r="GXI442" s="74"/>
      <c r="GXJ442" s="74"/>
      <c r="GXK442" s="74"/>
      <c r="GXL442" s="74"/>
      <c r="GXM442" s="74"/>
      <c r="GXN442" s="74"/>
      <c r="GXO442" s="74"/>
      <c r="GXP442" s="74"/>
      <c r="GXQ442" s="74"/>
      <c r="GXR442" s="74"/>
      <c r="GXS442" s="74"/>
      <c r="GXT442" s="74"/>
      <c r="GXU442" s="74"/>
      <c r="GXV442" s="74"/>
      <c r="GXW442" s="74"/>
      <c r="GXX442" s="74"/>
      <c r="GXY442" s="74"/>
      <c r="GXZ442" s="74"/>
      <c r="GYA442" s="74"/>
      <c r="GYB442" s="74"/>
      <c r="GYC442" s="74"/>
      <c r="GYD442" s="74"/>
      <c r="GYE442" s="74"/>
      <c r="GYF442" s="74"/>
      <c r="GYG442" s="74"/>
      <c r="GYH442" s="74"/>
      <c r="GYI442" s="74"/>
      <c r="GYJ442" s="74"/>
      <c r="GYK442" s="74"/>
      <c r="GYL442" s="74"/>
      <c r="GYM442" s="74"/>
      <c r="GYN442" s="74"/>
      <c r="GYO442" s="74"/>
      <c r="GYP442" s="74"/>
      <c r="GYQ442" s="74"/>
      <c r="GYR442" s="74"/>
      <c r="GYS442" s="74"/>
      <c r="GYT442" s="74"/>
      <c r="GYU442" s="74"/>
      <c r="GYV442" s="74"/>
      <c r="GYW442" s="74"/>
      <c r="GYX442" s="74"/>
      <c r="GYY442" s="74"/>
      <c r="GYZ442" s="74"/>
      <c r="GZA442" s="74"/>
      <c r="GZB442" s="74"/>
      <c r="GZC442" s="74"/>
      <c r="GZD442" s="74"/>
      <c r="GZE442" s="74"/>
      <c r="GZF442" s="74"/>
      <c r="GZG442" s="74"/>
      <c r="GZH442" s="74"/>
      <c r="GZI442" s="74"/>
      <c r="GZJ442" s="74"/>
      <c r="GZK442" s="74"/>
      <c r="GZL442" s="74"/>
      <c r="GZM442" s="74"/>
      <c r="GZN442" s="74"/>
      <c r="GZO442" s="74"/>
      <c r="GZP442" s="74"/>
      <c r="GZQ442" s="74"/>
      <c r="GZR442" s="74"/>
      <c r="GZS442" s="74"/>
      <c r="GZT442" s="74"/>
      <c r="GZU442" s="74"/>
      <c r="GZV442" s="74"/>
      <c r="GZW442" s="74"/>
      <c r="GZX442" s="74"/>
      <c r="GZY442" s="74"/>
      <c r="GZZ442" s="74"/>
      <c r="HAA442" s="74"/>
      <c r="HAB442" s="74"/>
      <c r="HAC442" s="74"/>
      <c r="HAD442" s="74"/>
      <c r="HAE442" s="74"/>
      <c r="HAF442" s="74"/>
      <c r="HAG442" s="74"/>
      <c r="HAH442" s="74"/>
      <c r="HAI442" s="74"/>
      <c r="HAJ442" s="74"/>
      <c r="HAK442" s="74"/>
      <c r="HAL442" s="74"/>
      <c r="HAM442" s="74"/>
      <c r="HAN442" s="74"/>
      <c r="HAO442" s="74"/>
      <c r="HAP442" s="74"/>
      <c r="HAQ442" s="74"/>
      <c r="HAR442" s="74"/>
      <c r="HAS442" s="74"/>
      <c r="HAT442" s="74"/>
      <c r="HAU442" s="74"/>
      <c r="HAV442" s="74"/>
      <c r="HAW442" s="74"/>
      <c r="HAX442" s="74"/>
      <c r="HAY442" s="74"/>
      <c r="HAZ442" s="74"/>
      <c r="HBA442" s="74"/>
      <c r="HBB442" s="74"/>
      <c r="HBC442" s="74"/>
      <c r="HBD442" s="74"/>
      <c r="HBE442" s="74"/>
      <c r="HBF442" s="74"/>
      <c r="HBG442" s="74"/>
      <c r="HBH442" s="74"/>
      <c r="HBI442" s="74"/>
      <c r="HBJ442" s="74"/>
      <c r="HBK442" s="74"/>
      <c r="HBL442" s="74"/>
      <c r="HBM442" s="74"/>
      <c r="HBN442" s="74"/>
      <c r="HBO442" s="74"/>
      <c r="HBP442" s="74"/>
      <c r="HBQ442" s="74"/>
      <c r="HBR442" s="74"/>
      <c r="HBS442" s="74"/>
      <c r="HBT442" s="74"/>
      <c r="HBU442" s="74"/>
      <c r="HBV442" s="74"/>
      <c r="HBW442" s="74"/>
      <c r="HBX442" s="74"/>
      <c r="HBY442" s="74"/>
      <c r="HBZ442" s="74"/>
      <c r="HCA442" s="74"/>
      <c r="HCB442" s="74"/>
      <c r="HCC442" s="74"/>
      <c r="HCD442" s="74"/>
      <c r="HCE442" s="74"/>
      <c r="HCF442" s="74"/>
      <c r="HCG442" s="74"/>
      <c r="HCH442" s="74"/>
      <c r="HCI442" s="74"/>
      <c r="HCJ442" s="74"/>
      <c r="HCK442" s="74"/>
      <c r="HCL442" s="74"/>
      <c r="HCM442" s="74"/>
      <c r="HCN442" s="74"/>
      <c r="HCO442" s="74"/>
      <c r="HCP442" s="74"/>
      <c r="HCQ442" s="74"/>
      <c r="HCR442" s="74"/>
      <c r="HCS442" s="74"/>
      <c r="HCT442" s="74"/>
      <c r="HCU442" s="74"/>
      <c r="HCV442" s="74"/>
      <c r="HCW442" s="74"/>
      <c r="HCX442" s="74"/>
      <c r="HCY442" s="74"/>
      <c r="HCZ442" s="74"/>
      <c r="HDA442" s="74"/>
      <c r="HDB442" s="74"/>
      <c r="HDC442" s="74"/>
      <c r="HDD442" s="74"/>
      <c r="HDE442" s="74"/>
      <c r="HDF442" s="74"/>
      <c r="HDG442" s="74"/>
      <c r="HDH442" s="74"/>
      <c r="HDI442" s="74"/>
      <c r="HDJ442" s="74"/>
      <c r="HDK442" s="74"/>
      <c r="HDL442" s="74"/>
      <c r="HDM442" s="74"/>
      <c r="HDN442" s="74"/>
      <c r="HDO442" s="74"/>
      <c r="HDP442" s="74"/>
      <c r="HDQ442" s="74"/>
      <c r="HDR442" s="74"/>
      <c r="HDS442" s="74"/>
      <c r="HDT442" s="74"/>
      <c r="HDU442" s="74"/>
      <c r="HDV442" s="74"/>
      <c r="HDW442" s="74"/>
      <c r="HDX442" s="74"/>
      <c r="HDY442" s="74"/>
      <c r="HDZ442" s="74"/>
      <c r="HEA442" s="74"/>
      <c r="HEB442" s="74"/>
      <c r="HEC442" s="74"/>
      <c r="HED442" s="74"/>
      <c r="HEE442" s="74"/>
      <c r="HEF442" s="74"/>
      <c r="HEG442" s="74"/>
      <c r="HEH442" s="74"/>
      <c r="HEI442" s="74"/>
      <c r="HEJ442" s="74"/>
      <c r="HEK442" s="74"/>
      <c r="HEL442" s="74"/>
      <c r="HEM442" s="74"/>
      <c r="HEN442" s="74"/>
      <c r="HEO442" s="74"/>
      <c r="HEP442" s="74"/>
      <c r="HEQ442" s="74"/>
      <c r="HER442" s="74"/>
      <c r="HES442" s="74"/>
      <c r="HET442" s="74"/>
      <c r="HEU442" s="74"/>
      <c r="HEV442" s="74"/>
      <c r="HEW442" s="74"/>
      <c r="HEX442" s="74"/>
      <c r="HEY442" s="74"/>
      <c r="HEZ442" s="74"/>
      <c r="HFA442" s="74"/>
      <c r="HFB442" s="74"/>
      <c r="HFC442" s="74"/>
      <c r="HFD442" s="74"/>
      <c r="HFE442" s="74"/>
      <c r="HFF442" s="74"/>
      <c r="HFG442" s="74"/>
      <c r="HFH442" s="74"/>
      <c r="HFI442" s="74"/>
      <c r="HFJ442" s="74"/>
      <c r="HFK442" s="74"/>
      <c r="HFL442" s="74"/>
      <c r="HFM442" s="74"/>
      <c r="HFN442" s="74"/>
      <c r="HFO442" s="74"/>
      <c r="HFP442" s="74"/>
      <c r="HFQ442" s="74"/>
      <c r="HFR442" s="74"/>
      <c r="HFS442" s="74"/>
      <c r="HFT442" s="74"/>
      <c r="HFU442" s="74"/>
      <c r="HFV442" s="74"/>
      <c r="HFW442" s="74"/>
      <c r="HFX442" s="74"/>
      <c r="HFY442" s="74"/>
      <c r="HFZ442" s="74"/>
      <c r="HGA442" s="74"/>
      <c r="HGB442" s="74"/>
      <c r="HGC442" s="74"/>
      <c r="HGD442" s="74"/>
      <c r="HGE442" s="74"/>
      <c r="HGF442" s="74"/>
      <c r="HGG442" s="74"/>
      <c r="HGH442" s="74"/>
      <c r="HGI442" s="74"/>
      <c r="HGJ442" s="74"/>
      <c r="HGK442" s="74"/>
      <c r="HGL442" s="74"/>
      <c r="HGM442" s="74"/>
      <c r="HGN442" s="74"/>
      <c r="HGO442" s="74"/>
      <c r="HGP442" s="74"/>
      <c r="HGQ442" s="74"/>
      <c r="HGR442" s="74"/>
      <c r="HGS442" s="74"/>
      <c r="HGT442" s="74"/>
      <c r="HGU442" s="74"/>
      <c r="HGV442" s="74"/>
      <c r="HGW442" s="74"/>
      <c r="HGX442" s="74"/>
      <c r="HGY442" s="74"/>
      <c r="HGZ442" s="74"/>
      <c r="HHA442" s="74"/>
      <c r="HHB442" s="74"/>
      <c r="HHC442" s="74"/>
      <c r="HHD442" s="74"/>
      <c r="HHE442" s="74"/>
      <c r="HHF442" s="74"/>
      <c r="HHG442" s="74"/>
      <c r="HHH442" s="74"/>
      <c r="HHI442" s="74"/>
      <c r="HHJ442" s="74"/>
      <c r="HHK442" s="74"/>
      <c r="HHL442" s="74"/>
      <c r="HHM442" s="74"/>
      <c r="HHN442" s="74"/>
      <c r="HHO442" s="74"/>
      <c r="HHP442" s="74"/>
      <c r="HHQ442" s="74"/>
      <c r="HHR442" s="74"/>
      <c r="HHS442" s="74"/>
      <c r="HHT442" s="74"/>
      <c r="HHU442" s="74"/>
      <c r="HHV442" s="74"/>
      <c r="HHW442" s="74"/>
      <c r="HHX442" s="74"/>
      <c r="HHY442" s="74"/>
      <c r="HHZ442" s="74"/>
      <c r="HIA442" s="74"/>
      <c r="HIB442" s="74"/>
      <c r="HIC442" s="74"/>
      <c r="HID442" s="74"/>
      <c r="HIE442" s="74"/>
      <c r="HIF442" s="74"/>
      <c r="HIG442" s="74"/>
      <c r="HIH442" s="74"/>
      <c r="HII442" s="74"/>
      <c r="HIJ442" s="74"/>
      <c r="HIK442" s="74"/>
      <c r="HIL442" s="74"/>
      <c r="HIM442" s="74"/>
      <c r="HIN442" s="74"/>
      <c r="HIO442" s="74"/>
      <c r="HIP442" s="74"/>
      <c r="HIQ442" s="74"/>
      <c r="HIR442" s="74"/>
      <c r="HIS442" s="74"/>
      <c r="HIT442" s="74"/>
      <c r="HIU442" s="74"/>
      <c r="HIV442" s="74"/>
      <c r="HIW442" s="74"/>
      <c r="HIX442" s="74"/>
      <c r="HIY442" s="74"/>
      <c r="HIZ442" s="74"/>
      <c r="HJA442" s="74"/>
      <c r="HJB442" s="74"/>
      <c r="HJC442" s="74"/>
      <c r="HJD442" s="74"/>
      <c r="HJE442" s="74"/>
      <c r="HJF442" s="74"/>
      <c r="HJG442" s="74"/>
      <c r="HJH442" s="74"/>
      <c r="HJI442" s="74"/>
      <c r="HJJ442" s="74"/>
      <c r="HJK442" s="74"/>
      <c r="HJL442" s="74"/>
      <c r="HJM442" s="74"/>
      <c r="HJN442" s="74"/>
      <c r="HJO442" s="74"/>
      <c r="HJP442" s="74"/>
      <c r="HJQ442" s="74"/>
      <c r="HJR442" s="74"/>
      <c r="HJS442" s="74"/>
      <c r="HJT442" s="74"/>
      <c r="HJU442" s="74"/>
      <c r="HJV442" s="74"/>
      <c r="HJW442" s="74"/>
      <c r="HJX442" s="74"/>
      <c r="HJY442" s="74"/>
      <c r="HJZ442" s="74"/>
      <c r="HKA442" s="74"/>
      <c r="HKB442" s="74"/>
      <c r="HKC442" s="74"/>
      <c r="HKD442" s="74"/>
      <c r="HKE442" s="74"/>
      <c r="HKF442" s="74"/>
      <c r="HKG442" s="74"/>
      <c r="HKH442" s="74"/>
      <c r="HKI442" s="74"/>
      <c r="HKJ442" s="74"/>
      <c r="HKK442" s="74"/>
      <c r="HKL442" s="74"/>
      <c r="HKM442" s="74"/>
      <c r="HKN442" s="74"/>
      <c r="HKO442" s="74"/>
      <c r="HKP442" s="74"/>
      <c r="HKQ442" s="74"/>
      <c r="HKR442" s="74"/>
      <c r="HKS442" s="74"/>
      <c r="HKT442" s="74"/>
      <c r="HKU442" s="74"/>
      <c r="HKV442" s="74"/>
      <c r="HKW442" s="74"/>
      <c r="HKX442" s="74"/>
      <c r="HKY442" s="74"/>
      <c r="HKZ442" s="74"/>
      <c r="HLA442" s="74"/>
      <c r="HLB442" s="74"/>
      <c r="HLC442" s="74"/>
      <c r="HLD442" s="74"/>
      <c r="HLE442" s="74"/>
      <c r="HLF442" s="74"/>
      <c r="HLG442" s="74"/>
      <c r="HLH442" s="74"/>
      <c r="HLI442" s="74"/>
      <c r="HLJ442" s="74"/>
      <c r="HLK442" s="74"/>
      <c r="HLL442" s="74"/>
      <c r="HLM442" s="74"/>
      <c r="HLN442" s="74"/>
      <c r="HLO442" s="74"/>
      <c r="HLP442" s="74"/>
      <c r="HLQ442" s="74"/>
      <c r="HLR442" s="74"/>
      <c r="HLS442" s="74"/>
      <c r="HLT442" s="74"/>
      <c r="HLU442" s="74"/>
      <c r="HLV442" s="74"/>
      <c r="HLW442" s="74"/>
      <c r="HLX442" s="74"/>
      <c r="HLY442" s="74"/>
      <c r="HLZ442" s="74"/>
      <c r="HMA442" s="74"/>
      <c r="HMB442" s="74"/>
      <c r="HMC442" s="74"/>
      <c r="HMD442" s="74"/>
      <c r="HME442" s="74"/>
      <c r="HMF442" s="74"/>
      <c r="HMG442" s="74"/>
      <c r="HMH442" s="74"/>
      <c r="HMI442" s="74"/>
      <c r="HMJ442" s="74"/>
      <c r="HMK442" s="74"/>
      <c r="HML442" s="74"/>
      <c r="HMM442" s="74"/>
      <c r="HMN442" s="74"/>
      <c r="HMO442" s="74"/>
      <c r="HMP442" s="74"/>
      <c r="HMQ442" s="74"/>
      <c r="HMR442" s="74"/>
      <c r="HMS442" s="74"/>
      <c r="HMT442" s="74"/>
      <c r="HMU442" s="74"/>
      <c r="HMV442" s="74"/>
      <c r="HMW442" s="74"/>
      <c r="HMX442" s="74"/>
      <c r="HMY442" s="74"/>
      <c r="HMZ442" s="74"/>
      <c r="HNA442" s="74"/>
      <c r="HNB442" s="74"/>
      <c r="HNC442" s="74"/>
      <c r="HND442" s="74"/>
      <c r="HNE442" s="74"/>
      <c r="HNF442" s="74"/>
      <c r="HNG442" s="74"/>
      <c r="HNH442" s="74"/>
      <c r="HNI442" s="74"/>
      <c r="HNJ442" s="74"/>
      <c r="HNK442" s="74"/>
      <c r="HNL442" s="74"/>
      <c r="HNM442" s="74"/>
      <c r="HNN442" s="74"/>
      <c r="HNO442" s="74"/>
      <c r="HNP442" s="74"/>
      <c r="HNQ442" s="74"/>
      <c r="HNR442" s="74"/>
      <c r="HNS442" s="74"/>
      <c r="HNT442" s="74"/>
      <c r="HNU442" s="74"/>
      <c r="HNV442" s="74"/>
      <c r="HNW442" s="74"/>
      <c r="HNX442" s="74"/>
      <c r="HNY442" s="74"/>
      <c r="HNZ442" s="74"/>
      <c r="HOA442" s="74"/>
      <c r="HOB442" s="74"/>
      <c r="HOC442" s="74"/>
      <c r="HOD442" s="74"/>
      <c r="HOE442" s="74"/>
      <c r="HOF442" s="74"/>
      <c r="HOG442" s="74"/>
      <c r="HOH442" s="74"/>
      <c r="HOI442" s="74"/>
      <c r="HOJ442" s="74"/>
      <c r="HOK442" s="74"/>
      <c r="HOL442" s="74"/>
      <c r="HOM442" s="74"/>
      <c r="HON442" s="74"/>
      <c r="HOO442" s="74"/>
      <c r="HOP442" s="74"/>
      <c r="HOQ442" s="74"/>
      <c r="HOR442" s="74"/>
      <c r="HOS442" s="74"/>
      <c r="HOT442" s="74"/>
      <c r="HOU442" s="74"/>
      <c r="HOV442" s="74"/>
      <c r="HOW442" s="74"/>
      <c r="HOX442" s="74"/>
      <c r="HOY442" s="74"/>
      <c r="HOZ442" s="74"/>
      <c r="HPA442" s="74"/>
      <c r="HPB442" s="74"/>
      <c r="HPC442" s="74"/>
      <c r="HPD442" s="74"/>
      <c r="HPE442" s="74"/>
      <c r="HPF442" s="74"/>
      <c r="HPG442" s="74"/>
      <c r="HPH442" s="74"/>
      <c r="HPI442" s="74"/>
      <c r="HPJ442" s="74"/>
      <c r="HPK442" s="74"/>
      <c r="HPL442" s="74"/>
      <c r="HPM442" s="74"/>
      <c r="HPN442" s="74"/>
      <c r="HPO442" s="74"/>
      <c r="HPP442" s="74"/>
      <c r="HPQ442" s="74"/>
      <c r="HPR442" s="74"/>
      <c r="HPS442" s="74"/>
      <c r="HPT442" s="74"/>
      <c r="HPU442" s="74"/>
      <c r="HPV442" s="74"/>
      <c r="HPW442" s="74"/>
      <c r="HPX442" s="74"/>
      <c r="HPY442" s="74"/>
      <c r="HPZ442" s="74"/>
      <c r="HQA442" s="74"/>
      <c r="HQB442" s="74"/>
      <c r="HQC442" s="74"/>
      <c r="HQD442" s="74"/>
      <c r="HQE442" s="74"/>
      <c r="HQF442" s="74"/>
      <c r="HQG442" s="74"/>
      <c r="HQH442" s="74"/>
      <c r="HQI442" s="74"/>
      <c r="HQJ442" s="74"/>
      <c r="HQK442" s="74"/>
      <c r="HQL442" s="74"/>
      <c r="HQM442" s="74"/>
      <c r="HQN442" s="74"/>
      <c r="HQO442" s="74"/>
      <c r="HQP442" s="74"/>
      <c r="HQQ442" s="74"/>
      <c r="HQR442" s="74"/>
      <c r="HQS442" s="74"/>
      <c r="HQT442" s="74"/>
      <c r="HQU442" s="74"/>
      <c r="HQV442" s="74"/>
      <c r="HQW442" s="74"/>
      <c r="HQX442" s="74"/>
      <c r="HQY442" s="74"/>
      <c r="HQZ442" s="74"/>
      <c r="HRA442" s="74"/>
      <c r="HRB442" s="74"/>
      <c r="HRC442" s="74"/>
      <c r="HRD442" s="74"/>
      <c r="HRE442" s="74"/>
      <c r="HRF442" s="74"/>
      <c r="HRG442" s="74"/>
      <c r="HRH442" s="74"/>
      <c r="HRI442" s="74"/>
      <c r="HRJ442" s="74"/>
      <c r="HRK442" s="74"/>
      <c r="HRL442" s="74"/>
      <c r="HRM442" s="74"/>
      <c r="HRN442" s="74"/>
      <c r="HRO442" s="74"/>
      <c r="HRP442" s="74"/>
      <c r="HRQ442" s="74"/>
      <c r="HRR442" s="74"/>
      <c r="HRS442" s="74"/>
      <c r="HRT442" s="74"/>
      <c r="HRU442" s="74"/>
      <c r="HRV442" s="74"/>
      <c r="HRW442" s="74"/>
      <c r="HRX442" s="74"/>
      <c r="HRY442" s="74"/>
      <c r="HRZ442" s="74"/>
      <c r="HSA442" s="74"/>
      <c r="HSB442" s="74"/>
      <c r="HSC442" s="74"/>
      <c r="HSD442" s="74"/>
      <c r="HSE442" s="74"/>
      <c r="HSF442" s="74"/>
      <c r="HSG442" s="74"/>
      <c r="HSH442" s="74"/>
      <c r="HSI442" s="74"/>
      <c r="HSJ442" s="74"/>
      <c r="HSK442" s="74"/>
      <c r="HSL442" s="74"/>
      <c r="HSM442" s="74"/>
      <c r="HSN442" s="74"/>
      <c r="HSO442" s="74"/>
      <c r="HSP442" s="74"/>
      <c r="HSQ442" s="74"/>
      <c r="HSR442" s="74"/>
      <c r="HSS442" s="74"/>
      <c r="HST442" s="74"/>
      <c r="HSU442" s="74"/>
      <c r="HSV442" s="74"/>
      <c r="HSW442" s="74"/>
      <c r="HSX442" s="74"/>
      <c r="HSY442" s="74"/>
      <c r="HSZ442" s="74"/>
      <c r="HTA442" s="74"/>
      <c r="HTB442" s="74"/>
      <c r="HTC442" s="74"/>
      <c r="HTD442" s="74"/>
      <c r="HTE442" s="74"/>
      <c r="HTF442" s="74"/>
      <c r="HTG442" s="74"/>
      <c r="HTH442" s="74"/>
      <c r="HTI442" s="74"/>
      <c r="HTJ442" s="74"/>
      <c r="HTK442" s="74"/>
      <c r="HTL442" s="74"/>
      <c r="HTM442" s="74"/>
      <c r="HTN442" s="74"/>
      <c r="HTO442" s="74"/>
      <c r="HTP442" s="74"/>
      <c r="HTQ442" s="74"/>
      <c r="HTR442" s="74"/>
      <c r="HTS442" s="74"/>
      <c r="HTT442" s="74"/>
      <c r="HTU442" s="74"/>
      <c r="HTV442" s="74"/>
      <c r="HTW442" s="74"/>
      <c r="HTX442" s="74"/>
      <c r="HTY442" s="74"/>
      <c r="HTZ442" s="74"/>
      <c r="HUA442" s="74"/>
      <c r="HUB442" s="74"/>
      <c r="HUC442" s="74"/>
      <c r="HUD442" s="74"/>
      <c r="HUE442" s="74"/>
      <c r="HUF442" s="74"/>
      <c r="HUG442" s="74"/>
      <c r="HUH442" s="74"/>
      <c r="HUI442" s="74"/>
      <c r="HUJ442" s="74"/>
      <c r="HUK442" s="74"/>
      <c r="HUL442" s="74"/>
      <c r="HUM442" s="74"/>
      <c r="HUN442" s="74"/>
      <c r="HUO442" s="74"/>
      <c r="HUP442" s="74"/>
      <c r="HUQ442" s="74"/>
      <c r="HUR442" s="74"/>
      <c r="HUS442" s="74"/>
      <c r="HUT442" s="74"/>
      <c r="HUU442" s="74"/>
      <c r="HUV442" s="74"/>
      <c r="HUW442" s="74"/>
      <c r="HUX442" s="74"/>
      <c r="HUY442" s="74"/>
      <c r="HUZ442" s="74"/>
      <c r="HVA442" s="74"/>
      <c r="HVB442" s="74"/>
      <c r="HVC442" s="74"/>
      <c r="HVD442" s="74"/>
      <c r="HVE442" s="74"/>
      <c r="HVF442" s="74"/>
      <c r="HVG442" s="74"/>
      <c r="HVH442" s="74"/>
      <c r="HVI442" s="74"/>
      <c r="HVJ442" s="74"/>
      <c r="HVK442" s="74"/>
      <c r="HVL442" s="74"/>
      <c r="HVM442" s="74"/>
      <c r="HVN442" s="74"/>
      <c r="HVO442" s="74"/>
      <c r="HVP442" s="74"/>
      <c r="HVQ442" s="74"/>
      <c r="HVR442" s="74"/>
      <c r="HVS442" s="74"/>
      <c r="HVT442" s="74"/>
      <c r="HVU442" s="74"/>
      <c r="HVV442" s="74"/>
      <c r="HVW442" s="74"/>
      <c r="HVX442" s="74"/>
      <c r="HVY442" s="74"/>
      <c r="HVZ442" s="74"/>
      <c r="HWA442" s="74"/>
      <c r="HWB442" s="74"/>
      <c r="HWC442" s="74"/>
      <c r="HWD442" s="74"/>
      <c r="HWE442" s="74"/>
      <c r="HWF442" s="74"/>
      <c r="HWG442" s="74"/>
      <c r="HWH442" s="74"/>
      <c r="HWI442" s="74"/>
      <c r="HWJ442" s="74"/>
      <c r="HWK442" s="74"/>
      <c r="HWL442" s="74"/>
      <c r="HWM442" s="74"/>
      <c r="HWN442" s="74"/>
      <c r="HWO442" s="74"/>
      <c r="HWP442" s="74"/>
      <c r="HWQ442" s="74"/>
      <c r="HWR442" s="74"/>
      <c r="HWS442" s="74"/>
      <c r="HWT442" s="74"/>
      <c r="HWU442" s="74"/>
      <c r="HWV442" s="74"/>
      <c r="HWW442" s="74"/>
      <c r="HWX442" s="74"/>
      <c r="HWY442" s="74"/>
      <c r="HWZ442" s="74"/>
      <c r="HXA442" s="74"/>
      <c r="HXB442" s="74"/>
      <c r="HXC442" s="74"/>
      <c r="HXD442" s="74"/>
      <c r="HXE442" s="74"/>
      <c r="HXF442" s="74"/>
      <c r="HXG442" s="74"/>
      <c r="HXH442" s="74"/>
      <c r="HXI442" s="74"/>
      <c r="HXJ442" s="74"/>
      <c r="HXK442" s="74"/>
      <c r="HXL442" s="74"/>
      <c r="HXM442" s="74"/>
      <c r="HXN442" s="74"/>
      <c r="HXO442" s="74"/>
      <c r="HXP442" s="74"/>
      <c r="HXQ442" s="74"/>
      <c r="HXR442" s="74"/>
      <c r="HXS442" s="74"/>
      <c r="HXT442" s="74"/>
      <c r="HXU442" s="74"/>
      <c r="HXV442" s="74"/>
      <c r="HXW442" s="74"/>
      <c r="HXX442" s="74"/>
      <c r="HXY442" s="74"/>
      <c r="HXZ442" s="74"/>
      <c r="HYA442" s="74"/>
      <c r="HYB442" s="74"/>
      <c r="HYC442" s="74"/>
      <c r="HYD442" s="74"/>
      <c r="HYE442" s="74"/>
      <c r="HYF442" s="74"/>
      <c r="HYG442" s="74"/>
      <c r="HYH442" s="74"/>
      <c r="HYI442" s="74"/>
      <c r="HYJ442" s="74"/>
      <c r="HYK442" s="74"/>
      <c r="HYL442" s="74"/>
      <c r="HYM442" s="74"/>
      <c r="HYN442" s="74"/>
      <c r="HYO442" s="74"/>
      <c r="HYP442" s="74"/>
      <c r="HYQ442" s="74"/>
      <c r="HYR442" s="74"/>
      <c r="HYS442" s="74"/>
      <c r="HYT442" s="74"/>
      <c r="HYU442" s="74"/>
      <c r="HYV442" s="74"/>
      <c r="HYW442" s="74"/>
      <c r="HYX442" s="74"/>
      <c r="HYY442" s="74"/>
      <c r="HYZ442" s="74"/>
      <c r="HZA442" s="74"/>
      <c r="HZB442" s="74"/>
      <c r="HZC442" s="74"/>
      <c r="HZD442" s="74"/>
      <c r="HZE442" s="74"/>
      <c r="HZF442" s="74"/>
      <c r="HZG442" s="74"/>
      <c r="HZH442" s="74"/>
      <c r="HZI442" s="74"/>
      <c r="HZJ442" s="74"/>
      <c r="HZK442" s="74"/>
      <c r="HZL442" s="74"/>
      <c r="HZM442" s="74"/>
      <c r="HZN442" s="74"/>
      <c r="HZO442" s="74"/>
      <c r="HZP442" s="74"/>
      <c r="HZQ442" s="74"/>
      <c r="HZR442" s="74"/>
      <c r="HZS442" s="74"/>
      <c r="HZT442" s="74"/>
      <c r="HZU442" s="74"/>
      <c r="HZV442" s="74"/>
      <c r="HZW442" s="74"/>
      <c r="HZX442" s="74"/>
      <c r="HZY442" s="74"/>
      <c r="HZZ442" s="74"/>
      <c r="IAA442" s="74"/>
      <c r="IAB442" s="74"/>
      <c r="IAC442" s="74"/>
      <c r="IAD442" s="74"/>
      <c r="IAE442" s="74"/>
      <c r="IAF442" s="74"/>
      <c r="IAG442" s="74"/>
      <c r="IAH442" s="74"/>
      <c r="IAI442" s="74"/>
      <c r="IAJ442" s="74"/>
      <c r="IAK442" s="74"/>
      <c r="IAL442" s="74"/>
      <c r="IAM442" s="74"/>
      <c r="IAN442" s="74"/>
      <c r="IAO442" s="74"/>
      <c r="IAP442" s="74"/>
      <c r="IAQ442" s="74"/>
      <c r="IAR442" s="74"/>
      <c r="IAS442" s="74"/>
      <c r="IAT442" s="74"/>
      <c r="IAU442" s="74"/>
      <c r="IAV442" s="74"/>
      <c r="IAW442" s="74"/>
      <c r="IAX442" s="74"/>
      <c r="IAY442" s="74"/>
      <c r="IAZ442" s="74"/>
      <c r="IBA442" s="74"/>
      <c r="IBB442" s="74"/>
      <c r="IBC442" s="74"/>
      <c r="IBD442" s="74"/>
      <c r="IBE442" s="74"/>
      <c r="IBF442" s="74"/>
      <c r="IBG442" s="74"/>
      <c r="IBH442" s="74"/>
      <c r="IBI442" s="74"/>
      <c r="IBJ442" s="74"/>
      <c r="IBK442" s="74"/>
      <c r="IBL442" s="74"/>
      <c r="IBM442" s="74"/>
      <c r="IBN442" s="74"/>
      <c r="IBO442" s="74"/>
      <c r="IBP442" s="74"/>
      <c r="IBQ442" s="74"/>
      <c r="IBR442" s="74"/>
      <c r="IBS442" s="74"/>
      <c r="IBT442" s="74"/>
      <c r="IBU442" s="74"/>
      <c r="IBV442" s="74"/>
      <c r="IBW442" s="74"/>
      <c r="IBX442" s="74"/>
      <c r="IBY442" s="74"/>
      <c r="IBZ442" s="74"/>
      <c r="ICA442" s="74"/>
      <c r="ICB442" s="74"/>
      <c r="ICC442" s="74"/>
      <c r="ICD442" s="74"/>
      <c r="ICE442" s="74"/>
      <c r="ICF442" s="74"/>
      <c r="ICG442" s="74"/>
      <c r="ICH442" s="74"/>
      <c r="ICI442" s="74"/>
      <c r="ICJ442" s="74"/>
      <c r="ICK442" s="74"/>
      <c r="ICL442" s="74"/>
      <c r="ICM442" s="74"/>
      <c r="ICN442" s="74"/>
      <c r="ICO442" s="74"/>
      <c r="ICP442" s="74"/>
      <c r="ICQ442" s="74"/>
      <c r="ICR442" s="74"/>
      <c r="ICS442" s="74"/>
      <c r="ICT442" s="74"/>
      <c r="ICU442" s="74"/>
      <c r="ICV442" s="74"/>
      <c r="ICW442" s="74"/>
      <c r="ICX442" s="74"/>
      <c r="ICY442" s="74"/>
      <c r="ICZ442" s="74"/>
      <c r="IDA442" s="74"/>
      <c r="IDB442" s="74"/>
      <c r="IDC442" s="74"/>
      <c r="IDD442" s="74"/>
      <c r="IDE442" s="74"/>
      <c r="IDF442" s="74"/>
      <c r="IDG442" s="74"/>
      <c r="IDH442" s="74"/>
      <c r="IDI442" s="74"/>
      <c r="IDJ442" s="74"/>
      <c r="IDK442" s="74"/>
      <c r="IDL442" s="74"/>
      <c r="IDM442" s="74"/>
      <c r="IDN442" s="74"/>
      <c r="IDO442" s="74"/>
      <c r="IDP442" s="74"/>
      <c r="IDQ442" s="74"/>
      <c r="IDR442" s="74"/>
      <c r="IDS442" s="74"/>
      <c r="IDT442" s="74"/>
      <c r="IDU442" s="74"/>
      <c r="IDV442" s="74"/>
      <c r="IDW442" s="74"/>
      <c r="IDX442" s="74"/>
      <c r="IDY442" s="74"/>
      <c r="IDZ442" s="74"/>
      <c r="IEA442" s="74"/>
      <c r="IEB442" s="74"/>
      <c r="IEC442" s="74"/>
      <c r="IED442" s="74"/>
      <c r="IEE442" s="74"/>
      <c r="IEF442" s="74"/>
      <c r="IEG442" s="74"/>
      <c r="IEH442" s="74"/>
      <c r="IEI442" s="74"/>
      <c r="IEJ442" s="74"/>
      <c r="IEK442" s="74"/>
      <c r="IEL442" s="74"/>
      <c r="IEM442" s="74"/>
      <c r="IEN442" s="74"/>
      <c r="IEO442" s="74"/>
      <c r="IEP442" s="74"/>
      <c r="IEQ442" s="74"/>
      <c r="IER442" s="74"/>
      <c r="IES442" s="74"/>
      <c r="IET442" s="74"/>
      <c r="IEU442" s="74"/>
      <c r="IEV442" s="74"/>
      <c r="IEW442" s="74"/>
      <c r="IEX442" s="74"/>
      <c r="IEY442" s="74"/>
      <c r="IEZ442" s="74"/>
      <c r="IFA442" s="74"/>
      <c r="IFB442" s="74"/>
      <c r="IFC442" s="74"/>
      <c r="IFD442" s="74"/>
      <c r="IFE442" s="74"/>
      <c r="IFF442" s="74"/>
      <c r="IFG442" s="74"/>
      <c r="IFH442" s="74"/>
      <c r="IFI442" s="74"/>
      <c r="IFJ442" s="74"/>
      <c r="IFK442" s="74"/>
      <c r="IFL442" s="74"/>
      <c r="IFM442" s="74"/>
      <c r="IFN442" s="74"/>
      <c r="IFO442" s="74"/>
      <c r="IFP442" s="74"/>
      <c r="IFQ442" s="74"/>
      <c r="IFR442" s="74"/>
      <c r="IFS442" s="74"/>
      <c r="IFT442" s="74"/>
      <c r="IFU442" s="74"/>
      <c r="IFV442" s="74"/>
      <c r="IFW442" s="74"/>
      <c r="IFX442" s="74"/>
      <c r="IFY442" s="74"/>
      <c r="IFZ442" s="74"/>
      <c r="IGA442" s="74"/>
      <c r="IGB442" s="74"/>
      <c r="IGC442" s="74"/>
      <c r="IGD442" s="74"/>
      <c r="IGE442" s="74"/>
      <c r="IGF442" s="74"/>
      <c r="IGG442" s="74"/>
      <c r="IGH442" s="74"/>
      <c r="IGI442" s="74"/>
      <c r="IGJ442" s="74"/>
      <c r="IGK442" s="74"/>
      <c r="IGL442" s="74"/>
      <c r="IGM442" s="74"/>
      <c r="IGN442" s="74"/>
      <c r="IGO442" s="74"/>
      <c r="IGP442" s="74"/>
      <c r="IGQ442" s="74"/>
      <c r="IGR442" s="74"/>
      <c r="IGS442" s="74"/>
      <c r="IGT442" s="74"/>
      <c r="IGU442" s="74"/>
      <c r="IGV442" s="74"/>
      <c r="IGW442" s="74"/>
      <c r="IGX442" s="74"/>
      <c r="IGY442" s="74"/>
      <c r="IGZ442" s="74"/>
      <c r="IHA442" s="74"/>
      <c r="IHB442" s="74"/>
      <c r="IHC442" s="74"/>
      <c r="IHD442" s="74"/>
      <c r="IHE442" s="74"/>
      <c r="IHF442" s="74"/>
      <c r="IHG442" s="74"/>
      <c r="IHH442" s="74"/>
      <c r="IHI442" s="74"/>
      <c r="IHJ442" s="74"/>
      <c r="IHK442" s="74"/>
      <c r="IHL442" s="74"/>
      <c r="IHM442" s="74"/>
      <c r="IHN442" s="74"/>
      <c r="IHO442" s="74"/>
      <c r="IHP442" s="74"/>
      <c r="IHQ442" s="74"/>
      <c r="IHR442" s="74"/>
      <c r="IHS442" s="74"/>
      <c r="IHT442" s="74"/>
      <c r="IHU442" s="74"/>
      <c r="IHV442" s="74"/>
      <c r="IHW442" s="74"/>
      <c r="IHX442" s="74"/>
      <c r="IHY442" s="74"/>
      <c r="IHZ442" s="74"/>
      <c r="IIA442" s="74"/>
      <c r="IIB442" s="74"/>
      <c r="IIC442" s="74"/>
      <c r="IID442" s="74"/>
      <c r="IIE442" s="74"/>
      <c r="IIF442" s="74"/>
      <c r="IIG442" s="74"/>
      <c r="IIH442" s="74"/>
      <c r="III442" s="74"/>
      <c r="IIJ442" s="74"/>
      <c r="IIK442" s="74"/>
      <c r="IIL442" s="74"/>
      <c r="IIM442" s="74"/>
      <c r="IIN442" s="74"/>
      <c r="IIO442" s="74"/>
      <c r="IIP442" s="74"/>
      <c r="IIQ442" s="74"/>
      <c r="IIR442" s="74"/>
      <c r="IIS442" s="74"/>
      <c r="IIT442" s="74"/>
      <c r="IIU442" s="74"/>
      <c r="IIV442" s="74"/>
      <c r="IIW442" s="74"/>
      <c r="IIX442" s="74"/>
      <c r="IIY442" s="74"/>
      <c r="IIZ442" s="74"/>
      <c r="IJA442" s="74"/>
      <c r="IJB442" s="74"/>
      <c r="IJC442" s="74"/>
      <c r="IJD442" s="74"/>
      <c r="IJE442" s="74"/>
      <c r="IJF442" s="74"/>
      <c r="IJG442" s="74"/>
      <c r="IJH442" s="74"/>
      <c r="IJI442" s="74"/>
      <c r="IJJ442" s="74"/>
      <c r="IJK442" s="74"/>
      <c r="IJL442" s="74"/>
      <c r="IJM442" s="74"/>
      <c r="IJN442" s="74"/>
      <c r="IJO442" s="74"/>
      <c r="IJP442" s="74"/>
      <c r="IJQ442" s="74"/>
      <c r="IJR442" s="74"/>
      <c r="IJS442" s="74"/>
      <c r="IJT442" s="74"/>
      <c r="IJU442" s="74"/>
      <c r="IJV442" s="74"/>
      <c r="IJW442" s="74"/>
      <c r="IJX442" s="74"/>
      <c r="IJY442" s="74"/>
      <c r="IJZ442" s="74"/>
      <c r="IKA442" s="74"/>
      <c r="IKB442" s="74"/>
      <c r="IKC442" s="74"/>
      <c r="IKD442" s="74"/>
      <c r="IKE442" s="74"/>
      <c r="IKF442" s="74"/>
      <c r="IKG442" s="74"/>
      <c r="IKH442" s="74"/>
      <c r="IKI442" s="74"/>
      <c r="IKJ442" s="74"/>
      <c r="IKK442" s="74"/>
      <c r="IKL442" s="74"/>
      <c r="IKM442" s="74"/>
      <c r="IKN442" s="74"/>
      <c r="IKO442" s="74"/>
      <c r="IKP442" s="74"/>
      <c r="IKQ442" s="74"/>
      <c r="IKR442" s="74"/>
      <c r="IKS442" s="74"/>
      <c r="IKT442" s="74"/>
      <c r="IKU442" s="74"/>
      <c r="IKV442" s="74"/>
      <c r="IKW442" s="74"/>
      <c r="IKX442" s="74"/>
      <c r="IKY442" s="74"/>
      <c r="IKZ442" s="74"/>
      <c r="ILA442" s="74"/>
      <c r="ILB442" s="74"/>
      <c r="ILC442" s="74"/>
      <c r="ILD442" s="74"/>
      <c r="ILE442" s="74"/>
      <c r="ILF442" s="74"/>
      <c r="ILG442" s="74"/>
      <c r="ILH442" s="74"/>
      <c r="ILI442" s="74"/>
      <c r="ILJ442" s="74"/>
      <c r="ILK442" s="74"/>
      <c r="ILL442" s="74"/>
      <c r="ILM442" s="74"/>
      <c r="ILN442" s="74"/>
      <c r="ILO442" s="74"/>
      <c r="ILP442" s="74"/>
      <c r="ILQ442" s="74"/>
      <c r="ILR442" s="74"/>
      <c r="ILS442" s="74"/>
      <c r="ILT442" s="74"/>
      <c r="ILU442" s="74"/>
      <c r="ILV442" s="74"/>
      <c r="ILW442" s="74"/>
      <c r="ILX442" s="74"/>
      <c r="ILY442" s="74"/>
      <c r="ILZ442" s="74"/>
      <c r="IMA442" s="74"/>
      <c r="IMB442" s="74"/>
      <c r="IMC442" s="74"/>
      <c r="IMD442" s="74"/>
      <c r="IME442" s="74"/>
      <c r="IMF442" s="74"/>
      <c r="IMG442" s="74"/>
      <c r="IMH442" s="74"/>
      <c r="IMI442" s="74"/>
      <c r="IMJ442" s="74"/>
      <c r="IMK442" s="74"/>
      <c r="IML442" s="74"/>
      <c r="IMM442" s="74"/>
      <c r="IMN442" s="74"/>
      <c r="IMO442" s="74"/>
      <c r="IMP442" s="74"/>
      <c r="IMQ442" s="74"/>
      <c r="IMR442" s="74"/>
      <c r="IMS442" s="74"/>
      <c r="IMT442" s="74"/>
      <c r="IMU442" s="74"/>
      <c r="IMV442" s="74"/>
      <c r="IMW442" s="74"/>
      <c r="IMX442" s="74"/>
      <c r="IMY442" s="74"/>
      <c r="IMZ442" s="74"/>
      <c r="INA442" s="74"/>
      <c r="INB442" s="74"/>
      <c r="INC442" s="74"/>
      <c r="IND442" s="74"/>
      <c r="INE442" s="74"/>
      <c r="INF442" s="74"/>
      <c r="ING442" s="74"/>
      <c r="INH442" s="74"/>
      <c r="INI442" s="74"/>
      <c r="INJ442" s="74"/>
      <c r="INK442" s="74"/>
      <c r="INL442" s="74"/>
      <c r="INM442" s="74"/>
      <c r="INN442" s="74"/>
      <c r="INO442" s="74"/>
      <c r="INP442" s="74"/>
      <c r="INQ442" s="74"/>
      <c r="INR442" s="74"/>
      <c r="INS442" s="74"/>
      <c r="INT442" s="74"/>
      <c r="INU442" s="74"/>
      <c r="INV442" s="74"/>
      <c r="INW442" s="74"/>
      <c r="INX442" s="74"/>
      <c r="INY442" s="74"/>
      <c r="INZ442" s="74"/>
      <c r="IOA442" s="74"/>
      <c r="IOB442" s="74"/>
      <c r="IOC442" s="74"/>
      <c r="IOD442" s="74"/>
      <c r="IOE442" s="74"/>
      <c r="IOF442" s="74"/>
      <c r="IOG442" s="74"/>
      <c r="IOH442" s="74"/>
      <c r="IOI442" s="74"/>
      <c r="IOJ442" s="74"/>
      <c r="IOK442" s="74"/>
      <c r="IOL442" s="74"/>
      <c r="IOM442" s="74"/>
      <c r="ION442" s="74"/>
      <c r="IOO442" s="74"/>
      <c r="IOP442" s="74"/>
      <c r="IOQ442" s="74"/>
      <c r="IOR442" s="74"/>
      <c r="IOS442" s="74"/>
      <c r="IOT442" s="74"/>
      <c r="IOU442" s="74"/>
      <c r="IOV442" s="74"/>
      <c r="IOW442" s="74"/>
      <c r="IOX442" s="74"/>
      <c r="IOY442" s="74"/>
      <c r="IOZ442" s="74"/>
      <c r="IPA442" s="74"/>
      <c r="IPB442" s="74"/>
      <c r="IPC442" s="74"/>
      <c r="IPD442" s="74"/>
      <c r="IPE442" s="74"/>
      <c r="IPF442" s="74"/>
      <c r="IPG442" s="74"/>
      <c r="IPH442" s="74"/>
      <c r="IPI442" s="74"/>
      <c r="IPJ442" s="74"/>
      <c r="IPK442" s="74"/>
      <c r="IPL442" s="74"/>
      <c r="IPM442" s="74"/>
      <c r="IPN442" s="74"/>
      <c r="IPO442" s="74"/>
      <c r="IPP442" s="74"/>
      <c r="IPQ442" s="74"/>
      <c r="IPR442" s="74"/>
      <c r="IPS442" s="74"/>
      <c r="IPT442" s="74"/>
      <c r="IPU442" s="74"/>
      <c r="IPV442" s="74"/>
      <c r="IPW442" s="74"/>
      <c r="IPX442" s="74"/>
      <c r="IPY442" s="74"/>
      <c r="IPZ442" s="74"/>
      <c r="IQA442" s="74"/>
      <c r="IQB442" s="74"/>
      <c r="IQC442" s="74"/>
      <c r="IQD442" s="74"/>
      <c r="IQE442" s="74"/>
      <c r="IQF442" s="74"/>
      <c r="IQG442" s="74"/>
      <c r="IQH442" s="74"/>
      <c r="IQI442" s="74"/>
      <c r="IQJ442" s="74"/>
      <c r="IQK442" s="74"/>
      <c r="IQL442" s="74"/>
      <c r="IQM442" s="74"/>
      <c r="IQN442" s="74"/>
      <c r="IQO442" s="74"/>
      <c r="IQP442" s="74"/>
      <c r="IQQ442" s="74"/>
      <c r="IQR442" s="74"/>
      <c r="IQS442" s="74"/>
      <c r="IQT442" s="74"/>
      <c r="IQU442" s="74"/>
      <c r="IQV442" s="74"/>
      <c r="IQW442" s="74"/>
      <c r="IQX442" s="74"/>
      <c r="IQY442" s="74"/>
      <c r="IQZ442" s="74"/>
      <c r="IRA442" s="74"/>
      <c r="IRB442" s="74"/>
      <c r="IRC442" s="74"/>
      <c r="IRD442" s="74"/>
      <c r="IRE442" s="74"/>
      <c r="IRF442" s="74"/>
      <c r="IRG442" s="74"/>
      <c r="IRH442" s="74"/>
      <c r="IRI442" s="74"/>
      <c r="IRJ442" s="74"/>
      <c r="IRK442" s="74"/>
      <c r="IRL442" s="74"/>
      <c r="IRM442" s="74"/>
      <c r="IRN442" s="74"/>
      <c r="IRO442" s="74"/>
      <c r="IRP442" s="74"/>
      <c r="IRQ442" s="74"/>
      <c r="IRR442" s="74"/>
      <c r="IRS442" s="74"/>
      <c r="IRT442" s="74"/>
      <c r="IRU442" s="74"/>
      <c r="IRV442" s="74"/>
      <c r="IRW442" s="74"/>
      <c r="IRX442" s="74"/>
      <c r="IRY442" s="74"/>
      <c r="IRZ442" s="74"/>
      <c r="ISA442" s="74"/>
      <c r="ISB442" s="74"/>
      <c r="ISC442" s="74"/>
      <c r="ISD442" s="74"/>
      <c r="ISE442" s="74"/>
      <c r="ISF442" s="74"/>
      <c r="ISG442" s="74"/>
      <c r="ISH442" s="74"/>
      <c r="ISI442" s="74"/>
      <c r="ISJ442" s="74"/>
      <c r="ISK442" s="74"/>
      <c r="ISL442" s="74"/>
      <c r="ISM442" s="74"/>
      <c r="ISN442" s="74"/>
      <c r="ISO442" s="74"/>
      <c r="ISP442" s="74"/>
      <c r="ISQ442" s="74"/>
      <c r="ISR442" s="74"/>
      <c r="ISS442" s="74"/>
      <c r="IST442" s="74"/>
      <c r="ISU442" s="74"/>
      <c r="ISV442" s="74"/>
      <c r="ISW442" s="74"/>
      <c r="ISX442" s="74"/>
      <c r="ISY442" s="74"/>
      <c r="ISZ442" s="74"/>
      <c r="ITA442" s="74"/>
      <c r="ITB442" s="74"/>
      <c r="ITC442" s="74"/>
      <c r="ITD442" s="74"/>
      <c r="ITE442" s="74"/>
      <c r="ITF442" s="74"/>
      <c r="ITG442" s="74"/>
      <c r="ITH442" s="74"/>
      <c r="ITI442" s="74"/>
      <c r="ITJ442" s="74"/>
      <c r="ITK442" s="74"/>
      <c r="ITL442" s="74"/>
      <c r="ITM442" s="74"/>
      <c r="ITN442" s="74"/>
      <c r="ITO442" s="74"/>
      <c r="ITP442" s="74"/>
      <c r="ITQ442" s="74"/>
      <c r="ITR442" s="74"/>
      <c r="ITS442" s="74"/>
      <c r="ITT442" s="74"/>
      <c r="ITU442" s="74"/>
      <c r="ITV442" s="74"/>
      <c r="ITW442" s="74"/>
      <c r="ITX442" s="74"/>
      <c r="ITY442" s="74"/>
      <c r="ITZ442" s="74"/>
      <c r="IUA442" s="74"/>
      <c r="IUB442" s="74"/>
      <c r="IUC442" s="74"/>
      <c r="IUD442" s="74"/>
      <c r="IUE442" s="74"/>
      <c r="IUF442" s="74"/>
      <c r="IUG442" s="74"/>
      <c r="IUH442" s="74"/>
      <c r="IUI442" s="74"/>
      <c r="IUJ442" s="74"/>
      <c r="IUK442" s="74"/>
      <c r="IUL442" s="74"/>
      <c r="IUM442" s="74"/>
      <c r="IUN442" s="74"/>
      <c r="IUO442" s="74"/>
      <c r="IUP442" s="74"/>
      <c r="IUQ442" s="74"/>
      <c r="IUR442" s="74"/>
      <c r="IUS442" s="74"/>
      <c r="IUT442" s="74"/>
      <c r="IUU442" s="74"/>
      <c r="IUV442" s="74"/>
      <c r="IUW442" s="74"/>
      <c r="IUX442" s="74"/>
      <c r="IUY442" s="74"/>
      <c r="IUZ442" s="74"/>
      <c r="IVA442" s="74"/>
      <c r="IVB442" s="74"/>
      <c r="IVC442" s="74"/>
      <c r="IVD442" s="74"/>
      <c r="IVE442" s="74"/>
      <c r="IVF442" s="74"/>
      <c r="IVG442" s="74"/>
      <c r="IVH442" s="74"/>
      <c r="IVI442" s="74"/>
      <c r="IVJ442" s="74"/>
      <c r="IVK442" s="74"/>
      <c r="IVL442" s="74"/>
      <c r="IVM442" s="74"/>
      <c r="IVN442" s="74"/>
      <c r="IVO442" s="74"/>
      <c r="IVP442" s="74"/>
      <c r="IVQ442" s="74"/>
      <c r="IVR442" s="74"/>
      <c r="IVS442" s="74"/>
      <c r="IVT442" s="74"/>
      <c r="IVU442" s="74"/>
      <c r="IVV442" s="74"/>
      <c r="IVW442" s="74"/>
      <c r="IVX442" s="74"/>
      <c r="IVY442" s="74"/>
      <c r="IVZ442" s="74"/>
      <c r="IWA442" s="74"/>
      <c r="IWB442" s="74"/>
      <c r="IWC442" s="74"/>
      <c r="IWD442" s="74"/>
      <c r="IWE442" s="74"/>
      <c r="IWF442" s="74"/>
      <c r="IWG442" s="74"/>
      <c r="IWH442" s="74"/>
      <c r="IWI442" s="74"/>
      <c r="IWJ442" s="74"/>
      <c r="IWK442" s="74"/>
      <c r="IWL442" s="74"/>
      <c r="IWM442" s="74"/>
      <c r="IWN442" s="74"/>
      <c r="IWO442" s="74"/>
      <c r="IWP442" s="74"/>
      <c r="IWQ442" s="74"/>
      <c r="IWR442" s="74"/>
      <c r="IWS442" s="74"/>
      <c r="IWT442" s="74"/>
      <c r="IWU442" s="74"/>
      <c r="IWV442" s="74"/>
      <c r="IWW442" s="74"/>
      <c r="IWX442" s="74"/>
      <c r="IWY442" s="74"/>
      <c r="IWZ442" s="74"/>
      <c r="IXA442" s="74"/>
      <c r="IXB442" s="74"/>
      <c r="IXC442" s="74"/>
      <c r="IXD442" s="74"/>
      <c r="IXE442" s="74"/>
      <c r="IXF442" s="74"/>
      <c r="IXG442" s="74"/>
      <c r="IXH442" s="74"/>
      <c r="IXI442" s="74"/>
      <c r="IXJ442" s="74"/>
      <c r="IXK442" s="74"/>
      <c r="IXL442" s="74"/>
      <c r="IXM442" s="74"/>
      <c r="IXN442" s="74"/>
      <c r="IXO442" s="74"/>
      <c r="IXP442" s="74"/>
      <c r="IXQ442" s="74"/>
      <c r="IXR442" s="74"/>
      <c r="IXS442" s="74"/>
      <c r="IXT442" s="74"/>
      <c r="IXU442" s="74"/>
      <c r="IXV442" s="74"/>
      <c r="IXW442" s="74"/>
      <c r="IXX442" s="74"/>
      <c r="IXY442" s="74"/>
      <c r="IXZ442" s="74"/>
      <c r="IYA442" s="74"/>
      <c r="IYB442" s="74"/>
      <c r="IYC442" s="74"/>
      <c r="IYD442" s="74"/>
      <c r="IYE442" s="74"/>
      <c r="IYF442" s="74"/>
      <c r="IYG442" s="74"/>
      <c r="IYH442" s="74"/>
      <c r="IYI442" s="74"/>
      <c r="IYJ442" s="74"/>
      <c r="IYK442" s="74"/>
      <c r="IYL442" s="74"/>
      <c r="IYM442" s="74"/>
      <c r="IYN442" s="74"/>
      <c r="IYO442" s="74"/>
      <c r="IYP442" s="74"/>
      <c r="IYQ442" s="74"/>
      <c r="IYR442" s="74"/>
      <c r="IYS442" s="74"/>
      <c r="IYT442" s="74"/>
      <c r="IYU442" s="74"/>
      <c r="IYV442" s="74"/>
      <c r="IYW442" s="74"/>
      <c r="IYX442" s="74"/>
      <c r="IYY442" s="74"/>
      <c r="IYZ442" s="74"/>
      <c r="IZA442" s="74"/>
      <c r="IZB442" s="74"/>
      <c r="IZC442" s="74"/>
      <c r="IZD442" s="74"/>
      <c r="IZE442" s="74"/>
      <c r="IZF442" s="74"/>
      <c r="IZG442" s="74"/>
      <c r="IZH442" s="74"/>
      <c r="IZI442" s="74"/>
      <c r="IZJ442" s="74"/>
      <c r="IZK442" s="74"/>
      <c r="IZL442" s="74"/>
      <c r="IZM442" s="74"/>
      <c r="IZN442" s="74"/>
      <c r="IZO442" s="74"/>
      <c r="IZP442" s="74"/>
      <c r="IZQ442" s="74"/>
      <c r="IZR442" s="74"/>
      <c r="IZS442" s="74"/>
      <c r="IZT442" s="74"/>
      <c r="IZU442" s="74"/>
      <c r="IZV442" s="74"/>
      <c r="IZW442" s="74"/>
      <c r="IZX442" s="74"/>
      <c r="IZY442" s="74"/>
      <c r="IZZ442" s="74"/>
      <c r="JAA442" s="74"/>
      <c r="JAB442" s="74"/>
      <c r="JAC442" s="74"/>
      <c r="JAD442" s="74"/>
      <c r="JAE442" s="74"/>
      <c r="JAF442" s="74"/>
      <c r="JAG442" s="74"/>
      <c r="JAH442" s="74"/>
      <c r="JAI442" s="74"/>
      <c r="JAJ442" s="74"/>
      <c r="JAK442" s="74"/>
      <c r="JAL442" s="74"/>
      <c r="JAM442" s="74"/>
      <c r="JAN442" s="74"/>
      <c r="JAO442" s="74"/>
      <c r="JAP442" s="74"/>
      <c r="JAQ442" s="74"/>
      <c r="JAR442" s="74"/>
      <c r="JAS442" s="74"/>
      <c r="JAT442" s="74"/>
      <c r="JAU442" s="74"/>
      <c r="JAV442" s="74"/>
      <c r="JAW442" s="74"/>
      <c r="JAX442" s="74"/>
      <c r="JAY442" s="74"/>
      <c r="JAZ442" s="74"/>
      <c r="JBA442" s="74"/>
      <c r="JBB442" s="74"/>
      <c r="JBC442" s="74"/>
      <c r="JBD442" s="74"/>
      <c r="JBE442" s="74"/>
      <c r="JBF442" s="74"/>
      <c r="JBG442" s="74"/>
      <c r="JBH442" s="74"/>
      <c r="JBI442" s="74"/>
      <c r="JBJ442" s="74"/>
      <c r="JBK442" s="74"/>
      <c r="JBL442" s="74"/>
      <c r="JBM442" s="74"/>
      <c r="JBN442" s="74"/>
      <c r="JBO442" s="74"/>
      <c r="JBP442" s="74"/>
      <c r="JBQ442" s="74"/>
      <c r="JBR442" s="74"/>
      <c r="JBS442" s="74"/>
      <c r="JBT442" s="74"/>
      <c r="JBU442" s="74"/>
      <c r="JBV442" s="74"/>
      <c r="JBW442" s="74"/>
      <c r="JBX442" s="74"/>
      <c r="JBY442" s="74"/>
      <c r="JBZ442" s="74"/>
      <c r="JCA442" s="74"/>
      <c r="JCB442" s="74"/>
      <c r="JCC442" s="74"/>
      <c r="JCD442" s="74"/>
      <c r="JCE442" s="74"/>
      <c r="JCF442" s="74"/>
      <c r="JCG442" s="74"/>
      <c r="JCH442" s="74"/>
      <c r="JCI442" s="74"/>
      <c r="JCJ442" s="74"/>
      <c r="JCK442" s="74"/>
      <c r="JCL442" s="74"/>
      <c r="JCM442" s="74"/>
      <c r="JCN442" s="74"/>
      <c r="JCO442" s="74"/>
      <c r="JCP442" s="74"/>
      <c r="JCQ442" s="74"/>
      <c r="JCR442" s="74"/>
      <c r="JCS442" s="74"/>
      <c r="JCT442" s="74"/>
      <c r="JCU442" s="74"/>
      <c r="JCV442" s="74"/>
      <c r="JCW442" s="74"/>
      <c r="JCX442" s="74"/>
      <c r="JCY442" s="74"/>
      <c r="JCZ442" s="74"/>
      <c r="JDA442" s="74"/>
      <c r="JDB442" s="74"/>
      <c r="JDC442" s="74"/>
      <c r="JDD442" s="74"/>
      <c r="JDE442" s="74"/>
      <c r="JDF442" s="74"/>
      <c r="JDG442" s="74"/>
      <c r="JDH442" s="74"/>
      <c r="JDI442" s="74"/>
      <c r="JDJ442" s="74"/>
      <c r="JDK442" s="74"/>
      <c r="JDL442" s="74"/>
      <c r="JDM442" s="74"/>
      <c r="JDN442" s="74"/>
      <c r="JDO442" s="74"/>
      <c r="JDP442" s="74"/>
      <c r="JDQ442" s="74"/>
      <c r="JDR442" s="74"/>
      <c r="JDS442" s="74"/>
      <c r="JDT442" s="74"/>
      <c r="JDU442" s="74"/>
      <c r="JDV442" s="74"/>
      <c r="JDW442" s="74"/>
      <c r="JDX442" s="74"/>
      <c r="JDY442" s="74"/>
      <c r="JDZ442" s="74"/>
      <c r="JEA442" s="74"/>
      <c r="JEB442" s="74"/>
      <c r="JEC442" s="74"/>
      <c r="JED442" s="74"/>
      <c r="JEE442" s="74"/>
      <c r="JEF442" s="74"/>
      <c r="JEG442" s="74"/>
      <c r="JEH442" s="74"/>
      <c r="JEI442" s="74"/>
      <c r="JEJ442" s="74"/>
      <c r="JEK442" s="74"/>
      <c r="JEL442" s="74"/>
      <c r="JEM442" s="74"/>
      <c r="JEN442" s="74"/>
      <c r="JEO442" s="74"/>
      <c r="JEP442" s="74"/>
      <c r="JEQ442" s="74"/>
      <c r="JER442" s="74"/>
      <c r="JES442" s="74"/>
      <c r="JET442" s="74"/>
      <c r="JEU442" s="74"/>
      <c r="JEV442" s="74"/>
      <c r="JEW442" s="74"/>
      <c r="JEX442" s="74"/>
      <c r="JEY442" s="74"/>
      <c r="JEZ442" s="74"/>
      <c r="JFA442" s="74"/>
      <c r="JFB442" s="74"/>
      <c r="JFC442" s="74"/>
      <c r="JFD442" s="74"/>
      <c r="JFE442" s="74"/>
      <c r="JFF442" s="74"/>
      <c r="JFG442" s="74"/>
      <c r="JFH442" s="74"/>
      <c r="JFI442" s="74"/>
      <c r="JFJ442" s="74"/>
      <c r="JFK442" s="74"/>
      <c r="JFL442" s="74"/>
      <c r="JFM442" s="74"/>
      <c r="JFN442" s="74"/>
      <c r="JFO442" s="74"/>
      <c r="JFP442" s="74"/>
      <c r="JFQ442" s="74"/>
      <c r="JFR442" s="74"/>
      <c r="JFS442" s="74"/>
      <c r="JFT442" s="74"/>
      <c r="JFU442" s="74"/>
      <c r="JFV442" s="74"/>
      <c r="JFW442" s="74"/>
      <c r="JFX442" s="74"/>
      <c r="JFY442" s="74"/>
      <c r="JFZ442" s="74"/>
      <c r="JGA442" s="74"/>
      <c r="JGB442" s="74"/>
      <c r="JGC442" s="74"/>
      <c r="JGD442" s="74"/>
      <c r="JGE442" s="74"/>
      <c r="JGF442" s="74"/>
      <c r="JGG442" s="74"/>
      <c r="JGH442" s="74"/>
      <c r="JGI442" s="74"/>
      <c r="JGJ442" s="74"/>
      <c r="JGK442" s="74"/>
      <c r="JGL442" s="74"/>
      <c r="JGM442" s="74"/>
      <c r="JGN442" s="74"/>
      <c r="JGO442" s="74"/>
      <c r="JGP442" s="74"/>
      <c r="JGQ442" s="74"/>
      <c r="JGR442" s="74"/>
      <c r="JGS442" s="74"/>
      <c r="JGT442" s="74"/>
      <c r="JGU442" s="74"/>
      <c r="JGV442" s="74"/>
      <c r="JGW442" s="74"/>
      <c r="JGX442" s="74"/>
      <c r="JGY442" s="74"/>
      <c r="JGZ442" s="74"/>
      <c r="JHA442" s="74"/>
      <c r="JHB442" s="74"/>
      <c r="JHC442" s="74"/>
      <c r="JHD442" s="74"/>
      <c r="JHE442" s="74"/>
      <c r="JHF442" s="74"/>
      <c r="JHG442" s="74"/>
      <c r="JHH442" s="74"/>
      <c r="JHI442" s="74"/>
      <c r="JHJ442" s="74"/>
      <c r="JHK442" s="74"/>
      <c r="JHL442" s="74"/>
      <c r="JHM442" s="74"/>
      <c r="JHN442" s="74"/>
      <c r="JHO442" s="74"/>
      <c r="JHP442" s="74"/>
      <c r="JHQ442" s="74"/>
      <c r="JHR442" s="74"/>
      <c r="JHS442" s="74"/>
      <c r="JHT442" s="74"/>
      <c r="JHU442" s="74"/>
      <c r="JHV442" s="74"/>
      <c r="JHW442" s="74"/>
      <c r="JHX442" s="74"/>
      <c r="JHY442" s="74"/>
      <c r="JHZ442" s="74"/>
      <c r="JIA442" s="74"/>
      <c r="JIB442" s="74"/>
      <c r="JIC442" s="74"/>
      <c r="JID442" s="74"/>
      <c r="JIE442" s="74"/>
      <c r="JIF442" s="74"/>
      <c r="JIG442" s="74"/>
      <c r="JIH442" s="74"/>
      <c r="JII442" s="74"/>
      <c r="JIJ442" s="74"/>
      <c r="JIK442" s="74"/>
      <c r="JIL442" s="74"/>
      <c r="JIM442" s="74"/>
      <c r="JIN442" s="74"/>
      <c r="JIO442" s="74"/>
      <c r="JIP442" s="74"/>
      <c r="JIQ442" s="74"/>
      <c r="JIR442" s="74"/>
      <c r="JIS442" s="74"/>
      <c r="JIT442" s="74"/>
      <c r="JIU442" s="74"/>
      <c r="JIV442" s="74"/>
      <c r="JIW442" s="74"/>
      <c r="JIX442" s="74"/>
      <c r="JIY442" s="74"/>
      <c r="JIZ442" s="74"/>
      <c r="JJA442" s="74"/>
      <c r="JJB442" s="74"/>
      <c r="JJC442" s="74"/>
      <c r="JJD442" s="74"/>
      <c r="JJE442" s="74"/>
      <c r="JJF442" s="74"/>
      <c r="JJG442" s="74"/>
      <c r="JJH442" s="74"/>
      <c r="JJI442" s="74"/>
      <c r="JJJ442" s="74"/>
      <c r="JJK442" s="74"/>
      <c r="JJL442" s="74"/>
      <c r="JJM442" s="74"/>
      <c r="JJN442" s="74"/>
      <c r="JJO442" s="74"/>
      <c r="JJP442" s="74"/>
      <c r="JJQ442" s="74"/>
      <c r="JJR442" s="74"/>
      <c r="JJS442" s="74"/>
      <c r="JJT442" s="74"/>
      <c r="JJU442" s="74"/>
      <c r="JJV442" s="74"/>
      <c r="JJW442" s="74"/>
      <c r="JJX442" s="74"/>
      <c r="JJY442" s="74"/>
      <c r="JJZ442" s="74"/>
      <c r="JKA442" s="74"/>
      <c r="JKB442" s="74"/>
      <c r="JKC442" s="74"/>
      <c r="JKD442" s="74"/>
      <c r="JKE442" s="74"/>
      <c r="JKF442" s="74"/>
      <c r="JKG442" s="74"/>
      <c r="JKH442" s="74"/>
      <c r="JKI442" s="74"/>
      <c r="JKJ442" s="74"/>
      <c r="JKK442" s="74"/>
      <c r="JKL442" s="74"/>
      <c r="JKM442" s="74"/>
      <c r="JKN442" s="74"/>
      <c r="JKO442" s="74"/>
      <c r="JKP442" s="74"/>
      <c r="JKQ442" s="74"/>
      <c r="JKR442" s="74"/>
      <c r="JKS442" s="74"/>
      <c r="JKT442" s="74"/>
      <c r="JKU442" s="74"/>
      <c r="JKV442" s="74"/>
      <c r="JKW442" s="74"/>
      <c r="JKX442" s="74"/>
      <c r="JKY442" s="74"/>
      <c r="JKZ442" s="74"/>
      <c r="JLA442" s="74"/>
      <c r="JLB442" s="74"/>
      <c r="JLC442" s="74"/>
      <c r="JLD442" s="74"/>
      <c r="JLE442" s="74"/>
      <c r="JLF442" s="74"/>
      <c r="JLG442" s="74"/>
      <c r="JLH442" s="74"/>
      <c r="JLI442" s="74"/>
      <c r="JLJ442" s="74"/>
      <c r="JLK442" s="74"/>
      <c r="JLL442" s="74"/>
      <c r="JLM442" s="74"/>
      <c r="JLN442" s="74"/>
      <c r="JLO442" s="74"/>
      <c r="JLP442" s="74"/>
      <c r="JLQ442" s="74"/>
      <c r="JLR442" s="74"/>
      <c r="JLS442" s="74"/>
      <c r="JLT442" s="74"/>
      <c r="JLU442" s="74"/>
      <c r="JLV442" s="74"/>
      <c r="JLW442" s="74"/>
      <c r="JLX442" s="74"/>
      <c r="JLY442" s="74"/>
      <c r="JLZ442" s="74"/>
      <c r="JMA442" s="74"/>
      <c r="JMB442" s="74"/>
      <c r="JMC442" s="74"/>
      <c r="JMD442" s="74"/>
      <c r="JME442" s="74"/>
      <c r="JMF442" s="74"/>
      <c r="JMG442" s="74"/>
      <c r="JMH442" s="74"/>
      <c r="JMI442" s="74"/>
      <c r="JMJ442" s="74"/>
      <c r="JMK442" s="74"/>
      <c r="JML442" s="74"/>
      <c r="JMM442" s="74"/>
      <c r="JMN442" s="74"/>
      <c r="JMO442" s="74"/>
      <c r="JMP442" s="74"/>
      <c r="JMQ442" s="74"/>
      <c r="JMR442" s="74"/>
      <c r="JMS442" s="74"/>
      <c r="JMT442" s="74"/>
      <c r="JMU442" s="74"/>
      <c r="JMV442" s="74"/>
      <c r="JMW442" s="74"/>
      <c r="JMX442" s="74"/>
      <c r="JMY442" s="74"/>
      <c r="JMZ442" s="74"/>
      <c r="JNA442" s="74"/>
      <c r="JNB442" s="74"/>
      <c r="JNC442" s="74"/>
      <c r="JND442" s="74"/>
      <c r="JNE442" s="74"/>
      <c r="JNF442" s="74"/>
      <c r="JNG442" s="74"/>
      <c r="JNH442" s="74"/>
      <c r="JNI442" s="74"/>
      <c r="JNJ442" s="74"/>
      <c r="JNK442" s="74"/>
      <c r="JNL442" s="74"/>
      <c r="JNM442" s="74"/>
      <c r="JNN442" s="74"/>
      <c r="JNO442" s="74"/>
      <c r="JNP442" s="74"/>
      <c r="JNQ442" s="74"/>
      <c r="JNR442" s="74"/>
      <c r="JNS442" s="74"/>
      <c r="JNT442" s="74"/>
      <c r="JNU442" s="74"/>
      <c r="JNV442" s="74"/>
      <c r="JNW442" s="74"/>
      <c r="JNX442" s="74"/>
      <c r="JNY442" s="74"/>
      <c r="JNZ442" s="74"/>
      <c r="JOA442" s="74"/>
      <c r="JOB442" s="74"/>
      <c r="JOC442" s="74"/>
      <c r="JOD442" s="74"/>
      <c r="JOE442" s="74"/>
      <c r="JOF442" s="74"/>
      <c r="JOG442" s="74"/>
      <c r="JOH442" s="74"/>
      <c r="JOI442" s="74"/>
      <c r="JOJ442" s="74"/>
      <c r="JOK442" s="74"/>
      <c r="JOL442" s="74"/>
      <c r="JOM442" s="74"/>
      <c r="JON442" s="74"/>
      <c r="JOO442" s="74"/>
      <c r="JOP442" s="74"/>
      <c r="JOQ442" s="74"/>
      <c r="JOR442" s="74"/>
      <c r="JOS442" s="74"/>
      <c r="JOT442" s="74"/>
      <c r="JOU442" s="74"/>
      <c r="JOV442" s="74"/>
      <c r="JOW442" s="74"/>
      <c r="JOX442" s="74"/>
      <c r="JOY442" s="74"/>
      <c r="JOZ442" s="74"/>
      <c r="JPA442" s="74"/>
      <c r="JPB442" s="74"/>
      <c r="JPC442" s="74"/>
      <c r="JPD442" s="74"/>
      <c r="JPE442" s="74"/>
      <c r="JPF442" s="74"/>
      <c r="JPG442" s="74"/>
      <c r="JPH442" s="74"/>
      <c r="JPI442" s="74"/>
      <c r="JPJ442" s="74"/>
      <c r="JPK442" s="74"/>
      <c r="JPL442" s="74"/>
      <c r="JPM442" s="74"/>
      <c r="JPN442" s="74"/>
      <c r="JPO442" s="74"/>
      <c r="JPP442" s="74"/>
      <c r="JPQ442" s="74"/>
      <c r="JPR442" s="74"/>
      <c r="JPS442" s="74"/>
      <c r="JPT442" s="74"/>
      <c r="JPU442" s="74"/>
      <c r="JPV442" s="74"/>
      <c r="JPW442" s="74"/>
      <c r="JPX442" s="74"/>
      <c r="JPY442" s="74"/>
      <c r="JPZ442" s="74"/>
      <c r="JQA442" s="74"/>
      <c r="JQB442" s="74"/>
      <c r="JQC442" s="74"/>
      <c r="JQD442" s="74"/>
      <c r="JQE442" s="74"/>
      <c r="JQF442" s="74"/>
      <c r="JQG442" s="74"/>
      <c r="JQH442" s="74"/>
      <c r="JQI442" s="74"/>
      <c r="JQJ442" s="74"/>
      <c r="JQK442" s="74"/>
      <c r="JQL442" s="74"/>
      <c r="JQM442" s="74"/>
      <c r="JQN442" s="74"/>
      <c r="JQO442" s="74"/>
      <c r="JQP442" s="74"/>
      <c r="JQQ442" s="74"/>
      <c r="JQR442" s="74"/>
      <c r="JQS442" s="74"/>
      <c r="JQT442" s="74"/>
      <c r="JQU442" s="74"/>
      <c r="JQV442" s="74"/>
      <c r="JQW442" s="74"/>
      <c r="JQX442" s="74"/>
      <c r="JQY442" s="74"/>
      <c r="JQZ442" s="74"/>
      <c r="JRA442" s="74"/>
      <c r="JRB442" s="74"/>
      <c r="JRC442" s="74"/>
      <c r="JRD442" s="74"/>
      <c r="JRE442" s="74"/>
      <c r="JRF442" s="74"/>
      <c r="JRG442" s="74"/>
      <c r="JRH442" s="74"/>
      <c r="JRI442" s="74"/>
      <c r="JRJ442" s="74"/>
      <c r="JRK442" s="74"/>
      <c r="JRL442" s="74"/>
      <c r="JRM442" s="74"/>
      <c r="JRN442" s="74"/>
      <c r="JRO442" s="74"/>
      <c r="JRP442" s="74"/>
      <c r="JRQ442" s="74"/>
      <c r="JRR442" s="74"/>
      <c r="JRS442" s="74"/>
      <c r="JRT442" s="74"/>
      <c r="JRU442" s="74"/>
      <c r="JRV442" s="74"/>
      <c r="JRW442" s="74"/>
      <c r="JRX442" s="74"/>
      <c r="JRY442" s="74"/>
      <c r="JRZ442" s="74"/>
      <c r="JSA442" s="74"/>
      <c r="JSB442" s="74"/>
      <c r="JSC442" s="74"/>
      <c r="JSD442" s="74"/>
      <c r="JSE442" s="74"/>
      <c r="JSF442" s="74"/>
      <c r="JSG442" s="74"/>
      <c r="JSH442" s="74"/>
      <c r="JSI442" s="74"/>
      <c r="JSJ442" s="74"/>
      <c r="JSK442" s="74"/>
      <c r="JSL442" s="74"/>
      <c r="JSM442" s="74"/>
      <c r="JSN442" s="74"/>
      <c r="JSO442" s="74"/>
      <c r="JSP442" s="74"/>
      <c r="JSQ442" s="74"/>
      <c r="JSR442" s="74"/>
      <c r="JSS442" s="74"/>
      <c r="JST442" s="74"/>
      <c r="JSU442" s="74"/>
      <c r="JSV442" s="74"/>
      <c r="JSW442" s="74"/>
      <c r="JSX442" s="74"/>
      <c r="JSY442" s="74"/>
      <c r="JSZ442" s="74"/>
      <c r="JTA442" s="74"/>
      <c r="JTB442" s="74"/>
      <c r="JTC442" s="74"/>
      <c r="JTD442" s="74"/>
      <c r="JTE442" s="74"/>
      <c r="JTF442" s="74"/>
      <c r="JTG442" s="74"/>
      <c r="JTH442" s="74"/>
      <c r="JTI442" s="74"/>
      <c r="JTJ442" s="74"/>
      <c r="JTK442" s="74"/>
      <c r="JTL442" s="74"/>
      <c r="JTM442" s="74"/>
      <c r="JTN442" s="74"/>
      <c r="JTO442" s="74"/>
      <c r="JTP442" s="74"/>
      <c r="JTQ442" s="74"/>
      <c r="JTR442" s="74"/>
      <c r="JTS442" s="74"/>
      <c r="JTT442" s="74"/>
      <c r="JTU442" s="74"/>
      <c r="JTV442" s="74"/>
      <c r="JTW442" s="74"/>
      <c r="JTX442" s="74"/>
      <c r="JTY442" s="74"/>
      <c r="JTZ442" s="74"/>
      <c r="JUA442" s="74"/>
      <c r="JUB442" s="74"/>
      <c r="JUC442" s="74"/>
      <c r="JUD442" s="74"/>
      <c r="JUE442" s="74"/>
      <c r="JUF442" s="74"/>
      <c r="JUG442" s="74"/>
      <c r="JUH442" s="74"/>
      <c r="JUI442" s="74"/>
      <c r="JUJ442" s="74"/>
      <c r="JUK442" s="74"/>
      <c r="JUL442" s="74"/>
      <c r="JUM442" s="74"/>
      <c r="JUN442" s="74"/>
      <c r="JUO442" s="74"/>
      <c r="JUP442" s="74"/>
      <c r="JUQ442" s="74"/>
      <c r="JUR442" s="74"/>
      <c r="JUS442" s="74"/>
      <c r="JUT442" s="74"/>
      <c r="JUU442" s="74"/>
      <c r="JUV442" s="74"/>
      <c r="JUW442" s="74"/>
      <c r="JUX442" s="74"/>
      <c r="JUY442" s="74"/>
      <c r="JUZ442" s="74"/>
      <c r="JVA442" s="74"/>
      <c r="JVB442" s="74"/>
      <c r="JVC442" s="74"/>
      <c r="JVD442" s="74"/>
      <c r="JVE442" s="74"/>
      <c r="JVF442" s="74"/>
      <c r="JVG442" s="74"/>
      <c r="JVH442" s="74"/>
      <c r="JVI442" s="74"/>
      <c r="JVJ442" s="74"/>
      <c r="JVK442" s="74"/>
      <c r="JVL442" s="74"/>
      <c r="JVM442" s="74"/>
      <c r="JVN442" s="74"/>
      <c r="JVO442" s="74"/>
      <c r="JVP442" s="74"/>
      <c r="JVQ442" s="74"/>
      <c r="JVR442" s="74"/>
      <c r="JVS442" s="74"/>
      <c r="JVT442" s="74"/>
      <c r="JVU442" s="74"/>
      <c r="JVV442" s="74"/>
      <c r="JVW442" s="74"/>
      <c r="JVX442" s="74"/>
      <c r="JVY442" s="74"/>
      <c r="JVZ442" s="74"/>
      <c r="JWA442" s="74"/>
      <c r="JWB442" s="74"/>
      <c r="JWC442" s="74"/>
      <c r="JWD442" s="74"/>
      <c r="JWE442" s="74"/>
      <c r="JWF442" s="74"/>
      <c r="JWG442" s="74"/>
      <c r="JWH442" s="74"/>
      <c r="JWI442" s="74"/>
      <c r="JWJ442" s="74"/>
      <c r="JWK442" s="74"/>
      <c r="JWL442" s="74"/>
      <c r="JWM442" s="74"/>
      <c r="JWN442" s="74"/>
      <c r="JWO442" s="74"/>
      <c r="JWP442" s="74"/>
      <c r="JWQ442" s="74"/>
      <c r="JWR442" s="74"/>
      <c r="JWS442" s="74"/>
      <c r="JWT442" s="74"/>
      <c r="JWU442" s="74"/>
      <c r="JWV442" s="74"/>
      <c r="JWW442" s="74"/>
      <c r="JWX442" s="74"/>
      <c r="JWY442" s="74"/>
      <c r="JWZ442" s="74"/>
      <c r="JXA442" s="74"/>
      <c r="JXB442" s="74"/>
      <c r="JXC442" s="74"/>
      <c r="JXD442" s="74"/>
      <c r="JXE442" s="74"/>
      <c r="JXF442" s="74"/>
      <c r="JXG442" s="74"/>
      <c r="JXH442" s="74"/>
      <c r="JXI442" s="74"/>
      <c r="JXJ442" s="74"/>
      <c r="JXK442" s="74"/>
      <c r="JXL442" s="74"/>
      <c r="JXM442" s="74"/>
      <c r="JXN442" s="74"/>
      <c r="JXO442" s="74"/>
      <c r="JXP442" s="74"/>
      <c r="JXQ442" s="74"/>
      <c r="JXR442" s="74"/>
      <c r="JXS442" s="74"/>
      <c r="JXT442" s="74"/>
      <c r="JXU442" s="74"/>
      <c r="JXV442" s="74"/>
      <c r="JXW442" s="74"/>
      <c r="JXX442" s="74"/>
      <c r="JXY442" s="74"/>
      <c r="JXZ442" s="74"/>
      <c r="JYA442" s="74"/>
      <c r="JYB442" s="74"/>
      <c r="JYC442" s="74"/>
      <c r="JYD442" s="74"/>
      <c r="JYE442" s="74"/>
      <c r="JYF442" s="74"/>
      <c r="JYG442" s="74"/>
      <c r="JYH442" s="74"/>
      <c r="JYI442" s="74"/>
      <c r="JYJ442" s="74"/>
      <c r="JYK442" s="74"/>
      <c r="JYL442" s="74"/>
      <c r="JYM442" s="74"/>
      <c r="JYN442" s="74"/>
      <c r="JYO442" s="74"/>
      <c r="JYP442" s="74"/>
      <c r="JYQ442" s="74"/>
      <c r="JYR442" s="74"/>
      <c r="JYS442" s="74"/>
      <c r="JYT442" s="74"/>
      <c r="JYU442" s="74"/>
      <c r="JYV442" s="74"/>
      <c r="JYW442" s="74"/>
      <c r="JYX442" s="74"/>
      <c r="JYY442" s="74"/>
      <c r="JYZ442" s="74"/>
      <c r="JZA442" s="74"/>
      <c r="JZB442" s="74"/>
      <c r="JZC442" s="74"/>
      <c r="JZD442" s="74"/>
      <c r="JZE442" s="74"/>
      <c r="JZF442" s="74"/>
      <c r="JZG442" s="74"/>
      <c r="JZH442" s="74"/>
      <c r="JZI442" s="74"/>
      <c r="JZJ442" s="74"/>
      <c r="JZK442" s="74"/>
      <c r="JZL442" s="74"/>
      <c r="JZM442" s="74"/>
      <c r="JZN442" s="74"/>
      <c r="JZO442" s="74"/>
      <c r="JZP442" s="74"/>
      <c r="JZQ442" s="74"/>
      <c r="JZR442" s="74"/>
      <c r="JZS442" s="74"/>
      <c r="JZT442" s="74"/>
      <c r="JZU442" s="74"/>
      <c r="JZV442" s="74"/>
      <c r="JZW442" s="74"/>
      <c r="JZX442" s="74"/>
      <c r="JZY442" s="74"/>
      <c r="JZZ442" s="74"/>
      <c r="KAA442" s="74"/>
      <c r="KAB442" s="74"/>
      <c r="KAC442" s="74"/>
      <c r="KAD442" s="74"/>
      <c r="KAE442" s="74"/>
      <c r="KAF442" s="74"/>
      <c r="KAG442" s="74"/>
      <c r="KAH442" s="74"/>
      <c r="KAI442" s="74"/>
      <c r="KAJ442" s="74"/>
      <c r="KAK442" s="74"/>
      <c r="KAL442" s="74"/>
      <c r="KAM442" s="74"/>
      <c r="KAN442" s="74"/>
      <c r="KAO442" s="74"/>
      <c r="KAP442" s="74"/>
      <c r="KAQ442" s="74"/>
      <c r="KAR442" s="74"/>
      <c r="KAS442" s="74"/>
      <c r="KAT442" s="74"/>
      <c r="KAU442" s="74"/>
      <c r="KAV442" s="74"/>
      <c r="KAW442" s="74"/>
      <c r="KAX442" s="74"/>
      <c r="KAY442" s="74"/>
      <c r="KAZ442" s="74"/>
      <c r="KBA442" s="74"/>
      <c r="KBB442" s="74"/>
      <c r="KBC442" s="74"/>
      <c r="KBD442" s="74"/>
      <c r="KBE442" s="74"/>
      <c r="KBF442" s="74"/>
      <c r="KBG442" s="74"/>
      <c r="KBH442" s="74"/>
      <c r="KBI442" s="74"/>
      <c r="KBJ442" s="74"/>
      <c r="KBK442" s="74"/>
      <c r="KBL442" s="74"/>
      <c r="KBM442" s="74"/>
      <c r="KBN442" s="74"/>
      <c r="KBO442" s="74"/>
      <c r="KBP442" s="74"/>
      <c r="KBQ442" s="74"/>
      <c r="KBR442" s="74"/>
      <c r="KBS442" s="74"/>
      <c r="KBT442" s="74"/>
      <c r="KBU442" s="74"/>
      <c r="KBV442" s="74"/>
      <c r="KBW442" s="74"/>
      <c r="KBX442" s="74"/>
      <c r="KBY442" s="74"/>
      <c r="KBZ442" s="74"/>
      <c r="KCA442" s="74"/>
      <c r="KCB442" s="74"/>
      <c r="KCC442" s="74"/>
      <c r="KCD442" s="74"/>
      <c r="KCE442" s="74"/>
      <c r="KCF442" s="74"/>
      <c r="KCG442" s="74"/>
      <c r="KCH442" s="74"/>
      <c r="KCI442" s="74"/>
      <c r="KCJ442" s="74"/>
      <c r="KCK442" s="74"/>
      <c r="KCL442" s="74"/>
      <c r="KCM442" s="74"/>
      <c r="KCN442" s="74"/>
      <c r="KCO442" s="74"/>
      <c r="KCP442" s="74"/>
      <c r="KCQ442" s="74"/>
      <c r="KCR442" s="74"/>
      <c r="KCS442" s="74"/>
      <c r="KCT442" s="74"/>
      <c r="KCU442" s="74"/>
      <c r="KCV442" s="74"/>
      <c r="KCW442" s="74"/>
      <c r="KCX442" s="74"/>
      <c r="KCY442" s="74"/>
      <c r="KCZ442" s="74"/>
      <c r="KDA442" s="74"/>
      <c r="KDB442" s="74"/>
      <c r="KDC442" s="74"/>
      <c r="KDD442" s="74"/>
      <c r="KDE442" s="74"/>
      <c r="KDF442" s="74"/>
      <c r="KDG442" s="74"/>
      <c r="KDH442" s="74"/>
      <c r="KDI442" s="74"/>
      <c r="KDJ442" s="74"/>
      <c r="KDK442" s="74"/>
      <c r="KDL442" s="74"/>
      <c r="KDM442" s="74"/>
      <c r="KDN442" s="74"/>
      <c r="KDO442" s="74"/>
      <c r="KDP442" s="74"/>
      <c r="KDQ442" s="74"/>
      <c r="KDR442" s="74"/>
      <c r="KDS442" s="74"/>
      <c r="KDT442" s="74"/>
      <c r="KDU442" s="74"/>
      <c r="KDV442" s="74"/>
      <c r="KDW442" s="74"/>
      <c r="KDX442" s="74"/>
      <c r="KDY442" s="74"/>
      <c r="KDZ442" s="74"/>
      <c r="KEA442" s="74"/>
      <c r="KEB442" s="74"/>
      <c r="KEC442" s="74"/>
      <c r="KED442" s="74"/>
      <c r="KEE442" s="74"/>
      <c r="KEF442" s="74"/>
      <c r="KEG442" s="74"/>
      <c r="KEH442" s="74"/>
      <c r="KEI442" s="74"/>
      <c r="KEJ442" s="74"/>
      <c r="KEK442" s="74"/>
      <c r="KEL442" s="74"/>
      <c r="KEM442" s="74"/>
      <c r="KEN442" s="74"/>
      <c r="KEO442" s="74"/>
      <c r="KEP442" s="74"/>
      <c r="KEQ442" s="74"/>
      <c r="KER442" s="74"/>
      <c r="KES442" s="74"/>
      <c r="KET442" s="74"/>
      <c r="KEU442" s="74"/>
      <c r="KEV442" s="74"/>
      <c r="KEW442" s="74"/>
      <c r="KEX442" s="74"/>
      <c r="KEY442" s="74"/>
      <c r="KEZ442" s="74"/>
      <c r="KFA442" s="74"/>
      <c r="KFB442" s="74"/>
      <c r="KFC442" s="74"/>
      <c r="KFD442" s="74"/>
      <c r="KFE442" s="74"/>
      <c r="KFF442" s="74"/>
      <c r="KFG442" s="74"/>
      <c r="KFH442" s="74"/>
      <c r="KFI442" s="74"/>
      <c r="KFJ442" s="74"/>
      <c r="KFK442" s="74"/>
      <c r="KFL442" s="74"/>
      <c r="KFM442" s="74"/>
      <c r="KFN442" s="74"/>
      <c r="KFO442" s="74"/>
      <c r="KFP442" s="74"/>
      <c r="KFQ442" s="74"/>
      <c r="KFR442" s="74"/>
      <c r="KFS442" s="74"/>
      <c r="KFT442" s="74"/>
      <c r="KFU442" s="74"/>
      <c r="KFV442" s="74"/>
      <c r="KFW442" s="74"/>
      <c r="KFX442" s="74"/>
      <c r="KFY442" s="74"/>
      <c r="KFZ442" s="74"/>
      <c r="KGA442" s="74"/>
      <c r="KGB442" s="74"/>
      <c r="KGC442" s="74"/>
      <c r="KGD442" s="74"/>
      <c r="KGE442" s="74"/>
      <c r="KGF442" s="74"/>
      <c r="KGG442" s="74"/>
      <c r="KGH442" s="74"/>
      <c r="KGI442" s="74"/>
      <c r="KGJ442" s="74"/>
      <c r="KGK442" s="74"/>
      <c r="KGL442" s="74"/>
      <c r="KGM442" s="74"/>
      <c r="KGN442" s="74"/>
      <c r="KGO442" s="74"/>
      <c r="KGP442" s="74"/>
      <c r="KGQ442" s="74"/>
      <c r="KGR442" s="74"/>
      <c r="KGS442" s="74"/>
      <c r="KGT442" s="74"/>
      <c r="KGU442" s="74"/>
      <c r="KGV442" s="74"/>
      <c r="KGW442" s="74"/>
      <c r="KGX442" s="74"/>
      <c r="KGY442" s="74"/>
      <c r="KGZ442" s="74"/>
      <c r="KHA442" s="74"/>
      <c r="KHB442" s="74"/>
      <c r="KHC442" s="74"/>
      <c r="KHD442" s="74"/>
      <c r="KHE442" s="74"/>
      <c r="KHF442" s="74"/>
      <c r="KHG442" s="74"/>
      <c r="KHH442" s="74"/>
      <c r="KHI442" s="74"/>
      <c r="KHJ442" s="74"/>
      <c r="KHK442" s="74"/>
      <c r="KHL442" s="74"/>
      <c r="KHM442" s="74"/>
      <c r="KHN442" s="74"/>
      <c r="KHO442" s="74"/>
      <c r="KHP442" s="74"/>
      <c r="KHQ442" s="74"/>
      <c r="KHR442" s="74"/>
      <c r="KHS442" s="74"/>
      <c r="KHT442" s="74"/>
      <c r="KHU442" s="74"/>
      <c r="KHV442" s="74"/>
      <c r="KHW442" s="74"/>
      <c r="KHX442" s="74"/>
      <c r="KHY442" s="74"/>
      <c r="KHZ442" s="74"/>
      <c r="KIA442" s="74"/>
      <c r="KIB442" s="74"/>
      <c r="KIC442" s="74"/>
      <c r="KID442" s="74"/>
      <c r="KIE442" s="74"/>
      <c r="KIF442" s="74"/>
      <c r="KIG442" s="74"/>
      <c r="KIH442" s="74"/>
      <c r="KII442" s="74"/>
      <c r="KIJ442" s="74"/>
      <c r="KIK442" s="74"/>
      <c r="KIL442" s="74"/>
      <c r="KIM442" s="74"/>
      <c r="KIN442" s="74"/>
      <c r="KIO442" s="74"/>
      <c r="KIP442" s="74"/>
      <c r="KIQ442" s="74"/>
      <c r="KIR442" s="74"/>
      <c r="KIS442" s="74"/>
      <c r="KIT442" s="74"/>
      <c r="KIU442" s="74"/>
      <c r="KIV442" s="74"/>
      <c r="KIW442" s="74"/>
      <c r="KIX442" s="74"/>
      <c r="KIY442" s="74"/>
      <c r="KIZ442" s="74"/>
      <c r="KJA442" s="74"/>
      <c r="KJB442" s="74"/>
      <c r="KJC442" s="74"/>
      <c r="KJD442" s="74"/>
      <c r="KJE442" s="74"/>
      <c r="KJF442" s="74"/>
      <c r="KJG442" s="74"/>
      <c r="KJH442" s="74"/>
      <c r="KJI442" s="74"/>
      <c r="KJJ442" s="74"/>
      <c r="KJK442" s="74"/>
      <c r="KJL442" s="74"/>
      <c r="KJM442" s="74"/>
      <c r="KJN442" s="74"/>
      <c r="KJO442" s="74"/>
      <c r="KJP442" s="74"/>
      <c r="KJQ442" s="74"/>
      <c r="KJR442" s="74"/>
      <c r="KJS442" s="74"/>
      <c r="KJT442" s="74"/>
      <c r="KJU442" s="74"/>
      <c r="KJV442" s="74"/>
      <c r="KJW442" s="74"/>
      <c r="KJX442" s="74"/>
      <c r="KJY442" s="74"/>
      <c r="KJZ442" s="74"/>
      <c r="KKA442" s="74"/>
      <c r="KKB442" s="74"/>
      <c r="KKC442" s="74"/>
      <c r="KKD442" s="74"/>
      <c r="KKE442" s="74"/>
      <c r="KKF442" s="74"/>
      <c r="KKG442" s="74"/>
      <c r="KKH442" s="74"/>
      <c r="KKI442" s="74"/>
      <c r="KKJ442" s="74"/>
      <c r="KKK442" s="74"/>
      <c r="KKL442" s="74"/>
      <c r="KKM442" s="74"/>
      <c r="KKN442" s="74"/>
      <c r="KKO442" s="74"/>
      <c r="KKP442" s="74"/>
      <c r="KKQ442" s="74"/>
      <c r="KKR442" s="74"/>
      <c r="KKS442" s="74"/>
      <c r="KKT442" s="74"/>
      <c r="KKU442" s="74"/>
      <c r="KKV442" s="74"/>
      <c r="KKW442" s="74"/>
      <c r="KKX442" s="74"/>
      <c r="KKY442" s="74"/>
      <c r="KKZ442" s="74"/>
      <c r="KLA442" s="74"/>
      <c r="KLB442" s="74"/>
      <c r="KLC442" s="74"/>
      <c r="KLD442" s="74"/>
      <c r="KLE442" s="74"/>
      <c r="KLF442" s="74"/>
      <c r="KLG442" s="74"/>
      <c r="KLH442" s="74"/>
      <c r="KLI442" s="74"/>
      <c r="KLJ442" s="74"/>
      <c r="KLK442" s="74"/>
      <c r="KLL442" s="74"/>
      <c r="KLM442" s="74"/>
      <c r="KLN442" s="74"/>
      <c r="KLO442" s="74"/>
      <c r="KLP442" s="74"/>
      <c r="KLQ442" s="74"/>
      <c r="KLR442" s="74"/>
      <c r="KLS442" s="74"/>
      <c r="KLT442" s="74"/>
      <c r="KLU442" s="74"/>
      <c r="KLV442" s="74"/>
      <c r="KLW442" s="74"/>
      <c r="KLX442" s="74"/>
      <c r="KLY442" s="74"/>
      <c r="KLZ442" s="74"/>
      <c r="KMA442" s="74"/>
      <c r="KMB442" s="74"/>
      <c r="KMC442" s="74"/>
      <c r="KMD442" s="74"/>
      <c r="KME442" s="74"/>
      <c r="KMF442" s="74"/>
      <c r="KMG442" s="74"/>
      <c r="KMH442" s="74"/>
      <c r="KMI442" s="74"/>
      <c r="KMJ442" s="74"/>
      <c r="KMK442" s="74"/>
      <c r="KML442" s="74"/>
      <c r="KMM442" s="74"/>
      <c r="KMN442" s="74"/>
      <c r="KMO442" s="74"/>
      <c r="KMP442" s="74"/>
      <c r="KMQ442" s="74"/>
      <c r="KMR442" s="74"/>
      <c r="KMS442" s="74"/>
      <c r="KMT442" s="74"/>
      <c r="KMU442" s="74"/>
      <c r="KMV442" s="74"/>
      <c r="KMW442" s="74"/>
      <c r="KMX442" s="74"/>
      <c r="KMY442" s="74"/>
      <c r="KMZ442" s="74"/>
      <c r="KNA442" s="74"/>
      <c r="KNB442" s="74"/>
      <c r="KNC442" s="74"/>
      <c r="KND442" s="74"/>
      <c r="KNE442" s="74"/>
      <c r="KNF442" s="74"/>
      <c r="KNG442" s="74"/>
      <c r="KNH442" s="74"/>
      <c r="KNI442" s="74"/>
      <c r="KNJ442" s="74"/>
      <c r="KNK442" s="74"/>
      <c r="KNL442" s="74"/>
      <c r="KNM442" s="74"/>
      <c r="KNN442" s="74"/>
      <c r="KNO442" s="74"/>
      <c r="KNP442" s="74"/>
      <c r="KNQ442" s="74"/>
      <c r="KNR442" s="74"/>
      <c r="KNS442" s="74"/>
      <c r="KNT442" s="74"/>
      <c r="KNU442" s="74"/>
      <c r="KNV442" s="74"/>
      <c r="KNW442" s="74"/>
      <c r="KNX442" s="74"/>
      <c r="KNY442" s="74"/>
      <c r="KNZ442" s="74"/>
      <c r="KOA442" s="74"/>
      <c r="KOB442" s="74"/>
      <c r="KOC442" s="74"/>
      <c r="KOD442" s="74"/>
      <c r="KOE442" s="74"/>
      <c r="KOF442" s="74"/>
      <c r="KOG442" s="74"/>
      <c r="KOH442" s="74"/>
      <c r="KOI442" s="74"/>
      <c r="KOJ442" s="74"/>
      <c r="KOK442" s="74"/>
      <c r="KOL442" s="74"/>
      <c r="KOM442" s="74"/>
      <c r="KON442" s="74"/>
      <c r="KOO442" s="74"/>
      <c r="KOP442" s="74"/>
      <c r="KOQ442" s="74"/>
      <c r="KOR442" s="74"/>
      <c r="KOS442" s="74"/>
      <c r="KOT442" s="74"/>
      <c r="KOU442" s="74"/>
      <c r="KOV442" s="74"/>
      <c r="KOW442" s="74"/>
      <c r="KOX442" s="74"/>
      <c r="KOY442" s="74"/>
      <c r="KOZ442" s="74"/>
      <c r="KPA442" s="74"/>
      <c r="KPB442" s="74"/>
      <c r="KPC442" s="74"/>
      <c r="KPD442" s="74"/>
      <c r="KPE442" s="74"/>
      <c r="KPF442" s="74"/>
      <c r="KPG442" s="74"/>
      <c r="KPH442" s="74"/>
      <c r="KPI442" s="74"/>
      <c r="KPJ442" s="74"/>
      <c r="KPK442" s="74"/>
      <c r="KPL442" s="74"/>
      <c r="KPM442" s="74"/>
      <c r="KPN442" s="74"/>
      <c r="KPO442" s="74"/>
      <c r="KPP442" s="74"/>
      <c r="KPQ442" s="74"/>
      <c r="KPR442" s="74"/>
      <c r="KPS442" s="74"/>
      <c r="KPT442" s="74"/>
      <c r="KPU442" s="74"/>
      <c r="KPV442" s="74"/>
      <c r="KPW442" s="74"/>
      <c r="KPX442" s="74"/>
      <c r="KPY442" s="74"/>
      <c r="KPZ442" s="74"/>
      <c r="KQA442" s="74"/>
      <c r="KQB442" s="74"/>
      <c r="KQC442" s="74"/>
      <c r="KQD442" s="74"/>
      <c r="KQE442" s="74"/>
      <c r="KQF442" s="74"/>
      <c r="KQG442" s="74"/>
      <c r="KQH442" s="74"/>
      <c r="KQI442" s="74"/>
      <c r="KQJ442" s="74"/>
      <c r="KQK442" s="74"/>
      <c r="KQL442" s="74"/>
      <c r="KQM442" s="74"/>
      <c r="KQN442" s="74"/>
      <c r="KQO442" s="74"/>
      <c r="KQP442" s="74"/>
      <c r="KQQ442" s="74"/>
      <c r="KQR442" s="74"/>
      <c r="KQS442" s="74"/>
      <c r="KQT442" s="74"/>
      <c r="KQU442" s="74"/>
      <c r="KQV442" s="74"/>
      <c r="KQW442" s="74"/>
      <c r="KQX442" s="74"/>
      <c r="KQY442" s="74"/>
      <c r="KQZ442" s="74"/>
      <c r="KRA442" s="74"/>
      <c r="KRB442" s="74"/>
      <c r="KRC442" s="74"/>
      <c r="KRD442" s="74"/>
      <c r="KRE442" s="74"/>
      <c r="KRF442" s="74"/>
      <c r="KRG442" s="74"/>
      <c r="KRH442" s="74"/>
      <c r="KRI442" s="74"/>
      <c r="KRJ442" s="74"/>
      <c r="KRK442" s="74"/>
      <c r="KRL442" s="74"/>
      <c r="KRM442" s="74"/>
      <c r="KRN442" s="74"/>
      <c r="KRO442" s="74"/>
      <c r="KRP442" s="74"/>
      <c r="KRQ442" s="74"/>
      <c r="KRR442" s="74"/>
      <c r="KRS442" s="74"/>
      <c r="KRT442" s="74"/>
      <c r="KRU442" s="74"/>
      <c r="KRV442" s="74"/>
      <c r="KRW442" s="74"/>
      <c r="KRX442" s="74"/>
      <c r="KRY442" s="74"/>
      <c r="KRZ442" s="74"/>
      <c r="KSA442" s="74"/>
      <c r="KSB442" s="74"/>
      <c r="KSC442" s="74"/>
      <c r="KSD442" s="74"/>
      <c r="KSE442" s="74"/>
      <c r="KSF442" s="74"/>
      <c r="KSG442" s="74"/>
      <c r="KSH442" s="74"/>
      <c r="KSI442" s="74"/>
      <c r="KSJ442" s="74"/>
      <c r="KSK442" s="74"/>
      <c r="KSL442" s="74"/>
      <c r="KSM442" s="74"/>
      <c r="KSN442" s="74"/>
      <c r="KSO442" s="74"/>
      <c r="KSP442" s="74"/>
      <c r="KSQ442" s="74"/>
      <c r="KSR442" s="74"/>
      <c r="KSS442" s="74"/>
      <c r="KST442" s="74"/>
      <c r="KSU442" s="74"/>
      <c r="KSV442" s="74"/>
      <c r="KSW442" s="74"/>
      <c r="KSX442" s="74"/>
      <c r="KSY442" s="74"/>
      <c r="KSZ442" s="74"/>
      <c r="KTA442" s="74"/>
      <c r="KTB442" s="74"/>
      <c r="KTC442" s="74"/>
      <c r="KTD442" s="74"/>
      <c r="KTE442" s="74"/>
      <c r="KTF442" s="74"/>
      <c r="KTG442" s="74"/>
      <c r="KTH442" s="74"/>
      <c r="KTI442" s="74"/>
      <c r="KTJ442" s="74"/>
      <c r="KTK442" s="74"/>
      <c r="KTL442" s="74"/>
      <c r="KTM442" s="74"/>
      <c r="KTN442" s="74"/>
      <c r="KTO442" s="74"/>
      <c r="KTP442" s="74"/>
      <c r="KTQ442" s="74"/>
      <c r="KTR442" s="74"/>
      <c r="KTS442" s="74"/>
      <c r="KTT442" s="74"/>
      <c r="KTU442" s="74"/>
      <c r="KTV442" s="74"/>
      <c r="KTW442" s="74"/>
      <c r="KTX442" s="74"/>
      <c r="KTY442" s="74"/>
      <c r="KTZ442" s="74"/>
      <c r="KUA442" s="74"/>
      <c r="KUB442" s="74"/>
      <c r="KUC442" s="74"/>
      <c r="KUD442" s="74"/>
      <c r="KUE442" s="74"/>
      <c r="KUF442" s="74"/>
      <c r="KUG442" s="74"/>
      <c r="KUH442" s="74"/>
      <c r="KUI442" s="74"/>
      <c r="KUJ442" s="74"/>
      <c r="KUK442" s="74"/>
      <c r="KUL442" s="74"/>
      <c r="KUM442" s="74"/>
      <c r="KUN442" s="74"/>
      <c r="KUO442" s="74"/>
      <c r="KUP442" s="74"/>
      <c r="KUQ442" s="74"/>
      <c r="KUR442" s="74"/>
      <c r="KUS442" s="74"/>
      <c r="KUT442" s="74"/>
      <c r="KUU442" s="74"/>
      <c r="KUV442" s="74"/>
      <c r="KUW442" s="74"/>
      <c r="KUX442" s="74"/>
      <c r="KUY442" s="74"/>
      <c r="KUZ442" s="74"/>
      <c r="KVA442" s="74"/>
      <c r="KVB442" s="74"/>
      <c r="KVC442" s="74"/>
      <c r="KVD442" s="74"/>
      <c r="KVE442" s="74"/>
      <c r="KVF442" s="74"/>
      <c r="KVG442" s="74"/>
      <c r="KVH442" s="74"/>
      <c r="KVI442" s="74"/>
      <c r="KVJ442" s="74"/>
      <c r="KVK442" s="74"/>
      <c r="KVL442" s="74"/>
      <c r="KVM442" s="74"/>
      <c r="KVN442" s="74"/>
      <c r="KVO442" s="74"/>
      <c r="KVP442" s="74"/>
      <c r="KVQ442" s="74"/>
      <c r="KVR442" s="74"/>
      <c r="KVS442" s="74"/>
      <c r="KVT442" s="74"/>
      <c r="KVU442" s="74"/>
      <c r="KVV442" s="74"/>
      <c r="KVW442" s="74"/>
      <c r="KVX442" s="74"/>
      <c r="KVY442" s="74"/>
      <c r="KVZ442" s="74"/>
      <c r="KWA442" s="74"/>
      <c r="KWB442" s="74"/>
      <c r="KWC442" s="74"/>
      <c r="KWD442" s="74"/>
      <c r="KWE442" s="74"/>
      <c r="KWF442" s="74"/>
      <c r="KWG442" s="74"/>
      <c r="KWH442" s="74"/>
      <c r="KWI442" s="74"/>
      <c r="KWJ442" s="74"/>
      <c r="KWK442" s="74"/>
      <c r="KWL442" s="74"/>
      <c r="KWM442" s="74"/>
      <c r="KWN442" s="74"/>
      <c r="KWO442" s="74"/>
      <c r="KWP442" s="74"/>
      <c r="KWQ442" s="74"/>
      <c r="KWR442" s="74"/>
      <c r="KWS442" s="74"/>
      <c r="KWT442" s="74"/>
      <c r="KWU442" s="74"/>
      <c r="KWV442" s="74"/>
      <c r="KWW442" s="74"/>
      <c r="KWX442" s="74"/>
      <c r="KWY442" s="74"/>
      <c r="KWZ442" s="74"/>
      <c r="KXA442" s="74"/>
      <c r="KXB442" s="74"/>
      <c r="KXC442" s="74"/>
      <c r="KXD442" s="74"/>
      <c r="KXE442" s="74"/>
      <c r="KXF442" s="74"/>
      <c r="KXG442" s="74"/>
      <c r="KXH442" s="74"/>
      <c r="KXI442" s="74"/>
      <c r="KXJ442" s="74"/>
      <c r="KXK442" s="74"/>
      <c r="KXL442" s="74"/>
      <c r="KXM442" s="74"/>
      <c r="KXN442" s="74"/>
      <c r="KXO442" s="74"/>
      <c r="KXP442" s="74"/>
      <c r="KXQ442" s="74"/>
      <c r="KXR442" s="74"/>
      <c r="KXS442" s="74"/>
      <c r="KXT442" s="74"/>
      <c r="KXU442" s="74"/>
      <c r="KXV442" s="74"/>
      <c r="KXW442" s="74"/>
      <c r="KXX442" s="74"/>
      <c r="KXY442" s="74"/>
      <c r="KXZ442" s="74"/>
      <c r="KYA442" s="74"/>
      <c r="KYB442" s="74"/>
      <c r="KYC442" s="74"/>
      <c r="KYD442" s="74"/>
      <c r="KYE442" s="74"/>
      <c r="KYF442" s="74"/>
      <c r="KYG442" s="74"/>
      <c r="KYH442" s="74"/>
      <c r="KYI442" s="74"/>
      <c r="KYJ442" s="74"/>
      <c r="KYK442" s="74"/>
      <c r="KYL442" s="74"/>
      <c r="KYM442" s="74"/>
      <c r="KYN442" s="74"/>
      <c r="KYO442" s="74"/>
      <c r="KYP442" s="74"/>
      <c r="KYQ442" s="74"/>
      <c r="KYR442" s="74"/>
      <c r="KYS442" s="74"/>
      <c r="KYT442" s="74"/>
      <c r="KYU442" s="74"/>
      <c r="KYV442" s="74"/>
      <c r="KYW442" s="74"/>
      <c r="KYX442" s="74"/>
      <c r="KYY442" s="74"/>
      <c r="KYZ442" s="74"/>
      <c r="KZA442" s="74"/>
      <c r="KZB442" s="74"/>
      <c r="KZC442" s="74"/>
      <c r="KZD442" s="74"/>
      <c r="KZE442" s="74"/>
      <c r="KZF442" s="74"/>
      <c r="KZG442" s="74"/>
      <c r="KZH442" s="74"/>
      <c r="KZI442" s="74"/>
      <c r="KZJ442" s="74"/>
      <c r="KZK442" s="74"/>
      <c r="KZL442" s="74"/>
      <c r="KZM442" s="74"/>
      <c r="KZN442" s="74"/>
      <c r="KZO442" s="74"/>
      <c r="KZP442" s="74"/>
      <c r="KZQ442" s="74"/>
      <c r="KZR442" s="74"/>
      <c r="KZS442" s="74"/>
      <c r="KZT442" s="74"/>
      <c r="KZU442" s="74"/>
      <c r="KZV442" s="74"/>
      <c r="KZW442" s="74"/>
      <c r="KZX442" s="74"/>
      <c r="KZY442" s="74"/>
      <c r="KZZ442" s="74"/>
      <c r="LAA442" s="74"/>
      <c r="LAB442" s="74"/>
      <c r="LAC442" s="74"/>
      <c r="LAD442" s="74"/>
      <c r="LAE442" s="74"/>
      <c r="LAF442" s="74"/>
      <c r="LAG442" s="74"/>
      <c r="LAH442" s="74"/>
      <c r="LAI442" s="74"/>
      <c r="LAJ442" s="74"/>
      <c r="LAK442" s="74"/>
      <c r="LAL442" s="74"/>
      <c r="LAM442" s="74"/>
      <c r="LAN442" s="74"/>
      <c r="LAO442" s="74"/>
      <c r="LAP442" s="74"/>
      <c r="LAQ442" s="74"/>
      <c r="LAR442" s="74"/>
      <c r="LAS442" s="74"/>
      <c r="LAT442" s="74"/>
      <c r="LAU442" s="74"/>
      <c r="LAV442" s="74"/>
      <c r="LAW442" s="74"/>
      <c r="LAX442" s="74"/>
      <c r="LAY442" s="74"/>
      <c r="LAZ442" s="74"/>
      <c r="LBA442" s="74"/>
      <c r="LBB442" s="74"/>
      <c r="LBC442" s="74"/>
      <c r="LBD442" s="74"/>
      <c r="LBE442" s="74"/>
      <c r="LBF442" s="74"/>
      <c r="LBG442" s="74"/>
      <c r="LBH442" s="74"/>
      <c r="LBI442" s="74"/>
      <c r="LBJ442" s="74"/>
      <c r="LBK442" s="74"/>
      <c r="LBL442" s="74"/>
      <c r="LBM442" s="74"/>
      <c r="LBN442" s="74"/>
      <c r="LBO442" s="74"/>
      <c r="LBP442" s="74"/>
      <c r="LBQ442" s="74"/>
      <c r="LBR442" s="74"/>
      <c r="LBS442" s="74"/>
      <c r="LBT442" s="74"/>
      <c r="LBU442" s="74"/>
      <c r="LBV442" s="74"/>
      <c r="LBW442" s="74"/>
      <c r="LBX442" s="74"/>
      <c r="LBY442" s="74"/>
      <c r="LBZ442" s="74"/>
      <c r="LCA442" s="74"/>
      <c r="LCB442" s="74"/>
      <c r="LCC442" s="74"/>
      <c r="LCD442" s="74"/>
      <c r="LCE442" s="74"/>
      <c r="LCF442" s="74"/>
      <c r="LCG442" s="74"/>
      <c r="LCH442" s="74"/>
      <c r="LCI442" s="74"/>
      <c r="LCJ442" s="74"/>
      <c r="LCK442" s="74"/>
      <c r="LCL442" s="74"/>
      <c r="LCM442" s="74"/>
      <c r="LCN442" s="74"/>
      <c r="LCO442" s="74"/>
      <c r="LCP442" s="74"/>
      <c r="LCQ442" s="74"/>
      <c r="LCR442" s="74"/>
      <c r="LCS442" s="74"/>
      <c r="LCT442" s="74"/>
      <c r="LCU442" s="74"/>
      <c r="LCV442" s="74"/>
      <c r="LCW442" s="74"/>
      <c r="LCX442" s="74"/>
      <c r="LCY442" s="74"/>
      <c r="LCZ442" s="74"/>
      <c r="LDA442" s="74"/>
      <c r="LDB442" s="74"/>
      <c r="LDC442" s="74"/>
      <c r="LDD442" s="74"/>
      <c r="LDE442" s="74"/>
      <c r="LDF442" s="74"/>
      <c r="LDG442" s="74"/>
      <c r="LDH442" s="74"/>
      <c r="LDI442" s="74"/>
      <c r="LDJ442" s="74"/>
      <c r="LDK442" s="74"/>
      <c r="LDL442" s="74"/>
      <c r="LDM442" s="74"/>
      <c r="LDN442" s="74"/>
      <c r="LDO442" s="74"/>
      <c r="LDP442" s="74"/>
      <c r="LDQ442" s="74"/>
      <c r="LDR442" s="74"/>
      <c r="LDS442" s="74"/>
      <c r="LDT442" s="74"/>
      <c r="LDU442" s="74"/>
      <c r="LDV442" s="74"/>
      <c r="LDW442" s="74"/>
      <c r="LDX442" s="74"/>
      <c r="LDY442" s="74"/>
      <c r="LDZ442" s="74"/>
      <c r="LEA442" s="74"/>
      <c r="LEB442" s="74"/>
      <c r="LEC442" s="74"/>
      <c r="LED442" s="74"/>
      <c r="LEE442" s="74"/>
      <c r="LEF442" s="74"/>
      <c r="LEG442" s="74"/>
      <c r="LEH442" s="74"/>
      <c r="LEI442" s="74"/>
      <c r="LEJ442" s="74"/>
      <c r="LEK442" s="74"/>
      <c r="LEL442" s="74"/>
      <c r="LEM442" s="74"/>
      <c r="LEN442" s="74"/>
      <c r="LEO442" s="74"/>
      <c r="LEP442" s="74"/>
      <c r="LEQ442" s="74"/>
      <c r="LER442" s="74"/>
      <c r="LES442" s="74"/>
      <c r="LET442" s="74"/>
      <c r="LEU442" s="74"/>
      <c r="LEV442" s="74"/>
      <c r="LEW442" s="74"/>
      <c r="LEX442" s="74"/>
      <c r="LEY442" s="74"/>
      <c r="LEZ442" s="74"/>
      <c r="LFA442" s="74"/>
      <c r="LFB442" s="74"/>
      <c r="LFC442" s="74"/>
      <c r="LFD442" s="74"/>
      <c r="LFE442" s="74"/>
      <c r="LFF442" s="74"/>
      <c r="LFG442" s="74"/>
      <c r="LFH442" s="74"/>
      <c r="LFI442" s="74"/>
      <c r="LFJ442" s="74"/>
      <c r="LFK442" s="74"/>
      <c r="LFL442" s="74"/>
      <c r="LFM442" s="74"/>
      <c r="LFN442" s="74"/>
      <c r="LFO442" s="74"/>
      <c r="LFP442" s="74"/>
      <c r="LFQ442" s="74"/>
      <c r="LFR442" s="74"/>
      <c r="LFS442" s="74"/>
      <c r="LFT442" s="74"/>
      <c r="LFU442" s="74"/>
      <c r="LFV442" s="74"/>
      <c r="LFW442" s="74"/>
      <c r="LFX442" s="74"/>
      <c r="LFY442" s="74"/>
      <c r="LFZ442" s="74"/>
      <c r="LGA442" s="74"/>
      <c r="LGB442" s="74"/>
      <c r="LGC442" s="74"/>
      <c r="LGD442" s="74"/>
      <c r="LGE442" s="74"/>
      <c r="LGF442" s="74"/>
      <c r="LGG442" s="74"/>
      <c r="LGH442" s="74"/>
      <c r="LGI442" s="74"/>
      <c r="LGJ442" s="74"/>
      <c r="LGK442" s="74"/>
      <c r="LGL442" s="74"/>
      <c r="LGM442" s="74"/>
      <c r="LGN442" s="74"/>
      <c r="LGO442" s="74"/>
      <c r="LGP442" s="74"/>
      <c r="LGQ442" s="74"/>
      <c r="LGR442" s="74"/>
      <c r="LGS442" s="74"/>
      <c r="LGT442" s="74"/>
      <c r="LGU442" s="74"/>
      <c r="LGV442" s="74"/>
      <c r="LGW442" s="74"/>
      <c r="LGX442" s="74"/>
      <c r="LGY442" s="74"/>
      <c r="LGZ442" s="74"/>
      <c r="LHA442" s="74"/>
      <c r="LHB442" s="74"/>
      <c r="LHC442" s="74"/>
      <c r="LHD442" s="74"/>
      <c r="LHE442" s="74"/>
      <c r="LHF442" s="74"/>
      <c r="LHG442" s="74"/>
      <c r="LHH442" s="74"/>
      <c r="LHI442" s="74"/>
      <c r="LHJ442" s="74"/>
      <c r="LHK442" s="74"/>
      <c r="LHL442" s="74"/>
      <c r="LHM442" s="74"/>
      <c r="LHN442" s="74"/>
      <c r="LHO442" s="74"/>
      <c r="LHP442" s="74"/>
      <c r="LHQ442" s="74"/>
      <c r="LHR442" s="74"/>
      <c r="LHS442" s="74"/>
      <c r="LHT442" s="74"/>
      <c r="LHU442" s="74"/>
      <c r="LHV442" s="74"/>
      <c r="LHW442" s="74"/>
      <c r="LHX442" s="74"/>
      <c r="LHY442" s="74"/>
      <c r="LHZ442" s="74"/>
      <c r="LIA442" s="74"/>
      <c r="LIB442" s="74"/>
      <c r="LIC442" s="74"/>
      <c r="LID442" s="74"/>
      <c r="LIE442" s="74"/>
      <c r="LIF442" s="74"/>
      <c r="LIG442" s="74"/>
      <c r="LIH442" s="74"/>
      <c r="LII442" s="74"/>
      <c r="LIJ442" s="74"/>
      <c r="LIK442" s="74"/>
      <c r="LIL442" s="74"/>
      <c r="LIM442" s="74"/>
      <c r="LIN442" s="74"/>
      <c r="LIO442" s="74"/>
      <c r="LIP442" s="74"/>
      <c r="LIQ442" s="74"/>
      <c r="LIR442" s="74"/>
      <c r="LIS442" s="74"/>
      <c r="LIT442" s="74"/>
      <c r="LIU442" s="74"/>
      <c r="LIV442" s="74"/>
      <c r="LIW442" s="74"/>
      <c r="LIX442" s="74"/>
      <c r="LIY442" s="74"/>
      <c r="LIZ442" s="74"/>
      <c r="LJA442" s="74"/>
      <c r="LJB442" s="74"/>
      <c r="LJC442" s="74"/>
      <c r="LJD442" s="74"/>
      <c r="LJE442" s="74"/>
      <c r="LJF442" s="74"/>
      <c r="LJG442" s="74"/>
      <c r="LJH442" s="74"/>
      <c r="LJI442" s="74"/>
      <c r="LJJ442" s="74"/>
      <c r="LJK442" s="74"/>
      <c r="LJL442" s="74"/>
      <c r="LJM442" s="74"/>
      <c r="LJN442" s="74"/>
      <c r="LJO442" s="74"/>
      <c r="LJP442" s="74"/>
      <c r="LJQ442" s="74"/>
      <c r="LJR442" s="74"/>
      <c r="LJS442" s="74"/>
      <c r="LJT442" s="74"/>
      <c r="LJU442" s="74"/>
      <c r="LJV442" s="74"/>
      <c r="LJW442" s="74"/>
      <c r="LJX442" s="74"/>
      <c r="LJY442" s="74"/>
      <c r="LJZ442" s="74"/>
      <c r="LKA442" s="74"/>
      <c r="LKB442" s="74"/>
      <c r="LKC442" s="74"/>
      <c r="LKD442" s="74"/>
      <c r="LKE442" s="74"/>
      <c r="LKF442" s="74"/>
      <c r="LKG442" s="74"/>
      <c r="LKH442" s="74"/>
      <c r="LKI442" s="74"/>
      <c r="LKJ442" s="74"/>
      <c r="LKK442" s="74"/>
      <c r="LKL442" s="74"/>
      <c r="LKM442" s="74"/>
      <c r="LKN442" s="74"/>
      <c r="LKO442" s="74"/>
      <c r="LKP442" s="74"/>
      <c r="LKQ442" s="74"/>
      <c r="LKR442" s="74"/>
      <c r="LKS442" s="74"/>
      <c r="LKT442" s="74"/>
      <c r="LKU442" s="74"/>
      <c r="LKV442" s="74"/>
      <c r="LKW442" s="74"/>
      <c r="LKX442" s="74"/>
      <c r="LKY442" s="74"/>
      <c r="LKZ442" s="74"/>
      <c r="LLA442" s="74"/>
      <c r="LLB442" s="74"/>
      <c r="LLC442" s="74"/>
      <c r="LLD442" s="74"/>
      <c r="LLE442" s="74"/>
      <c r="LLF442" s="74"/>
      <c r="LLG442" s="74"/>
      <c r="LLH442" s="74"/>
      <c r="LLI442" s="74"/>
      <c r="LLJ442" s="74"/>
      <c r="LLK442" s="74"/>
      <c r="LLL442" s="74"/>
      <c r="LLM442" s="74"/>
      <c r="LLN442" s="74"/>
      <c r="LLO442" s="74"/>
      <c r="LLP442" s="74"/>
      <c r="LLQ442" s="74"/>
      <c r="LLR442" s="74"/>
      <c r="LLS442" s="74"/>
      <c r="LLT442" s="74"/>
      <c r="LLU442" s="74"/>
      <c r="LLV442" s="74"/>
      <c r="LLW442" s="74"/>
      <c r="LLX442" s="74"/>
      <c r="LLY442" s="74"/>
      <c r="LLZ442" s="74"/>
      <c r="LMA442" s="74"/>
      <c r="LMB442" s="74"/>
      <c r="LMC442" s="74"/>
      <c r="LMD442" s="74"/>
      <c r="LME442" s="74"/>
      <c r="LMF442" s="74"/>
      <c r="LMG442" s="74"/>
      <c r="LMH442" s="74"/>
      <c r="LMI442" s="74"/>
      <c r="LMJ442" s="74"/>
      <c r="LMK442" s="74"/>
      <c r="LML442" s="74"/>
      <c r="LMM442" s="74"/>
      <c r="LMN442" s="74"/>
      <c r="LMO442" s="74"/>
      <c r="LMP442" s="74"/>
      <c r="LMQ442" s="74"/>
      <c r="LMR442" s="74"/>
      <c r="LMS442" s="74"/>
      <c r="LMT442" s="74"/>
      <c r="LMU442" s="74"/>
      <c r="LMV442" s="74"/>
      <c r="LMW442" s="74"/>
      <c r="LMX442" s="74"/>
      <c r="LMY442" s="74"/>
      <c r="LMZ442" s="74"/>
      <c r="LNA442" s="74"/>
      <c r="LNB442" s="74"/>
      <c r="LNC442" s="74"/>
      <c r="LND442" s="74"/>
      <c r="LNE442" s="74"/>
      <c r="LNF442" s="74"/>
      <c r="LNG442" s="74"/>
      <c r="LNH442" s="74"/>
      <c r="LNI442" s="74"/>
      <c r="LNJ442" s="74"/>
      <c r="LNK442" s="74"/>
      <c r="LNL442" s="74"/>
      <c r="LNM442" s="74"/>
      <c r="LNN442" s="74"/>
      <c r="LNO442" s="74"/>
      <c r="LNP442" s="74"/>
      <c r="LNQ442" s="74"/>
      <c r="LNR442" s="74"/>
      <c r="LNS442" s="74"/>
      <c r="LNT442" s="74"/>
      <c r="LNU442" s="74"/>
      <c r="LNV442" s="74"/>
      <c r="LNW442" s="74"/>
      <c r="LNX442" s="74"/>
      <c r="LNY442" s="74"/>
      <c r="LNZ442" s="74"/>
      <c r="LOA442" s="74"/>
      <c r="LOB442" s="74"/>
      <c r="LOC442" s="74"/>
      <c r="LOD442" s="74"/>
      <c r="LOE442" s="74"/>
      <c r="LOF442" s="74"/>
      <c r="LOG442" s="74"/>
      <c r="LOH442" s="74"/>
      <c r="LOI442" s="74"/>
      <c r="LOJ442" s="74"/>
      <c r="LOK442" s="74"/>
      <c r="LOL442" s="74"/>
      <c r="LOM442" s="74"/>
      <c r="LON442" s="74"/>
      <c r="LOO442" s="74"/>
      <c r="LOP442" s="74"/>
      <c r="LOQ442" s="74"/>
      <c r="LOR442" s="74"/>
      <c r="LOS442" s="74"/>
      <c r="LOT442" s="74"/>
      <c r="LOU442" s="74"/>
      <c r="LOV442" s="74"/>
      <c r="LOW442" s="74"/>
      <c r="LOX442" s="74"/>
      <c r="LOY442" s="74"/>
      <c r="LOZ442" s="74"/>
      <c r="LPA442" s="74"/>
      <c r="LPB442" s="74"/>
      <c r="LPC442" s="74"/>
      <c r="LPD442" s="74"/>
      <c r="LPE442" s="74"/>
      <c r="LPF442" s="74"/>
      <c r="LPG442" s="74"/>
      <c r="LPH442" s="74"/>
      <c r="LPI442" s="74"/>
      <c r="LPJ442" s="74"/>
      <c r="LPK442" s="74"/>
      <c r="LPL442" s="74"/>
      <c r="LPM442" s="74"/>
      <c r="LPN442" s="74"/>
      <c r="LPO442" s="74"/>
      <c r="LPP442" s="74"/>
      <c r="LPQ442" s="74"/>
      <c r="LPR442" s="74"/>
      <c r="LPS442" s="74"/>
      <c r="LPT442" s="74"/>
      <c r="LPU442" s="74"/>
      <c r="LPV442" s="74"/>
      <c r="LPW442" s="74"/>
      <c r="LPX442" s="74"/>
      <c r="LPY442" s="74"/>
      <c r="LPZ442" s="74"/>
      <c r="LQA442" s="74"/>
      <c r="LQB442" s="74"/>
      <c r="LQC442" s="74"/>
      <c r="LQD442" s="74"/>
      <c r="LQE442" s="74"/>
      <c r="LQF442" s="74"/>
      <c r="LQG442" s="74"/>
      <c r="LQH442" s="74"/>
      <c r="LQI442" s="74"/>
      <c r="LQJ442" s="74"/>
      <c r="LQK442" s="74"/>
      <c r="LQL442" s="74"/>
      <c r="LQM442" s="74"/>
      <c r="LQN442" s="74"/>
      <c r="LQO442" s="74"/>
      <c r="LQP442" s="74"/>
      <c r="LQQ442" s="74"/>
      <c r="LQR442" s="74"/>
      <c r="LQS442" s="74"/>
      <c r="LQT442" s="74"/>
      <c r="LQU442" s="74"/>
      <c r="LQV442" s="74"/>
      <c r="LQW442" s="74"/>
      <c r="LQX442" s="74"/>
      <c r="LQY442" s="74"/>
      <c r="LQZ442" s="74"/>
      <c r="LRA442" s="74"/>
      <c r="LRB442" s="74"/>
      <c r="LRC442" s="74"/>
      <c r="LRD442" s="74"/>
      <c r="LRE442" s="74"/>
      <c r="LRF442" s="74"/>
      <c r="LRG442" s="74"/>
      <c r="LRH442" s="74"/>
      <c r="LRI442" s="74"/>
      <c r="LRJ442" s="74"/>
      <c r="LRK442" s="74"/>
      <c r="LRL442" s="74"/>
      <c r="LRM442" s="74"/>
      <c r="LRN442" s="74"/>
      <c r="LRO442" s="74"/>
      <c r="LRP442" s="74"/>
      <c r="LRQ442" s="74"/>
      <c r="LRR442" s="74"/>
      <c r="LRS442" s="74"/>
      <c r="LRT442" s="74"/>
      <c r="LRU442" s="74"/>
      <c r="LRV442" s="74"/>
      <c r="LRW442" s="74"/>
      <c r="LRX442" s="74"/>
      <c r="LRY442" s="74"/>
      <c r="LRZ442" s="74"/>
      <c r="LSA442" s="74"/>
      <c r="LSB442" s="74"/>
      <c r="LSC442" s="74"/>
      <c r="LSD442" s="74"/>
      <c r="LSE442" s="74"/>
      <c r="LSF442" s="74"/>
      <c r="LSG442" s="74"/>
      <c r="LSH442" s="74"/>
      <c r="LSI442" s="74"/>
      <c r="LSJ442" s="74"/>
      <c r="LSK442" s="74"/>
      <c r="LSL442" s="74"/>
      <c r="LSM442" s="74"/>
      <c r="LSN442" s="74"/>
      <c r="LSO442" s="74"/>
      <c r="LSP442" s="74"/>
      <c r="LSQ442" s="74"/>
      <c r="LSR442" s="74"/>
      <c r="LSS442" s="74"/>
      <c r="LST442" s="74"/>
      <c r="LSU442" s="74"/>
      <c r="LSV442" s="74"/>
      <c r="LSW442" s="74"/>
      <c r="LSX442" s="74"/>
      <c r="LSY442" s="74"/>
      <c r="LSZ442" s="74"/>
      <c r="LTA442" s="74"/>
      <c r="LTB442" s="74"/>
      <c r="LTC442" s="74"/>
      <c r="LTD442" s="74"/>
      <c r="LTE442" s="74"/>
      <c r="LTF442" s="74"/>
      <c r="LTG442" s="74"/>
      <c r="LTH442" s="74"/>
      <c r="LTI442" s="74"/>
      <c r="LTJ442" s="74"/>
      <c r="LTK442" s="74"/>
      <c r="LTL442" s="74"/>
      <c r="LTM442" s="74"/>
      <c r="LTN442" s="74"/>
      <c r="LTO442" s="74"/>
      <c r="LTP442" s="74"/>
      <c r="LTQ442" s="74"/>
      <c r="LTR442" s="74"/>
      <c r="LTS442" s="74"/>
      <c r="LTT442" s="74"/>
      <c r="LTU442" s="74"/>
      <c r="LTV442" s="74"/>
      <c r="LTW442" s="74"/>
      <c r="LTX442" s="74"/>
      <c r="LTY442" s="74"/>
      <c r="LTZ442" s="74"/>
      <c r="LUA442" s="74"/>
      <c r="LUB442" s="74"/>
      <c r="LUC442" s="74"/>
      <c r="LUD442" s="74"/>
      <c r="LUE442" s="74"/>
      <c r="LUF442" s="74"/>
      <c r="LUG442" s="74"/>
      <c r="LUH442" s="74"/>
      <c r="LUI442" s="74"/>
      <c r="LUJ442" s="74"/>
      <c r="LUK442" s="74"/>
      <c r="LUL442" s="74"/>
      <c r="LUM442" s="74"/>
      <c r="LUN442" s="74"/>
      <c r="LUO442" s="74"/>
      <c r="LUP442" s="74"/>
      <c r="LUQ442" s="74"/>
      <c r="LUR442" s="74"/>
      <c r="LUS442" s="74"/>
      <c r="LUT442" s="74"/>
      <c r="LUU442" s="74"/>
      <c r="LUV442" s="74"/>
      <c r="LUW442" s="74"/>
      <c r="LUX442" s="74"/>
      <c r="LUY442" s="74"/>
      <c r="LUZ442" s="74"/>
      <c r="LVA442" s="74"/>
      <c r="LVB442" s="74"/>
      <c r="LVC442" s="74"/>
      <c r="LVD442" s="74"/>
      <c r="LVE442" s="74"/>
      <c r="LVF442" s="74"/>
      <c r="LVG442" s="74"/>
      <c r="LVH442" s="74"/>
      <c r="LVI442" s="74"/>
      <c r="LVJ442" s="74"/>
      <c r="LVK442" s="74"/>
      <c r="LVL442" s="74"/>
      <c r="LVM442" s="74"/>
      <c r="LVN442" s="74"/>
      <c r="LVO442" s="74"/>
      <c r="LVP442" s="74"/>
      <c r="LVQ442" s="74"/>
      <c r="LVR442" s="74"/>
      <c r="LVS442" s="74"/>
      <c r="LVT442" s="74"/>
      <c r="LVU442" s="74"/>
      <c r="LVV442" s="74"/>
      <c r="LVW442" s="74"/>
      <c r="LVX442" s="74"/>
      <c r="LVY442" s="74"/>
      <c r="LVZ442" s="74"/>
      <c r="LWA442" s="74"/>
      <c r="LWB442" s="74"/>
      <c r="LWC442" s="74"/>
      <c r="LWD442" s="74"/>
      <c r="LWE442" s="74"/>
      <c r="LWF442" s="74"/>
      <c r="LWG442" s="74"/>
      <c r="LWH442" s="74"/>
      <c r="LWI442" s="74"/>
      <c r="LWJ442" s="74"/>
      <c r="LWK442" s="74"/>
      <c r="LWL442" s="74"/>
      <c r="LWM442" s="74"/>
      <c r="LWN442" s="74"/>
      <c r="LWO442" s="74"/>
      <c r="LWP442" s="74"/>
      <c r="LWQ442" s="74"/>
      <c r="LWR442" s="74"/>
      <c r="LWS442" s="74"/>
      <c r="LWT442" s="74"/>
      <c r="LWU442" s="74"/>
      <c r="LWV442" s="74"/>
      <c r="LWW442" s="74"/>
      <c r="LWX442" s="74"/>
      <c r="LWY442" s="74"/>
      <c r="LWZ442" s="74"/>
      <c r="LXA442" s="74"/>
      <c r="LXB442" s="74"/>
      <c r="LXC442" s="74"/>
      <c r="LXD442" s="74"/>
      <c r="LXE442" s="74"/>
      <c r="LXF442" s="74"/>
      <c r="LXG442" s="74"/>
      <c r="LXH442" s="74"/>
      <c r="LXI442" s="74"/>
      <c r="LXJ442" s="74"/>
      <c r="LXK442" s="74"/>
      <c r="LXL442" s="74"/>
      <c r="LXM442" s="74"/>
      <c r="LXN442" s="74"/>
      <c r="LXO442" s="74"/>
      <c r="LXP442" s="74"/>
      <c r="LXQ442" s="74"/>
      <c r="LXR442" s="74"/>
      <c r="LXS442" s="74"/>
      <c r="LXT442" s="74"/>
      <c r="LXU442" s="74"/>
      <c r="LXV442" s="74"/>
      <c r="LXW442" s="74"/>
      <c r="LXX442" s="74"/>
      <c r="LXY442" s="74"/>
      <c r="LXZ442" s="74"/>
      <c r="LYA442" s="74"/>
      <c r="LYB442" s="74"/>
      <c r="LYC442" s="74"/>
      <c r="LYD442" s="74"/>
      <c r="LYE442" s="74"/>
      <c r="LYF442" s="74"/>
      <c r="LYG442" s="74"/>
      <c r="LYH442" s="74"/>
      <c r="LYI442" s="74"/>
      <c r="LYJ442" s="74"/>
      <c r="LYK442" s="74"/>
      <c r="LYL442" s="74"/>
      <c r="LYM442" s="74"/>
      <c r="LYN442" s="74"/>
      <c r="LYO442" s="74"/>
      <c r="LYP442" s="74"/>
      <c r="LYQ442" s="74"/>
      <c r="LYR442" s="74"/>
      <c r="LYS442" s="74"/>
      <c r="LYT442" s="74"/>
      <c r="LYU442" s="74"/>
      <c r="LYV442" s="74"/>
      <c r="LYW442" s="74"/>
      <c r="LYX442" s="74"/>
      <c r="LYY442" s="74"/>
      <c r="LYZ442" s="74"/>
      <c r="LZA442" s="74"/>
      <c r="LZB442" s="74"/>
      <c r="LZC442" s="74"/>
      <c r="LZD442" s="74"/>
      <c r="LZE442" s="74"/>
      <c r="LZF442" s="74"/>
      <c r="LZG442" s="74"/>
      <c r="LZH442" s="74"/>
      <c r="LZI442" s="74"/>
      <c r="LZJ442" s="74"/>
      <c r="LZK442" s="74"/>
      <c r="LZL442" s="74"/>
      <c r="LZM442" s="74"/>
      <c r="LZN442" s="74"/>
      <c r="LZO442" s="74"/>
      <c r="LZP442" s="74"/>
      <c r="LZQ442" s="74"/>
      <c r="LZR442" s="74"/>
      <c r="LZS442" s="74"/>
      <c r="LZT442" s="74"/>
      <c r="LZU442" s="74"/>
      <c r="LZV442" s="74"/>
      <c r="LZW442" s="74"/>
      <c r="LZX442" s="74"/>
      <c r="LZY442" s="74"/>
      <c r="LZZ442" s="74"/>
      <c r="MAA442" s="74"/>
      <c r="MAB442" s="74"/>
      <c r="MAC442" s="74"/>
      <c r="MAD442" s="74"/>
      <c r="MAE442" s="74"/>
      <c r="MAF442" s="74"/>
      <c r="MAG442" s="74"/>
      <c r="MAH442" s="74"/>
      <c r="MAI442" s="74"/>
      <c r="MAJ442" s="74"/>
      <c r="MAK442" s="74"/>
      <c r="MAL442" s="74"/>
      <c r="MAM442" s="74"/>
      <c r="MAN442" s="74"/>
      <c r="MAO442" s="74"/>
      <c r="MAP442" s="74"/>
      <c r="MAQ442" s="74"/>
      <c r="MAR442" s="74"/>
      <c r="MAS442" s="74"/>
      <c r="MAT442" s="74"/>
      <c r="MAU442" s="74"/>
      <c r="MAV442" s="74"/>
      <c r="MAW442" s="74"/>
      <c r="MAX442" s="74"/>
      <c r="MAY442" s="74"/>
      <c r="MAZ442" s="74"/>
      <c r="MBA442" s="74"/>
      <c r="MBB442" s="74"/>
      <c r="MBC442" s="74"/>
      <c r="MBD442" s="74"/>
      <c r="MBE442" s="74"/>
      <c r="MBF442" s="74"/>
      <c r="MBG442" s="74"/>
      <c r="MBH442" s="74"/>
      <c r="MBI442" s="74"/>
      <c r="MBJ442" s="74"/>
      <c r="MBK442" s="74"/>
      <c r="MBL442" s="74"/>
      <c r="MBM442" s="74"/>
      <c r="MBN442" s="74"/>
      <c r="MBO442" s="74"/>
      <c r="MBP442" s="74"/>
      <c r="MBQ442" s="74"/>
      <c r="MBR442" s="74"/>
      <c r="MBS442" s="74"/>
      <c r="MBT442" s="74"/>
      <c r="MBU442" s="74"/>
      <c r="MBV442" s="74"/>
      <c r="MBW442" s="74"/>
      <c r="MBX442" s="74"/>
      <c r="MBY442" s="74"/>
      <c r="MBZ442" s="74"/>
      <c r="MCA442" s="74"/>
      <c r="MCB442" s="74"/>
      <c r="MCC442" s="74"/>
      <c r="MCD442" s="74"/>
      <c r="MCE442" s="74"/>
      <c r="MCF442" s="74"/>
      <c r="MCG442" s="74"/>
      <c r="MCH442" s="74"/>
      <c r="MCI442" s="74"/>
      <c r="MCJ442" s="74"/>
      <c r="MCK442" s="74"/>
      <c r="MCL442" s="74"/>
      <c r="MCM442" s="74"/>
      <c r="MCN442" s="74"/>
      <c r="MCO442" s="74"/>
      <c r="MCP442" s="74"/>
      <c r="MCQ442" s="74"/>
      <c r="MCR442" s="74"/>
      <c r="MCS442" s="74"/>
      <c r="MCT442" s="74"/>
      <c r="MCU442" s="74"/>
      <c r="MCV442" s="74"/>
      <c r="MCW442" s="74"/>
      <c r="MCX442" s="74"/>
      <c r="MCY442" s="74"/>
      <c r="MCZ442" s="74"/>
      <c r="MDA442" s="74"/>
      <c r="MDB442" s="74"/>
      <c r="MDC442" s="74"/>
      <c r="MDD442" s="74"/>
      <c r="MDE442" s="74"/>
      <c r="MDF442" s="74"/>
      <c r="MDG442" s="74"/>
      <c r="MDH442" s="74"/>
      <c r="MDI442" s="74"/>
      <c r="MDJ442" s="74"/>
      <c r="MDK442" s="74"/>
      <c r="MDL442" s="74"/>
      <c r="MDM442" s="74"/>
      <c r="MDN442" s="74"/>
      <c r="MDO442" s="74"/>
      <c r="MDP442" s="74"/>
      <c r="MDQ442" s="74"/>
      <c r="MDR442" s="74"/>
      <c r="MDS442" s="74"/>
      <c r="MDT442" s="74"/>
      <c r="MDU442" s="74"/>
      <c r="MDV442" s="74"/>
      <c r="MDW442" s="74"/>
      <c r="MDX442" s="74"/>
      <c r="MDY442" s="74"/>
      <c r="MDZ442" s="74"/>
      <c r="MEA442" s="74"/>
      <c r="MEB442" s="74"/>
      <c r="MEC442" s="74"/>
      <c r="MED442" s="74"/>
      <c r="MEE442" s="74"/>
      <c r="MEF442" s="74"/>
      <c r="MEG442" s="74"/>
      <c r="MEH442" s="74"/>
      <c r="MEI442" s="74"/>
      <c r="MEJ442" s="74"/>
      <c r="MEK442" s="74"/>
      <c r="MEL442" s="74"/>
      <c r="MEM442" s="74"/>
      <c r="MEN442" s="74"/>
      <c r="MEO442" s="74"/>
      <c r="MEP442" s="74"/>
      <c r="MEQ442" s="74"/>
      <c r="MER442" s="74"/>
      <c r="MES442" s="74"/>
      <c r="MET442" s="74"/>
      <c r="MEU442" s="74"/>
      <c r="MEV442" s="74"/>
      <c r="MEW442" s="74"/>
      <c r="MEX442" s="74"/>
      <c r="MEY442" s="74"/>
      <c r="MEZ442" s="74"/>
      <c r="MFA442" s="74"/>
      <c r="MFB442" s="74"/>
      <c r="MFC442" s="74"/>
      <c r="MFD442" s="74"/>
      <c r="MFE442" s="74"/>
      <c r="MFF442" s="74"/>
      <c r="MFG442" s="74"/>
      <c r="MFH442" s="74"/>
      <c r="MFI442" s="74"/>
      <c r="MFJ442" s="74"/>
      <c r="MFK442" s="74"/>
      <c r="MFL442" s="74"/>
      <c r="MFM442" s="74"/>
      <c r="MFN442" s="74"/>
      <c r="MFO442" s="74"/>
      <c r="MFP442" s="74"/>
      <c r="MFQ442" s="74"/>
      <c r="MFR442" s="74"/>
      <c r="MFS442" s="74"/>
      <c r="MFT442" s="74"/>
      <c r="MFU442" s="74"/>
      <c r="MFV442" s="74"/>
      <c r="MFW442" s="74"/>
      <c r="MFX442" s="74"/>
      <c r="MFY442" s="74"/>
      <c r="MFZ442" s="74"/>
      <c r="MGA442" s="74"/>
      <c r="MGB442" s="74"/>
      <c r="MGC442" s="74"/>
      <c r="MGD442" s="74"/>
      <c r="MGE442" s="74"/>
      <c r="MGF442" s="74"/>
      <c r="MGG442" s="74"/>
      <c r="MGH442" s="74"/>
      <c r="MGI442" s="74"/>
      <c r="MGJ442" s="74"/>
      <c r="MGK442" s="74"/>
      <c r="MGL442" s="74"/>
      <c r="MGM442" s="74"/>
      <c r="MGN442" s="74"/>
      <c r="MGO442" s="74"/>
      <c r="MGP442" s="74"/>
      <c r="MGQ442" s="74"/>
      <c r="MGR442" s="74"/>
      <c r="MGS442" s="74"/>
      <c r="MGT442" s="74"/>
      <c r="MGU442" s="74"/>
      <c r="MGV442" s="74"/>
      <c r="MGW442" s="74"/>
      <c r="MGX442" s="74"/>
      <c r="MGY442" s="74"/>
      <c r="MGZ442" s="74"/>
      <c r="MHA442" s="74"/>
      <c r="MHB442" s="74"/>
      <c r="MHC442" s="74"/>
      <c r="MHD442" s="74"/>
      <c r="MHE442" s="74"/>
      <c r="MHF442" s="74"/>
      <c r="MHG442" s="74"/>
      <c r="MHH442" s="74"/>
      <c r="MHI442" s="74"/>
      <c r="MHJ442" s="74"/>
      <c r="MHK442" s="74"/>
      <c r="MHL442" s="74"/>
      <c r="MHM442" s="74"/>
      <c r="MHN442" s="74"/>
      <c r="MHO442" s="74"/>
      <c r="MHP442" s="74"/>
      <c r="MHQ442" s="74"/>
      <c r="MHR442" s="74"/>
      <c r="MHS442" s="74"/>
      <c r="MHT442" s="74"/>
      <c r="MHU442" s="74"/>
      <c r="MHV442" s="74"/>
      <c r="MHW442" s="74"/>
      <c r="MHX442" s="74"/>
      <c r="MHY442" s="74"/>
      <c r="MHZ442" s="74"/>
      <c r="MIA442" s="74"/>
      <c r="MIB442" s="74"/>
      <c r="MIC442" s="74"/>
      <c r="MID442" s="74"/>
      <c r="MIE442" s="74"/>
      <c r="MIF442" s="74"/>
      <c r="MIG442" s="74"/>
      <c r="MIH442" s="74"/>
      <c r="MII442" s="74"/>
      <c r="MIJ442" s="74"/>
      <c r="MIK442" s="74"/>
      <c r="MIL442" s="74"/>
      <c r="MIM442" s="74"/>
      <c r="MIN442" s="74"/>
      <c r="MIO442" s="74"/>
      <c r="MIP442" s="74"/>
      <c r="MIQ442" s="74"/>
      <c r="MIR442" s="74"/>
      <c r="MIS442" s="74"/>
      <c r="MIT442" s="74"/>
      <c r="MIU442" s="74"/>
      <c r="MIV442" s="74"/>
      <c r="MIW442" s="74"/>
      <c r="MIX442" s="74"/>
      <c r="MIY442" s="74"/>
      <c r="MIZ442" s="74"/>
      <c r="MJA442" s="74"/>
      <c r="MJB442" s="74"/>
      <c r="MJC442" s="74"/>
      <c r="MJD442" s="74"/>
      <c r="MJE442" s="74"/>
      <c r="MJF442" s="74"/>
      <c r="MJG442" s="74"/>
      <c r="MJH442" s="74"/>
      <c r="MJI442" s="74"/>
      <c r="MJJ442" s="74"/>
      <c r="MJK442" s="74"/>
      <c r="MJL442" s="74"/>
      <c r="MJM442" s="74"/>
      <c r="MJN442" s="74"/>
      <c r="MJO442" s="74"/>
      <c r="MJP442" s="74"/>
      <c r="MJQ442" s="74"/>
      <c r="MJR442" s="74"/>
      <c r="MJS442" s="74"/>
      <c r="MJT442" s="74"/>
      <c r="MJU442" s="74"/>
      <c r="MJV442" s="74"/>
      <c r="MJW442" s="74"/>
      <c r="MJX442" s="74"/>
      <c r="MJY442" s="74"/>
      <c r="MJZ442" s="74"/>
      <c r="MKA442" s="74"/>
      <c r="MKB442" s="74"/>
      <c r="MKC442" s="74"/>
      <c r="MKD442" s="74"/>
      <c r="MKE442" s="74"/>
      <c r="MKF442" s="74"/>
      <c r="MKG442" s="74"/>
      <c r="MKH442" s="74"/>
      <c r="MKI442" s="74"/>
      <c r="MKJ442" s="74"/>
      <c r="MKK442" s="74"/>
      <c r="MKL442" s="74"/>
      <c r="MKM442" s="74"/>
      <c r="MKN442" s="74"/>
      <c r="MKO442" s="74"/>
      <c r="MKP442" s="74"/>
      <c r="MKQ442" s="74"/>
      <c r="MKR442" s="74"/>
      <c r="MKS442" s="74"/>
      <c r="MKT442" s="74"/>
      <c r="MKU442" s="74"/>
      <c r="MKV442" s="74"/>
      <c r="MKW442" s="74"/>
      <c r="MKX442" s="74"/>
      <c r="MKY442" s="74"/>
      <c r="MKZ442" s="74"/>
      <c r="MLA442" s="74"/>
      <c r="MLB442" s="74"/>
      <c r="MLC442" s="74"/>
      <c r="MLD442" s="74"/>
      <c r="MLE442" s="74"/>
      <c r="MLF442" s="74"/>
      <c r="MLG442" s="74"/>
      <c r="MLH442" s="74"/>
      <c r="MLI442" s="74"/>
      <c r="MLJ442" s="74"/>
      <c r="MLK442" s="74"/>
      <c r="MLL442" s="74"/>
      <c r="MLM442" s="74"/>
      <c r="MLN442" s="74"/>
      <c r="MLO442" s="74"/>
      <c r="MLP442" s="74"/>
      <c r="MLQ442" s="74"/>
      <c r="MLR442" s="74"/>
      <c r="MLS442" s="74"/>
      <c r="MLT442" s="74"/>
      <c r="MLU442" s="74"/>
      <c r="MLV442" s="74"/>
      <c r="MLW442" s="74"/>
      <c r="MLX442" s="74"/>
      <c r="MLY442" s="74"/>
      <c r="MLZ442" s="74"/>
      <c r="MMA442" s="74"/>
      <c r="MMB442" s="74"/>
      <c r="MMC442" s="74"/>
      <c r="MMD442" s="74"/>
      <c r="MME442" s="74"/>
      <c r="MMF442" s="74"/>
      <c r="MMG442" s="74"/>
      <c r="MMH442" s="74"/>
      <c r="MMI442" s="74"/>
      <c r="MMJ442" s="74"/>
      <c r="MMK442" s="74"/>
      <c r="MML442" s="74"/>
      <c r="MMM442" s="74"/>
      <c r="MMN442" s="74"/>
      <c r="MMO442" s="74"/>
      <c r="MMP442" s="74"/>
      <c r="MMQ442" s="74"/>
      <c r="MMR442" s="74"/>
      <c r="MMS442" s="74"/>
      <c r="MMT442" s="74"/>
      <c r="MMU442" s="74"/>
      <c r="MMV442" s="74"/>
      <c r="MMW442" s="74"/>
      <c r="MMX442" s="74"/>
      <c r="MMY442" s="74"/>
      <c r="MMZ442" s="74"/>
      <c r="MNA442" s="74"/>
      <c r="MNB442" s="74"/>
      <c r="MNC442" s="74"/>
      <c r="MND442" s="74"/>
      <c r="MNE442" s="74"/>
      <c r="MNF442" s="74"/>
      <c r="MNG442" s="74"/>
      <c r="MNH442" s="74"/>
      <c r="MNI442" s="74"/>
      <c r="MNJ442" s="74"/>
      <c r="MNK442" s="74"/>
      <c r="MNL442" s="74"/>
      <c r="MNM442" s="74"/>
      <c r="MNN442" s="74"/>
      <c r="MNO442" s="74"/>
      <c r="MNP442" s="74"/>
      <c r="MNQ442" s="74"/>
      <c r="MNR442" s="74"/>
      <c r="MNS442" s="74"/>
      <c r="MNT442" s="74"/>
      <c r="MNU442" s="74"/>
      <c r="MNV442" s="74"/>
      <c r="MNW442" s="74"/>
      <c r="MNX442" s="74"/>
      <c r="MNY442" s="74"/>
      <c r="MNZ442" s="74"/>
      <c r="MOA442" s="74"/>
      <c r="MOB442" s="74"/>
      <c r="MOC442" s="74"/>
      <c r="MOD442" s="74"/>
      <c r="MOE442" s="74"/>
      <c r="MOF442" s="74"/>
      <c r="MOG442" s="74"/>
      <c r="MOH442" s="74"/>
      <c r="MOI442" s="74"/>
      <c r="MOJ442" s="74"/>
      <c r="MOK442" s="74"/>
      <c r="MOL442" s="74"/>
      <c r="MOM442" s="74"/>
      <c r="MON442" s="74"/>
      <c r="MOO442" s="74"/>
      <c r="MOP442" s="74"/>
      <c r="MOQ442" s="74"/>
      <c r="MOR442" s="74"/>
      <c r="MOS442" s="74"/>
      <c r="MOT442" s="74"/>
      <c r="MOU442" s="74"/>
      <c r="MOV442" s="74"/>
      <c r="MOW442" s="74"/>
      <c r="MOX442" s="74"/>
      <c r="MOY442" s="74"/>
      <c r="MOZ442" s="74"/>
      <c r="MPA442" s="74"/>
      <c r="MPB442" s="74"/>
      <c r="MPC442" s="74"/>
      <c r="MPD442" s="74"/>
      <c r="MPE442" s="74"/>
      <c r="MPF442" s="74"/>
      <c r="MPG442" s="74"/>
      <c r="MPH442" s="74"/>
      <c r="MPI442" s="74"/>
      <c r="MPJ442" s="74"/>
      <c r="MPK442" s="74"/>
      <c r="MPL442" s="74"/>
      <c r="MPM442" s="74"/>
      <c r="MPN442" s="74"/>
      <c r="MPO442" s="74"/>
      <c r="MPP442" s="74"/>
      <c r="MPQ442" s="74"/>
      <c r="MPR442" s="74"/>
      <c r="MPS442" s="74"/>
      <c r="MPT442" s="74"/>
      <c r="MPU442" s="74"/>
      <c r="MPV442" s="74"/>
      <c r="MPW442" s="74"/>
      <c r="MPX442" s="74"/>
      <c r="MPY442" s="74"/>
      <c r="MPZ442" s="74"/>
      <c r="MQA442" s="74"/>
      <c r="MQB442" s="74"/>
      <c r="MQC442" s="74"/>
      <c r="MQD442" s="74"/>
      <c r="MQE442" s="74"/>
      <c r="MQF442" s="74"/>
      <c r="MQG442" s="74"/>
      <c r="MQH442" s="74"/>
      <c r="MQI442" s="74"/>
      <c r="MQJ442" s="74"/>
      <c r="MQK442" s="74"/>
      <c r="MQL442" s="74"/>
      <c r="MQM442" s="74"/>
      <c r="MQN442" s="74"/>
      <c r="MQO442" s="74"/>
      <c r="MQP442" s="74"/>
      <c r="MQQ442" s="74"/>
      <c r="MQR442" s="74"/>
      <c r="MQS442" s="74"/>
      <c r="MQT442" s="74"/>
      <c r="MQU442" s="74"/>
      <c r="MQV442" s="74"/>
      <c r="MQW442" s="74"/>
      <c r="MQX442" s="74"/>
      <c r="MQY442" s="74"/>
      <c r="MQZ442" s="74"/>
      <c r="MRA442" s="74"/>
      <c r="MRB442" s="74"/>
      <c r="MRC442" s="74"/>
      <c r="MRD442" s="74"/>
      <c r="MRE442" s="74"/>
      <c r="MRF442" s="74"/>
      <c r="MRG442" s="74"/>
      <c r="MRH442" s="74"/>
      <c r="MRI442" s="74"/>
      <c r="MRJ442" s="74"/>
      <c r="MRK442" s="74"/>
      <c r="MRL442" s="74"/>
      <c r="MRM442" s="74"/>
      <c r="MRN442" s="74"/>
      <c r="MRO442" s="74"/>
      <c r="MRP442" s="74"/>
      <c r="MRQ442" s="74"/>
      <c r="MRR442" s="74"/>
      <c r="MRS442" s="74"/>
      <c r="MRT442" s="74"/>
      <c r="MRU442" s="74"/>
      <c r="MRV442" s="74"/>
      <c r="MRW442" s="74"/>
      <c r="MRX442" s="74"/>
      <c r="MRY442" s="74"/>
      <c r="MRZ442" s="74"/>
      <c r="MSA442" s="74"/>
      <c r="MSB442" s="74"/>
      <c r="MSC442" s="74"/>
      <c r="MSD442" s="74"/>
      <c r="MSE442" s="74"/>
      <c r="MSF442" s="74"/>
      <c r="MSG442" s="74"/>
      <c r="MSH442" s="74"/>
      <c r="MSI442" s="74"/>
      <c r="MSJ442" s="74"/>
      <c r="MSK442" s="74"/>
      <c r="MSL442" s="74"/>
      <c r="MSM442" s="74"/>
      <c r="MSN442" s="74"/>
      <c r="MSO442" s="74"/>
      <c r="MSP442" s="74"/>
      <c r="MSQ442" s="74"/>
      <c r="MSR442" s="74"/>
      <c r="MSS442" s="74"/>
      <c r="MST442" s="74"/>
      <c r="MSU442" s="74"/>
      <c r="MSV442" s="74"/>
      <c r="MSW442" s="74"/>
      <c r="MSX442" s="74"/>
      <c r="MSY442" s="74"/>
      <c r="MSZ442" s="74"/>
      <c r="MTA442" s="74"/>
      <c r="MTB442" s="74"/>
      <c r="MTC442" s="74"/>
      <c r="MTD442" s="74"/>
      <c r="MTE442" s="74"/>
      <c r="MTF442" s="74"/>
      <c r="MTG442" s="74"/>
      <c r="MTH442" s="74"/>
      <c r="MTI442" s="74"/>
      <c r="MTJ442" s="74"/>
      <c r="MTK442" s="74"/>
      <c r="MTL442" s="74"/>
      <c r="MTM442" s="74"/>
      <c r="MTN442" s="74"/>
      <c r="MTO442" s="74"/>
      <c r="MTP442" s="74"/>
      <c r="MTQ442" s="74"/>
      <c r="MTR442" s="74"/>
      <c r="MTS442" s="74"/>
      <c r="MTT442" s="74"/>
      <c r="MTU442" s="74"/>
      <c r="MTV442" s="74"/>
      <c r="MTW442" s="74"/>
      <c r="MTX442" s="74"/>
      <c r="MTY442" s="74"/>
      <c r="MTZ442" s="74"/>
      <c r="MUA442" s="74"/>
      <c r="MUB442" s="74"/>
      <c r="MUC442" s="74"/>
      <c r="MUD442" s="74"/>
      <c r="MUE442" s="74"/>
      <c r="MUF442" s="74"/>
      <c r="MUG442" s="74"/>
      <c r="MUH442" s="74"/>
      <c r="MUI442" s="74"/>
      <c r="MUJ442" s="74"/>
      <c r="MUK442" s="74"/>
      <c r="MUL442" s="74"/>
      <c r="MUM442" s="74"/>
      <c r="MUN442" s="74"/>
      <c r="MUO442" s="74"/>
      <c r="MUP442" s="74"/>
      <c r="MUQ442" s="74"/>
      <c r="MUR442" s="74"/>
      <c r="MUS442" s="74"/>
      <c r="MUT442" s="74"/>
      <c r="MUU442" s="74"/>
      <c r="MUV442" s="74"/>
      <c r="MUW442" s="74"/>
      <c r="MUX442" s="74"/>
      <c r="MUY442" s="74"/>
      <c r="MUZ442" s="74"/>
      <c r="MVA442" s="74"/>
      <c r="MVB442" s="74"/>
      <c r="MVC442" s="74"/>
      <c r="MVD442" s="74"/>
      <c r="MVE442" s="74"/>
      <c r="MVF442" s="74"/>
      <c r="MVG442" s="74"/>
      <c r="MVH442" s="74"/>
      <c r="MVI442" s="74"/>
      <c r="MVJ442" s="74"/>
      <c r="MVK442" s="74"/>
      <c r="MVL442" s="74"/>
      <c r="MVM442" s="74"/>
      <c r="MVN442" s="74"/>
      <c r="MVO442" s="74"/>
      <c r="MVP442" s="74"/>
      <c r="MVQ442" s="74"/>
      <c r="MVR442" s="74"/>
      <c r="MVS442" s="74"/>
      <c r="MVT442" s="74"/>
      <c r="MVU442" s="74"/>
      <c r="MVV442" s="74"/>
      <c r="MVW442" s="74"/>
      <c r="MVX442" s="74"/>
      <c r="MVY442" s="74"/>
      <c r="MVZ442" s="74"/>
      <c r="MWA442" s="74"/>
      <c r="MWB442" s="74"/>
      <c r="MWC442" s="74"/>
      <c r="MWD442" s="74"/>
      <c r="MWE442" s="74"/>
      <c r="MWF442" s="74"/>
      <c r="MWG442" s="74"/>
      <c r="MWH442" s="74"/>
      <c r="MWI442" s="74"/>
      <c r="MWJ442" s="74"/>
      <c r="MWK442" s="74"/>
      <c r="MWL442" s="74"/>
      <c r="MWM442" s="74"/>
      <c r="MWN442" s="74"/>
      <c r="MWO442" s="74"/>
      <c r="MWP442" s="74"/>
      <c r="MWQ442" s="74"/>
      <c r="MWR442" s="74"/>
      <c r="MWS442" s="74"/>
      <c r="MWT442" s="74"/>
      <c r="MWU442" s="74"/>
      <c r="MWV442" s="74"/>
      <c r="MWW442" s="74"/>
      <c r="MWX442" s="74"/>
      <c r="MWY442" s="74"/>
      <c r="MWZ442" s="74"/>
      <c r="MXA442" s="74"/>
      <c r="MXB442" s="74"/>
      <c r="MXC442" s="74"/>
      <c r="MXD442" s="74"/>
      <c r="MXE442" s="74"/>
      <c r="MXF442" s="74"/>
      <c r="MXG442" s="74"/>
      <c r="MXH442" s="74"/>
      <c r="MXI442" s="74"/>
      <c r="MXJ442" s="74"/>
      <c r="MXK442" s="74"/>
      <c r="MXL442" s="74"/>
      <c r="MXM442" s="74"/>
      <c r="MXN442" s="74"/>
      <c r="MXO442" s="74"/>
      <c r="MXP442" s="74"/>
      <c r="MXQ442" s="74"/>
      <c r="MXR442" s="74"/>
      <c r="MXS442" s="74"/>
      <c r="MXT442" s="74"/>
      <c r="MXU442" s="74"/>
      <c r="MXV442" s="74"/>
      <c r="MXW442" s="74"/>
      <c r="MXX442" s="74"/>
      <c r="MXY442" s="74"/>
      <c r="MXZ442" s="74"/>
      <c r="MYA442" s="74"/>
      <c r="MYB442" s="74"/>
      <c r="MYC442" s="74"/>
      <c r="MYD442" s="74"/>
      <c r="MYE442" s="74"/>
      <c r="MYF442" s="74"/>
      <c r="MYG442" s="74"/>
      <c r="MYH442" s="74"/>
      <c r="MYI442" s="74"/>
      <c r="MYJ442" s="74"/>
      <c r="MYK442" s="74"/>
      <c r="MYL442" s="74"/>
      <c r="MYM442" s="74"/>
      <c r="MYN442" s="74"/>
      <c r="MYO442" s="74"/>
      <c r="MYP442" s="74"/>
      <c r="MYQ442" s="74"/>
      <c r="MYR442" s="74"/>
      <c r="MYS442" s="74"/>
      <c r="MYT442" s="74"/>
      <c r="MYU442" s="74"/>
      <c r="MYV442" s="74"/>
      <c r="MYW442" s="74"/>
      <c r="MYX442" s="74"/>
      <c r="MYY442" s="74"/>
      <c r="MYZ442" s="74"/>
      <c r="MZA442" s="74"/>
      <c r="MZB442" s="74"/>
      <c r="MZC442" s="74"/>
      <c r="MZD442" s="74"/>
      <c r="MZE442" s="74"/>
      <c r="MZF442" s="74"/>
      <c r="MZG442" s="74"/>
      <c r="MZH442" s="74"/>
      <c r="MZI442" s="74"/>
      <c r="MZJ442" s="74"/>
      <c r="MZK442" s="74"/>
      <c r="MZL442" s="74"/>
      <c r="MZM442" s="74"/>
      <c r="MZN442" s="74"/>
      <c r="MZO442" s="74"/>
      <c r="MZP442" s="74"/>
      <c r="MZQ442" s="74"/>
      <c r="MZR442" s="74"/>
      <c r="MZS442" s="74"/>
      <c r="MZT442" s="74"/>
      <c r="MZU442" s="74"/>
      <c r="MZV442" s="74"/>
      <c r="MZW442" s="74"/>
      <c r="MZX442" s="74"/>
      <c r="MZY442" s="74"/>
      <c r="MZZ442" s="74"/>
      <c r="NAA442" s="74"/>
      <c r="NAB442" s="74"/>
      <c r="NAC442" s="74"/>
      <c r="NAD442" s="74"/>
      <c r="NAE442" s="74"/>
      <c r="NAF442" s="74"/>
      <c r="NAG442" s="74"/>
      <c r="NAH442" s="74"/>
      <c r="NAI442" s="74"/>
      <c r="NAJ442" s="74"/>
      <c r="NAK442" s="74"/>
      <c r="NAL442" s="74"/>
      <c r="NAM442" s="74"/>
      <c r="NAN442" s="74"/>
      <c r="NAO442" s="74"/>
      <c r="NAP442" s="74"/>
      <c r="NAQ442" s="74"/>
      <c r="NAR442" s="74"/>
      <c r="NAS442" s="74"/>
      <c r="NAT442" s="74"/>
      <c r="NAU442" s="74"/>
      <c r="NAV442" s="74"/>
      <c r="NAW442" s="74"/>
      <c r="NAX442" s="74"/>
      <c r="NAY442" s="74"/>
      <c r="NAZ442" s="74"/>
      <c r="NBA442" s="74"/>
      <c r="NBB442" s="74"/>
      <c r="NBC442" s="74"/>
      <c r="NBD442" s="74"/>
      <c r="NBE442" s="74"/>
      <c r="NBF442" s="74"/>
      <c r="NBG442" s="74"/>
      <c r="NBH442" s="74"/>
      <c r="NBI442" s="74"/>
      <c r="NBJ442" s="74"/>
      <c r="NBK442" s="74"/>
      <c r="NBL442" s="74"/>
      <c r="NBM442" s="74"/>
      <c r="NBN442" s="74"/>
      <c r="NBO442" s="74"/>
      <c r="NBP442" s="74"/>
      <c r="NBQ442" s="74"/>
      <c r="NBR442" s="74"/>
      <c r="NBS442" s="74"/>
      <c r="NBT442" s="74"/>
      <c r="NBU442" s="74"/>
      <c r="NBV442" s="74"/>
      <c r="NBW442" s="74"/>
      <c r="NBX442" s="74"/>
      <c r="NBY442" s="74"/>
      <c r="NBZ442" s="74"/>
      <c r="NCA442" s="74"/>
      <c r="NCB442" s="74"/>
      <c r="NCC442" s="74"/>
      <c r="NCD442" s="74"/>
      <c r="NCE442" s="74"/>
      <c r="NCF442" s="74"/>
      <c r="NCG442" s="74"/>
      <c r="NCH442" s="74"/>
      <c r="NCI442" s="74"/>
      <c r="NCJ442" s="74"/>
      <c r="NCK442" s="74"/>
      <c r="NCL442" s="74"/>
      <c r="NCM442" s="74"/>
      <c r="NCN442" s="74"/>
      <c r="NCO442" s="74"/>
      <c r="NCP442" s="74"/>
      <c r="NCQ442" s="74"/>
      <c r="NCR442" s="74"/>
      <c r="NCS442" s="74"/>
      <c r="NCT442" s="74"/>
      <c r="NCU442" s="74"/>
      <c r="NCV442" s="74"/>
      <c r="NCW442" s="74"/>
      <c r="NCX442" s="74"/>
      <c r="NCY442" s="74"/>
      <c r="NCZ442" s="74"/>
      <c r="NDA442" s="74"/>
      <c r="NDB442" s="74"/>
      <c r="NDC442" s="74"/>
      <c r="NDD442" s="74"/>
      <c r="NDE442" s="74"/>
      <c r="NDF442" s="74"/>
      <c r="NDG442" s="74"/>
      <c r="NDH442" s="74"/>
      <c r="NDI442" s="74"/>
      <c r="NDJ442" s="74"/>
      <c r="NDK442" s="74"/>
      <c r="NDL442" s="74"/>
      <c r="NDM442" s="74"/>
      <c r="NDN442" s="74"/>
      <c r="NDO442" s="74"/>
      <c r="NDP442" s="74"/>
      <c r="NDQ442" s="74"/>
      <c r="NDR442" s="74"/>
      <c r="NDS442" s="74"/>
      <c r="NDT442" s="74"/>
      <c r="NDU442" s="74"/>
      <c r="NDV442" s="74"/>
      <c r="NDW442" s="74"/>
      <c r="NDX442" s="74"/>
      <c r="NDY442" s="74"/>
      <c r="NDZ442" s="74"/>
      <c r="NEA442" s="74"/>
      <c r="NEB442" s="74"/>
      <c r="NEC442" s="74"/>
      <c r="NED442" s="74"/>
      <c r="NEE442" s="74"/>
      <c r="NEF442" s="74"/>
      <c r="NEG442" s="74"/>
      <c r="NEH442" s="74"/>
      <c r="NEI442" s="74"/>
      <c r="NEJ442" s="74"/>
      <c r="NEK442" s="74"/>
      <c r="NEL442" s="74"/>
      <c r="NEM442" s="74"/>
      <c r="NEN442" s="74"/>
      <c r="NEO442" s="74"/>
      <c r="NEP442" s="74"/>
      <c r="NEQ442" s="74"/>
      <c r="NER442" s="74"/>
      <c r="NES442" s="74"/>
      <c r="NET442" s="74"/>
      <c r="NEU442" s="74"/>
      <c r="NEV442" s="74"/>
      <c r="NEW442" s="74"/>
      <c r="NEX442" s="74"/>
      <c r="NEY442" s="74"/>
      <c r="NEZ442" s="74"/>
      <c r="NFA442" s="74"/>
      <c r="NFB442" s="74"/>
      <c r="NFC442" s="74"/>
      <c r="NFD442" s="74"/>
      <c r="NFE442" s="74"/>
      <c r="NFF442" s="74"/>
      <c r="NFG442" s="74"/>
      <c r="NFH442" s="74"/>
      <c r="NFI442" s="74"/>
      <c r="NFJ442" s="74"/>
      <c r="NFK442" s="74"/>
      <c r="NFL442" s="74"/>
      <c r="NFM442" s="74"/>
      <c r="NFN442" s="74"/>
      <c r="NFO442" s="74"/>
      <c r="NFP442" s="74"/>
      <c r="NFQ442" s="74"/>
      <c r="NFR442" s="74"/>
      <c r="NFS442" s="74"/>
      <c r="NFT442" s="74"/>
      <c r="NFU442" s="74"/>
      <c r="NFV442" s="74"/>
      <c r="NFW442" s="74"/>
      <c r="NFX442" s="74"/>
      <c r="NFY442" s="74"/>
      <c r="NFZ442" s="74"/>
      <c r="NGA442" s="74"/>
      <c r="NGB442" s="74"/>
      <c r="NGC442" s="74"/>
      <c r="NGD442" s="74"/>
      <c r="NGE442" s="74"/>
      <c r="NGF442" s="74"/>
      <c r="NGG442" s="74"/>
      <c r="NGH442" s="74"/>
      <c r="NGI442" s="74"/>
      <c r="NGJ442" s="74"/>
      <c r="NGK442" s="74"/>
      <c r="NGL442" s="74"/>
      <c r="NGM442" s="74"/>
      <c r="NGN442" s="74"/>
      <c r="NGO442" s="74"/>
      <c r="NGP442" s="74"/>
      <c r="NGQ442" s="74"/>
      <c r="NGR442" s="74"/>
      <c r="NGS442" s="74"/>
      <c r="NGT442" s="74"/>
      <c r="NGU442" s="74"/>
      <c r="NGV442" s="74"/>
      <c r="NGW442" s="74"/>
      <c r="NGX442" s="74"/>
      <c r="NGY442" s="74"/>
      <c r="NGZ442" s="74"/>
      <c r="NHA442" s="74"/>
      <c r="NHB442" s="74"/>
      <c r="NHC442" s="74"/>
      <c r="NHD442" s="74"/>
      <c r="NHE442" s="74"/>
      <c r="NHF442" s="74"/>
      <c r="NHG442" s="74"/>
      <c r="NHH442" s="74"/>
      <c r="NHI442" s="74"/>
      <c r="NHJ442" s="74"/>
      <c r="NHK442" s="74"/>
      <c r="NHL442" s="74"/>
      <c r="NHM442" s="74"/>
      <c r="NHN442" s="74"/>
      <c r="NHO442" s="74"/>
      <c r="NHP442" s="74"/>
      <c r="NHQ442" s="74"/>
      <c r="NHR442" s="74"/>
      <c r="NHS442" s="74"/>
      <c r="NHT442" s="74"/>
      <c r="NHU442" s="74"/>
      <c r="NHV442" s="74"/>
      <c r="NHW442" s="74"/>
      <c r="NHX442" s="74"/>
      <c r="NHY442" s="74"/>
      <c r="NHZ442" s="74"/>
      <c r="NIA442" s="74"/>
      <c r="NIB442" s="74"/>
      <c r="NIC442" s="74"/>
      <c r="NID442" s="74"/>
      <c r="NIE442" s="74"/>
      <c r="NIF442" s="74"/>
      <c r="NIG442" s="74"/>
      <c r="NIH442" s="74"/>
      <c r="NII442" s="74"/>
      <c r="NIJ442" s="74"/>
      <c r="NIK442" s="74"/>
      <c r="NIL442" s="74"/>
      <c r="NIM442" s="74"/>
      <c r="NIN442" s="74"/>
      <c r="NIO442" s="74"/>
      <c r="NIP442" s="74"/>
      <c r="NIQ442" s="74"/>
      <c r="NIR442" s="74"/>
      <c r="NIS442" s="74"/>
      <c r="NIT442" s="74"/>
      <c r="NIU442" s="74"/>
      <c r="NIV442" s="74"/>
      <c r="NIW442" s="74"/>
      <c r="NIX442" s="74"/>
      <c r="NIY442" s="74"/>
      <c r="NIZ442" s="74"/>
      <c r="NJA442" s="74"/>
      <c r="NJB442" s="74"/>
      <c r="NJC442" s="74"/>
      <c r="NJD442" s="74"/>
      <c r="NJE442" s="74"/>
      <c r="NJF442" s="74"/>
      <c r="NJG442" s="74"/>
      <c r="NJH442" s="74"/>
      <c r="NJI442" s="74"/>
      <c r="NJJ442" s="74"/>
      <c r="NJK442" s="74"/>
      <c r="NJL442" s="74"/>
      <c r="NJM442" s="74"/>
      <c r="NJN442" s="74"/>
      <c r="NJO442" s="74"/>
      <c r="NJP442" s="74"/>
      <c r="NJQ442" s="74"/>
      <c r="NJR442" s="74"/>
      <c r="NJS442" s="74"/>
      <c r="NJT442" s="74"/>
      <c r="NJU442" s="74"/>
      <c r="NJV442" s="74"/>
      <c r="NJW442" s="74"/>
      <c r="NJX442" s="74"/>
      <c r="NJY442" s="74"/>
      <c r="NJZ442" s="74"/>
      <c r="NKA442" s="74"/>
      <c r="NKB442" s="74"/>
      <c r="NKC442" s="74"/>
      <c r="NKD442" s="74"/>
      <c r="NKE442" s="74"/>
      <c r="NKF442" s="74"/>
      <c r="NKG442" s="74"/>
      <c r="NKH442" s="74"/>
      <c r="NKI442" s="74"/>
      <c r="NKJ442" s="74"/>
      <c r="NKK442" s="74"/>
      <c r="NKL442" s="74"/>
      <c r="NKM442" s="74"/>
      <c r="NKN442" s="74"/>
      <c r="NKO442" s="74"/>
      <c r="NKP442" s="74"/>
      <c r="NKQ442" s="74"/>
      <c r="NKR442" s="74"/>
      <c r="NKS442" s="74"/>
      <c r="NKT442" s="74"/>
      <c r="NKU442" s="74"/>
      <c r="NKV442" s="74"/>
      <c r="NKW442" s="74"/>
      <c r="NKX442" s="74"/>
      <c r="NKY442" s="74"/>
      <c r="NKZ442" s="74"/>
      <c r="NLA442" s="74"/>
      <c r="NLB442" s="74"/>
      <c r="NLC442" s="74"/>
      <c r="NLD442" s="74"/>
      <c r="NLE442" s="74"/>
      <c r="NLF442" s="74"/>
      <c r="NLG442" s="74"/>
      <c r="NLH442" s="74"/>
      <c r="NLI442" s="74"/>
      <c r="NLJ442" s="74"/>
      <c r="NLK442" s="74"/>
      <c r="NLL442" s="74"/>
      <c r="NLM442" s="74"/>
      <c r="NLN442" s="74"/>
      <c r="NLO442" s="74"/>
      <c r="NLP442" s="74"/>
      <c r="NLQ442" s="74"/>
      <c r="NLR442" s="74"/>
      <c r="NLS442" s="74"/>
      <c r="NLT442" s="74"/>
      <c r="NLU442" s="74"/>
      <c r="NLV442" s="74"/>
      <c r="NLW442" s="74"/>
      <c r="NLX442" s="74"/>
      <c r="NLY442" s="74"/>
      <c r="NLZ442" s="74"/>
      <c r="NMA442" s="74"/>
      <c r="NMB442" s="74"/>
      <c r="NMC442" s="74"/>
      <c r="NMD442" s="74"/>
      <c r="NME442" s="74"/>
      <c r="NMF442" s="74"/>
      <c r="NMG442" s="74"/>
      <c r="NMH442" s="74"/>
      <c r="NMI442" s="74"/>
      <c r="NMJ442" s="74"/>
      <c r="NMK442" s="74"/>
      <c r="NML442" s="74"/>
      <c r="NMM442" s="74"/>
      <c r="NMN442" s="74"/>
      <c r="NMO442" s="74"/>
      <c r="NMP442" s="74"/>
      <c r="NMQ442" s="74"/>
      <c r="NMR442" s="74"/>
      <c r="NMS442" s="74"/>
      <c r="NMT442" s="74"/>
      <c r="NMU442" s="74"/>
      <c r="NMV442" s="74"/>
      <c r="NMW442" s="74"/>
      <c r="NMX442" s="74"/>
      <c r="NMY442" s="74"/>
      <c r="NMZ442" s="74"/>
      <c r="NNA442" s="74"/>
      <c r="NNB442" s="74"/>
      <c r="NNC442" s="74"/>
      <c r="NND442" s="74"/>
      <c r="NNE442" s="74"/>
      <c r="NNF442" s="74"/>
      <c r="NNG442" s="74"/>
      <c r="NNH442" s="74"/>
      <c r="NNI442" s="74"/>
      <c r="NNJ442" s="74"/>
      <c r="NNK442" s="74"/>
      <c r="NNL442" s="74"/>
      <c r="NNM442" s="74"/>
      <c r="NNN442" s="74"/>
      <c r="NNO442" s="74"/>
      <c r="NNP442" s="74"/>
      <c r="NNQ442" s="74"/>
      <c r="NNR442" s="74"/>
      <c r="NNS442" s="74"/>
      <c r="NNT442" s="74"/>
      <c r="NNU442" s="74"/>
      <c r="NNV442" s="74"/>
      <c r="NNW442" s="74"/>
      <c r="NNX442" s="74"/>
      <c r="NNY442" s="74"/>
      <c r="NNZ442" s="74"/>
      <c r="NOA442" s="74"/>
      <c r="NOB442" s="74"/>
      <c r="NOC442" s="74"/>
      <c r="NOD442" s="74"/>
      <c r="NOE442" s="74"/>
      <c r="NOF442" s="74"/>
      <c r="NOG442" s="74"/>
      <c r="NOH442" s="74"/>
      <c r="NOI442" s="74"/>
      <c r="NOJ442" s="74"/>
      <c r="NOK442" s="74"/>
      <c r="NOL442" s="74"/>
      <c r="NOM442" s="74"/>
      <c r="NON442" s="74"/>
      <c r="NOO442" s="74"/>
      <c r="NOP442" s="74"/>
      <c r="NOQ442" s="74"/>
      <c r="NOR442" s="74"/>
      <c r="NOS442" s="74"/>
      <c r="NOT442" s="74"/>
      <c r="NOU442" s="74"/>
      <c r="NOV442" s="74"/>
      <c r="NOW442" s="74"/>
      <c r="NOX442" s="74"/>
      <c r="NOY442" s="74"/>
      <c r="NOZ442" s="74"/>
      <c r="NPA442" s="74"/>
      <c r="NPB442" s="74"/>
      <c r="NPC442" s="74"/>
      <c r="NPD442" s="74"/>
      <c r="NPE442" s="74"/>
      <c r="NPF442" s="74"/>
      <c r="NPG442" s="74"/>
      <c r="NPH442" s="74"/>
      <c r="NPI442" s="74"/>
      <c r="NPJ442" s="74"/>
      <c r="NPK442" s="74"/>
      <c r="NPL442" s="74"/>
      <c r="NPM442" s="74"/>
      <c r="NPN442" s="74"/>
      <c r="NPO442" s="74"/>
      <c r="NPP442" s="74"/>
      <c r="NPQ442" s="74"/>
      <c r="NPR442" s="74"/>
      <c r="NPS442" s="74"/>
      <c r="NPT442" s="74"/>
      <c r="NPU442" s="74"/>
      <c r="NPV442" s="74"/>
      <c r="NPW442" s="74"/>
      <c r="NPX442" s="74"/>
      <c r="NPY442" s="74"/>
      <c r="NPZ442" s="74"/>
      <c r="NQA442" s="74"/>
      <c r="NQB442" s="74"/>
      <c r="NQC442" s="74"/>
      <c r="NQD442" s="74"/>
      <c r="NQE442" s="74"/>
      <c r="NQF442" s="74"/>
      <c r="NQG442" s="74"/>
      <c r="NQH442" s="74"/>
      <c r="NQI442" s="74"/>
      <c r="NQJ442" s="74"/>
      <c r="NQK442" s="74"/>
      <c r="NQL442" s="74"/>
      <c r="NQM442" s="74"/>
      <c r="NQN442" s="74"/>
      <c r="NQO442" s="74"/>
      <c r="NQP442" s="74"/>
      <c r="NQQ442" s="74"/>
      <c r="NQR442" s="74"/>
      <c r="NQS442" s="74"/>
      <c r="NQT442" s="74"/>
      <c r="NQU442" s="74"/>
      <c r="NQV442" s="74"/>
      <c r="NQW442" s="74"/>
      <c r="NQX442" s="74"/>
      <c r="NQY442" s="74"/>
      <c r="NQZ442" s="74"/>
      <c r="NRA442" s="74"/>
      <c r="NRB442" s="74"/>
      <c r="NRC442" s="74"/>
      <c r="NRD442" s="74"/>
      <c r="NRE442" s="74"/>
      <c r="NRF442" s="74"/>
      <c r="NRG442" s="74"/>
      <c r="NRH442" s="74"/>
      <c r="NRI442" s="74"/>
      <c r="NRJ442" s="74"/>
      <c r="NRK442" s="74"/>
      <c r="NRL442" s="74"/>
      <c r="NRM442" s="74"/>
      <c r="NRN442" s="74"/>
      <c r="NRO442" s="74"/>
      <c r="NRP442" s="74"/>
      <c r="NRQ442" s="74"/>
      <c r="NRR442" s="74"/>
      <c r="NRS442" s="74"/>
      <c r="NRT442" s="74"/>
      <c r="NRU442" s="74"/>
      <c r="NRV442" s="74"/>
      <c r="NRW442" s="74"/>
      <c r="NRX442" s="74"/>
      <c r="NRY442" s="74"/>
      <c r="NRZ442" s="74"/>
      <c r="NSA442" s="74"/>
      <c r="NSB442" s="74"/>
      <c r="NSC442" s="74"/>
      <c r="NSD442" s="74"/>
      <c r="NSE442" s="74"/>
      <c r="NSF442" s="74"/>
      <c r="NSG442" s="74"/>
      <c r="NSH442" s="74"/>
      <c r="NSI442" s="74"/>
      <c r="NSJ442" s="74"/>
      <c r="NSK442" s="74"/>
      <c r="NSL442" s="74"/>
      <c r="NSM442" s="74"/>
      <c r="NSN442" s="74"/>
      <c r="NSO442" s="74"/>
      <c r="NSP442" s="74"/>
      <c r="NSQ442" s="74"/>
      <c r="NSR442" s="74"/>
      <c r="NSS442" s="74"/>
      <c r="NST442" s="74"/>
      <c r="NSU442" s="74"/>
      <c r="NSV442" s="74"/>
      <c r="NSW442" s="74"/>
      <c r="NSX442" s="74"/>
      <c r="NSY442" s="74"/>
      <c r="NSZ442" s="74"/>
      <c r="NTA442" s="74"/>
      <c r="NTB442" s="74"/>
      <c r="NTC442" s="74"/>
      <c r="NTD442" s="74"/>
      <c r="NTE442" s="74"/>
      <c r="NTF442" s="74"/>
      <c r="NTG442" s="74"/>
      <c r="NTH442" s="74"/>
      <c r="NTI442" s="74"/>
      <c r="NTJ442" s="74"/>
      <c r="NTK442" s="74"/>
      <c r="NTL442" s="74"/>
      <c r="NTM442" s="74"/>
      <c r="NTN442" s="74"/>
      <c r="NTO442" s="74"/>
      <c r="NTP442" s="74"/>
      <c r="NTQ442" s="74"/>
      <c r="NTR442" s="74"/>
      <c r="NTS442" s="74"/>
      <c r="NTT442" s="74"/>
      <c r="NTU442" s="74"/>
      <c r="NTV442" s="74"/>
      <c r="NTW442" s="74"/>
      <c r="NTX442" s="74"/>
      <c r="NTY442" s="74"/>
      <c r="NTZ442" s="74"/>
      <c r="NUA442" s="74"/>
      <c r="NUB442" s="74"/>
      <c r="NUC442" s="74"/>
      <c r="NUD442" s="74"/>
      <c r="NUE442" s="74"/>
      <c r="NUF442" s="74"/>
      <c r="NUG442" s="74"/>
      <c r="NUH442" s="74"/>
      <c r="NUI442" s="74"/>
      <c r="NUJ442" s="74"/>
      <c r="NUK442" s="74"/>
      <c r="NUL442" s="74"/>
      <c r="NUM442" s="74"/>
      <c r="NUN442" s="74"/>
      <c r="NUO442" s="74"/>
      <c r="NUP442" s="74"/>
      <c r="NUQ442" s="74"/>
      <c r="NUR442" s="74"/>
      <c r="NUS442" s="74"/>
      <c r="NUT442" s="74"/>
      <c r="NUU442" s="74"/>
      <c r="NUV442" s="74"/>
      <c r="NUW442" s="74"/>
      <c r="NUX442" s="74"/>
      <c r="NUY442" s="74"/>
      <c r="NUZ442" s="74"/>
      <c r="NVA442" s="74"/>
      <c r="NVB442" s="74"/>
      <c r="NVC442" s="74"/>
      <c r="NVD442" s="74"/>
      <c r="NVE442" s="74"/>
      <c r="NVF442" s="74"/>
      <c r="NVG442" s="74"/>
      <c r="NVH442" s="74"/>
      <c r="NVI442" s="74"/>
      <c r="NVJ442" s="74"/>
      <c r="NVK442" s="74"/>
      <c r="NVL442" s="74"/>
      <c r="NVM442" s="74"/>
      <c r="NVN442" s="74"/>
      <c r="NVO442" s="74"/>
      <c r="NVP442" s="74"/>
      <c r="NVQ442" s="74"/>
      <c r="NVR442" s="74"/>
      <c r="NVS442" s="74"/>
      <c r="NVT442" s="74"/>
      <c r="NVU442" s="74"/>
      <c r="NVV442" s="74"/>
      <c r="NVW442" s="74"/>
      <c r="NVX442" s="74"/>
      <c r="NVY442" s="74"/>
      <c r="NVZ442" s="74"/>
      <c r="NWA442" s="74"/>
      <c r="NWB442" s="74"/>
      <c r="NWC442" s="74"/>
      <c r="NWD442" s="74"/>
      <c r="NWE442" s="74"/>
      <c r="NWF442" s="74"/>
      <c r="NWG442" s="74"/>
      <c r="NWH442" s="74"/>
      <c r="NWI442" s="74"/>
      <c r="NWJ442" s="74"/>
      <c r="NWK442" s="74"/>
      <c r="NWL442" s="74"/>
      <c r="NWM442" s="74"/>
      <c r="NWN442" s="74"/>
      <c r="NWO442" s="74"/>
      <c r="NWP442" s="74"/>
      <c r="NWQ442" s="74"/>
      <c r="NWR442" s="74"/>
      <c r="NWS442" s="74"/>
      <c r="NWT442" s="74"/>
      <c r="NWU442" s="74"/>
      <c r="NWV442" s="74"/>
      <c r="NWW442" s="74"/>
      <c r="NWX442" s="74"/>
      <c r="NWY442" s="74"/>
      <c r="NWZ442" s="74"/>
      <c r="NXA442" s="74"/>
      <c r="NXB442" s="74"/>
      <c r="NXC442" s="74"/>
      <c r="NXD442" s="74"/>
      <c r="NXE442" s="74"/>
      <c r="NXF442" s="74"/>
      <c r="NXG442" s="74"/>
      <c r="NXH442" s="74"/>
      <c r="NXI442" s="74"/>
      <c r="NXJ442" s="74"/>
      <c r="NXK442" s="74"/>
      <c r="NXL442" s="74"/>
      <c r="NXM442" s="74"/>
      <c r="NXN442" s="74"/>
      <c r="NXO442" s="74"/>
      <c r="NXP442" s="74"/>
      <c r="NXQ442" s="74"/>
      <c r="NXR442" s="74"/>
      <c r="NXS442" s="74"/>
      <c r="NXT442" s="74"/>
      <c r="NXU442" s="74"/>
      <c r="NXV442" s="74"/>
      <c r="NXW442" s="74"/>
      <c r="NXX442" s="74"/>
      <c r="NXY442" s="74"/>
      <c r="NXZ442" s="74"/>
      <c r="NYA442" s="74"/>
      <c r="NYB442" s="74"/>
      <c r="NYC442" s="74"/>
      <c r="NYD442" s="74"/>
      <c r="NYE442" s="74"/>
      <c r="NYF442" s="74"/>
      <c r="NYG442" s="74"/>
      <c r="NYH442" s="74"/>
      <c r="NYI442" s="74"/>
      <c r="NYJ442" s="74"/>
      <c r="NYK442" s="74"/>
      <c r="NYL442" s="74"/>
      <c r="NYM442" s="74"/>
      <c r="NYN442" s="74"/>
      <c r="NYO442" s="74"/>
      <c r="NYP442" s="74"/>
      <c r="NYQ442" s="74"/>
      <c r="NYR442" s="74"/>
      <c r="NYS442" s="74"/>
      <c r="NYT442" s="74"/>
      <c r="NYU442" s="74"/>
      <c r="NYV442" s="74"/>
      <c r="NYW442" s="74"/>
      <c r="NYX442" s="74"/>
      <c r="NYY442" s="74"/>
      <c r="NYZ442" s="74"/>
      <c r="NZA442" s="74"/>
      <c r="NZB442" s="74"/>
      <c r="NZC442" s="74"/>
      <c r="NZD442" s="74"/>
      <c r="NZE442" s="74"/>
      <c r="NZF442" s="74"/>
      <c r="NZG442" s="74"/>
      <c r="NZH442" s="74"/>
      <c r="NZI442" s="74"/>
      <c r="NZJ442" s="74"/>
      <c r="NZK442" s="74"/>
      <c r="NZL442" s="74"/>
      <c r="NZM442" s="74"/>
      <c r="NZN442" s="74"/>
      <c r="NZO442" s="74"/>
      <c r="NZP442" s="74"/>
      <c r="NZQ442" s="74"/>
      <c r="NZR442" s="74"/>
      <c r="NZS442" s="74"/>
      <c r="NZT442" s="74"/>
      <c r="NZU442" s="74"/>
      <c r="NZV442" s="74"/>
      <c r="NZW442" s="74"/>
      <c r="NZX442" s="74"/>
      <c r="NZY442" s="74"/>
      <c r="NZZ442" s="74"/>
      <c r="OAA442" s="74"/>
      <c r="OAB442" s="74"/>
      <c r="OAC442" s="74"/>
      <c r="OAD442" s="74"/>
      <c r="OAE442" s="74"/>
      <c r="OAF442" s="74"/>
      <c r="OAG442" s="74"/>
      <c r="OAH442" s="74"/>
      <c r="OAI442" s="74"/>
      <c r="OAJ442" s="74"/>
      <c r="OAK442" s="74"/>
      <c r="OAL442" s="74"/>
      <c r="OAM442" s="74"/>
      <c r="OAN442" s="74"/>
      <c r="OAO442" s="74"/>
      <c r="OAP442" s="74"/>
      <c r="OAQ442" s="74"/>
      <c r="OAR442" s="74"/>
      <c r="OAS442" s="74"/>
      <c r="OAT442" s="74"/>
      <c r="OAU442" s="74"/>
      <c r="OAV442" s="74"/>
      <c r="OAW442" s="74"/>
      <c r="OAX442" s="74"/>
      <c r="OAY442" s="74"/>
      <c r="OAZ442" s="74"/>
      <c r="OBA442" s="74"/>
      <c r="OBB442" s="74"/>
      <c r="OBC442" s="74"/>
      <c r="OBD442" s="74"/>
      <c r="OBE442" s="74"/>
      <c r="OBF442" s="74"/>
      <c r="OBG442" s="74"/>
      <c r="OBH442" s="74"/>
      <c r="OBI442" s="74"/>
      <c r="OBJ442" s="74"/>
      <c r="OBK442" s="74"/>
      <c r="OBL442" s="74"/>
      <c r="OBM442" s="74"/>
      <c r="OBN442" s="74"/>
      <c r="OBO442" s="74"/>
      <c r="OBP442" s="74"/>
      <c r="OBQ442" s="74"/>
      <c r="OBR442" s="74"/>
      <c r="OBS442" s="74"/>
      <c r="OBT442" s="74"/>
      <c r="OBU442" s="74"/>
      <c r="OBV442" s="74"/>
      <c r="OBW442" s="74"/>
      <c r="OBX442" s="74"/>
      <c r="OBY442" s="74"/>
      <c r="OBZ442" s="74"/>
      <c r="OCA442" s="74"/>
      <c r="OCB442" s="74"/>
      <c r="OCC442" s="74"/>
      <c r="OCD442" s="74"/>
      <c r="OCE442" s="74"/>
      <c r="OCF442" s="74"/>
      <c r="OCG442" s="74"/>
      <c r="OCH442" s="74"/>
      <c r="OCI442" s="74"/>
      <c r="OCJ442" s="74"/>
      <c r="OCK442" s="74"/>
      <c r="OCL442" s="74"/>
      <c r="OCM442" s="74"/>
      <c r="OCN442" s="74"/>
      <c r="OCO442" s="74"/>
      <c r="OCP442" s="74"/>
      <c r="OCQ442" s="74"/>
      <c r="OCR442" s="74"/>
      <c r="OCS442" s="74"/>
      <c r="OCT442" s="74"/>
      <c r="OCU442" s="74"/>
      <c r="OCV442" s="74"/>
      <c r="OCW442" s="74"/>
      <c r="OCX442" s="74"/>
      <c r="OCY442" s="74"/>
      <c r="OCZ442" s="74"/>
      <c r="ODA442" s="74"/>
      <c r="ODB442" s="74"/>
      <c r="ODC442" s="74"/>
      <c r="ODD442" s="74"/>
      <c r="ODE442" s="74"/>
      <c r="ODF442" s="74"/>
      <c r="ODG442" s="74"/>
      <c r="ODH442" s="74"/>
      <c r="ODI442" s="74"/>
      <c r="ODJ442" s="74"/>
      <c r="ODK442" s="74"/>
      <c r="ODL442" s="74"/>
      <c r="ODM442" s="74"/>
      <c r="ODN442" s="74"/>
      <c r="ODO442" s="74"/>
      <c r="ODP442" s="74"/>
      <c r="ODQ442" s="74"/>
      <c r="ODR442" s="74"/>
      <c r="ODS442" s="74"/>
      <c r="ODT442" s="74"/>
      <c r="ODU442" s="74"/>
      <c r="ODV442" s="74"/>
      <c r="ODW442" s="74"/>
      <c r="ODX442" s="74"/>
      <c r="ODY442" s="74"/>
      <c r="ODZ442" s="74"/>
      <c r="OEA442" s="74"/>
      <c r="OEB442" s="74"/>
      <c r="OEC442" s="74"/>
      <c r="OED442" s="74"/>
      <c r="OEE442" s="74"/>
      <c r="OEF442" s="74"/>
      <c r="OEG442" s="74"/>
      <c r="OEH442" s="74"/>
      <c r="OEI442" s="74"/>
      <c r="OEJ442" s="74"/>
      <c r="OEK442" s="74"/>
      <c r="OEL442" s="74"/>
      <c r="OEM442" s="74"/>
      <c r="OEN442" s="74"/>
      <c r="OEO442" s="74"/>
      <c r="OEP442" s="74"/>
      <c r="OEQ442" s="74"/>
      <c r="OER442" s="74"/>
      <c r="OES442" s="74"/>
      <c r="OET442" s="74"/>
      <c r="OEU442" s="74"/>
      <c r="OEV442" s="74"/>
      <c r="OEW442" s="74"/>
      <c r="OEX442" s="74"/>
      <c r="OEY442" s="74"/>
      <c r="OEZ442" s="74"/>
      <c r="OFA442" s="74"/>
      <c r="OFB442" s="74"/>
      <c r="OFC442" s="74"/>
      <c r="OFD442" s="74"/>
      <c r="OFE442" s="74"/>
      <c r="OFF442" s="74"/>
      <c r="OFG442" s="74"/>
      <c r="OFH442" s="74"/>
      <c r="OFI442" s="74"/>
      <c r="OFJ442" s="74"/>
      <c r="OFK442" s="74"/>
      <c r="OFL442" s="74"/>
      <c r="OFM442" s="74"/>
      <c r="OFN442" s="74"/>
      <c r="OFO442" s="74"/>
      <c r="OFP442" s="74"/>
      <c r="OFQ442" s="74"/>
      <c r="OFR442" s="74"/>
      <c r="OFS442" s="74"/>
      <c r="OFT442" s="74"/>
      <c r="OFU442" s="74"/>
      <c r="OFV442" s="74"/>
      <c r="OFW442" s="74"/>
      <c r="OFX442" s="74"/>
      <c r="OFY442" s="74"/>
      <c r="OFZ442" s="74"/>
      <c r="OGA442" s="74"/>
      <c r="OGB442" s="74"/>
      <c r="OGC442" s="74"/>
      <c r="OGD442" s="74"/>
      <c r="OGE442" s="74"/>
      <c r="OGF442" s="74"/>
      <c r="OGG442" s="74"/>
      <c r="OGH442" s="74"/>
      <c r="OGI442" s="74"/>
      <c r="OGJ442" s="74"/>
      <c r="OGK442" s="74"/>
      <c r="OGL442" s="74"/>
      <c r="OGM442" s="74"/>
      <c r="OGN442" s="74"/>
      <c r="OGO442" s="74"/>
      <c r="OGP442" s="74"/>
      <c r="OGQ442" s="74"/>
      <c r="OGR442" s="74"/>
      <c r="OGS442" s="74"/>
      <c r="OGT442" s="74"/>
      <c r="OGU442" s="74"/>
      <c r="OGV442" s="74"/>
      <c r="OGW442" s="74"/>
      <c r="OGX442" s="74"/>
      <c r="OGY442" s="74"/>
      <c r="OGZ442" s="74"/>
      <c r="OHA442" s="74"/>
      <c r="OHB442" s="74"/>
      <c r="OHC442" s="74"/>
      <c r="OHD442" s="74"/>
      <c r="OHE442" s="74"/>
      <c r="OHF442" s="74"/>
      <c r="OHG442" s="74"/>
      <c r="OHH442" s="74"/>
      <c r="OHI442" s="74"/>
      <c r="OHJ442" s="74"/>
      <c r="OHK442" s="74"/>
      <c r="OHL442" s="74"/>
      <c r="OHM442" s="74"/>
      <c r="OHN442" s="74"/>
      <c r="OHO442" s="74"/>
      <c r="OHP442" s="74"/>
      <c r="OHQ442" s="74"/>
      <c r="OHR442" s="74"/>
      <c r="OHS442" s="74"/>
      <c r="OHT442" s="74"/>
      <c r="OHU442" s="74"/>
      <c r="OHV442" s="74"/>
      <c r="OHW442" s="74"/>
      <c r="OHX442" s="74"/>
      <c r="OHY442" s="74"/>
      <c r="OHZ442" s="74"/>
      <c r="OIA442" s="74"/>
      <c r="OIB442" s="74"/>
      <c r="OIC442" s="74"/>
      <c r="OID442" s="74"/>
      <c r="OIE442" s="74"/>
      <c r="OIF442" s="74"/>
      <c r="OIG442" s="74"/>
      <c r="OIH442" s="74"/>
      <c r="OII442" s="74"/>
      <c r="OIJ442" s="74"/>
      <c r="OIK442" s="74"/>
      <c r="OIL442" s="74"/>
      <c r="OIM442" s="74"/>
      <c r="OIN442" s="74"/>
      <c r="OIO442" s="74"/>
      <c r="OIP442" s="74"/>
      <c r="OIQ442" s="74"/>
      <c r="OIR442" s="74"/>
      <c r="OIS442" s="74"/>
      <c r="OIT442" s="74"/>
      <c r="OIU442" s="74"/>
      <c r="OIV442" s="74"/>
      <c r="OIW442" s="74"/>
      <c r="OIX442" s="74"/>
      <c r="OIY442" s="74"/>
      <c r="OIZ442" s="74"/>
      <c r="OJA442" s="74"/>
      <c r="OJB442" s="74"/>
      <c r="OJC442" s="74"/>
      <c r="OJD442" s="74"/>
      <c r="OJE442" s="74"/>
      <c r="OJF442" s="74"/>
      <c r="OJG442" s="74"/>
      <c r="OJH442" s="74"/>
      <c r="OJI442" s="74"/>
      <c r="OJJ442" s="74"/>
      <c r="OJK442" s="74"/>
      <c r="OJL442" s="74"/>
      <c r="OJM442" s="74"/>
      <c r="OJN442" s="74"/>
      <c r="OJO442" s="74"/>
      <c r="OJP442" s="74"/>
      <c r="OJQ442" s="74"/>
      <c r="OJR442" s="74"/>
      <c r="OJS442" s="74"/>
      <c r="OJT442" s="74"/>
      <c r="OJU442" s="74"/>
      <c r="OJV442" s="74"/>
      <c r="OJW442" s="74"/>
      <c r="OJX442" s="74"/>
      <c r="OJY442" s="74"/>
      <c r="OJZ442" s="74"/>
      <c r="OKA442" s="74"/>
      <c r="OKB442" s="74"/>
      <c r="OKC442" s="74"/>
      <c r="OKD442" s="74"/>
      <c r="OKE442" s="74"/>
      <c r="OKF442" s="74"/>
      <c r="OKG442" s="74"/>
      <c r="OKH442" s="74"/>
      <c r="OKI442" s="74"/>
      <c r="OKJ442" s="74"/>
      <c r="OKK442" s="74"/>
      <c r="OKL442" s="74"/>
      <c r="OKM442" s="74"/>
      <c r="OKN442" s="74"/>
      <c r="OKO442" s="74"/>
      <c r="OKP442" s="74"/>
      <c r="OKQ442" s="74"/>
      <c r="OKR442" s="74"/>
      <c r="OKS442" s="74"/>
      <c r="OKT442" s="74"/>
      <c r="OKU442" s="74"/>
      <c r="OKV442" s="74"/>
      <c r="OKW442" s="74"/>
      <c r="OKX442" s="74"/>
      <c r="OKY442" s="74"/>
      <c r="OKZ442" s="74"/>
      <c r="OLA442" s="74"/>
      <c r="OLB442" s="74"/>
      <c r="OLC442" s="74"/>
      <c r="OLD442" s="74"/>
      <c r="OLE442" s="74"/>
      <c r="OLF442" s="74"/>
      <c r="OLG442" s="74"/>
      <c r="OLH442" s="74"/>
      <c r="OLI442" s="74"/>
      <c r="OLJ442" s="74"/>
      <c r="OLK442" s="74"/>
      <c r="OLL442" s="74"/>
      <c r="OLM442" s="74"/>
      <c r="OLN442" s="74"/>
      <c r="OLO442" s="74"/>
      <c r="OLP442" s="74"/>
      <c r="OLQ442" s="74"/>
      <c r="OLR442" s="74"/>
      <c r="OLS442" s="74"/>
      <c r="OLT442" s="74"/>
      <c r="OLU442" s="74"/>
      <c r="OLV442" s="74"/>
      <c r="OLW442" s="74"/>
      <c r="OLX442" s="74"/>
      <c r="OLY442" s="74"/>
      <c r="OLZ442" s="74"/>
      <c r="OMA442" s="74"/>
      <c r="OMB442" s="74"/>
      <c r="OMC442" s="74"/>
      <c r="OMD442" s="74"/>
      <c r="OME442" s="74"/>
      <c r="OMF442" s="74"/>
      <c r="OMG442" s="74"/>
      <c r="OMH442" s="74"/>
      <c r="OMI442" s="74"/>
      <c r="OMJ442" s="74"/>
      <c r="OMK442" s="74"/>
      <c r="OML442" s="74"/>
      <c r="OMM442" s="74"/>
      <c r="OMN442" s="74"/>
      <c r="OMO442" s="74"/>
      <c r="OMP442" s="74"/>
      <c r="OMQ442" s="74"/>
      <c r="OMR442" s="74"/>
      <c r="OMS442" s="74"/>
      <c r="OMT442" s="74"/>
      <c r="OMU442" s="74"/>
      <c r="OMV442" s="74"/>
      <c r="OMW442" s="74"/>
      <c r="OMX442" s="74"/>
      <c r="OMY442" s="74"/>
      <c r="OMZ442" s="74"/>
      <c r="ONA442" s="74"/>
      <c r="ONB442" s="74"/>
      <c r="ONC442" s="74"/>
      <c r="OND442" s="74"/>
      <c r="ONE442" s="74"/>
      <c r="ONF442" s="74"/>
      <c r="ONG442" s="74"/>
      <c r="ONH442" s="74"/>
      <c r="ONI442" s="74"/>
      <c r="ONJ442" s="74"/>
      <c r="ONK442" s="74"/>
      <c r="ONL442" s="74"/>
      <c r="ONM442" s="74"/>
      <c r="ONN442" s="74"/>
      <c r="ONO442" s="74"/>
      <c r="ONP442" s="74"/>
      <c r="ONQ442" s="74"/>
      <c r="ONR442" s="74"/>
      <c r="ONS442" s="74"/>
      <c r="ONT442" s="74"/>
      <c r="ONU442" s="74"/>
      <c r="ONV442" s="74"/>
      <c r="ONW442" s="74"/>
      <c r="ONX442" s="74"/>
      <c r="ONY442" s="74"/>
      <c r="ONZ442" s="74"/>
      <c r="OOA442" s="74"/>
      <c r="OOB442" s="74"/>
      <c r="OOC442" s="74"/>
      <c r="OOD442" s="74"/>
      <c r="OOE442" s="74"/>
      <c r="OOF442" s="74"/>
      <c r="OOG442" s="74"/>
      <c r="OOH442" s="74"/>
      <c r="OOI442" s="74"/>
      <c r="OOJ442" s="74"/>
      <c r="OOK442" s="74"/>
      <c r="OOL442" s="74"/>
      <c r="OOM442" s="74"/>
      <c r="OON442" s="74"/>
      <c r="OOO442" s="74"/>
      <c r="OOP442" s="74"/>
      <c r="OOQ442" s="74"/>
      <c r="OOR442" s="74"/>
      <c r="OOS442" s="74"/>
      <c r="OOT442" s="74"/>
      <c r="OOU442" s="74"/>
      <c r="OOV442" s="74"/>
      <c r="OOW442" s="74"/>
      <c r="OOX442" s="74"/>
      <c r="OOY442" s="74"/>
      <c r="OOZ442" s="74"/>
      <c r="OPA442" s="74"/>
      <c r="OPB442" s="74"/>
      <c r="OPC442" s="74"/>
      <c r="OPD442" s="74"/>
      <c r="OPE442" s="74"/>
      <c r="OPF442" s="74"/>
      <c r="OPG442" s="74"/>
      <c r="OPH442" s="74"/>
      <c r="OPI442" s="74"/>
      <c r="OPJ442" s="74"/>
      <c r="OPK442" s="74"/>
      <c r="OPL442" s="74"/>
      <c r="OPM442" s="74"/>
      <c r="OPN442" s="74"/>
      <c r="OPO442" s="74"/>
      <c r="OPP442" s="74"/>
      <c r="OPQ442" s="74"/>
      <c r="OPR442" s="74"/>
      <c r="OPS442" s="74"/>
      <c r="OPT442" s="74"/>
      <c r="OPU442" s="74"/>
      <c r="OPV442" s="74"/>
      <c r="OPW442" s="74"/>
      <c r="OPX442" s="74"/>
      <c r="OPY442" s="74"/>
      <c r="OPZ442" s="74"/>
      <c r="OQA442" s="74"/>
      <c r="OQB442" s="74"/>
      <c r="OQC442" s="74"/>
      <c r="OQD442" s="74"/>
      <c r="OQE442" s="74"/>
      <c r="OQF442" s="74"/>
      <c r="OQG442" s="74"/>
      <c r="OQH442" s="74"/>
      <c r="OQI442" s="74"/>
      <c r="OQJ442" s="74"/>
      <c r="OQK442" s="74"/>
      <c r="OQL442" s="74"/>
      <c r="OQM442" s="74"/>
      <c r="OQN442" s="74"/>
      <c r="OQO442" s="74"/>
      <c r="OQP442" s="74"/>
      <c r="OQQ442" s="74"/>
      <c r="OQR442" s="74"/>
      <c r="OQS442" s="74"/>
      <c r="OQT442" s="74"/>
      <c r="OQU442" s="74"/>
      <c r="OQV442" s="74"/>
      <c r="OQW442" s="74"/>
      <c r="OQX442" s="74"/>
      <c r="OQY442" s="74"/>
      <c r="OQZ442" s="74"/>
      <c r="ORA442" s="74"/>
      <c r="ORB442" s="74"/>
      <c r="ORC442" s="74"/>
      <c r="ORD442" s="74"/>
      <c r="ORE442" s="74"/>
      <c r="ORF442" s="74"/>
      <c r="ORG442" s="74"/>
      <c r="ORH442" s="74"/>
      <c r="ORI442" s="74"/>
      <c r="ORJ442" s="74"/>
      <c r="ORK442" s="74"/>
      <c r="ORL442" s="74"/>
      <c r="ORM442" s="74"/>
      <c r="ORN442" s="74"/>
      <c r="ORO442" s="74"/>
      <c r="ORP442" s="74"/>
      <c r="ORQ442" s="74"/>
      <c r="ORR442" s="74"/>
      <c r="ORS442" s="74"/>
      <c r="ORT442" s="74"/>
      <c r="ORU442" s="74"/>
      <c r="ORV442" s="74"/>
      <c r="ORW442" s="74"/>
      <c r="ORX442" s="74"/>
      <c r="ORY442" s="74"/>
      <c r="ORZ442" s="74"/>
      <c r="OSA442" s="74"/>
      <c r="OSB442" s="74"/>
      <c r="OSC442" s="74"/>
      <c r="OSD442" s="74"/>
      <c r="OSE442" s="74"/>
      <c r="OSF442" s="74"/>
      <c r="OSG442" s="74"/>
      <c r="OSH442" s="74"/>
      <c r="OSI442" s="74"/>
      <c r="OSJ442" s="74"/>
      <c r="OSK442" s="74"/>
      <c r="OSL442" s="74"/>
      <c r="OSM442" s="74"/>
      <c r="OSN442" s="74"/>
      <c r="OSO442" s="74"/>
      <c r="OSP442" s="74"/>
      <c r="OSQ442" s="74"/>
      <c r="OSR442" s="74"/>
      <c r="OSS442" s="74"/>
      <c r="OST442" s="74"/>
      <c r="OSU442" s="74"/>
      <c r="OSV442" s="74"/>
      <c r="OSW442" s="74"/>
      <c r="OSX442" s="74"/>
      <c r="OSY442" s="74"/>
      <c r="OSZ442" s="74"/>
      <c r="OTA442" s="74"/>
      <c r="OTB442" s="74"/>
      <c r="OTC442" s="74"/>
      <c r="OTD442" s="74"/>
      <c r="OTE442" s="74"/>
      <c r="OTF442" s="74"/>
      <c r="OTG442" s="74"/>
      <c r="OTH442" s="74"/>
      <c r="OTI442" s="74"/>
      <c r="OTJ442" s="74"/>
      <c r="OTK442" s="74"/>
      <c r="OTL442" s="74"/>
      <c r="OTM442" s="74"/>
      <c r="OTN442" s="74"/>
      <c r="OTO442" s="74"/>
      <c r="OTP442" s="74"/>
      <c r="OTQ442" s="74"/>
      <c r="OTR442" s="74"/>
      <c r="OTS442" s="74"/>
      <c r="OTT442" s="74"/>
      <c r="OTU442" s="74"/>
      <c r="OTV442" s="74"/>
      <c r="OTW442" s="74"/>
      <c r="OTX442" s="74"/>
      <c r="OTY442" s="74"/>
      <c r="OTZ442" s="74"/>
      <c r="OUA442" s="74"/>
      <c r="OUB442" s="74"/>
      <c r="OUC442" s="74"/>
      <c r="OUD442" s="74"/>
      <c r="OUE442" s="74"/>
      <c r="OUF442" s="74"/>
      <c r="OUG442" s="74"/>
      <c r="OUH442" s="74"/>
      <c r="OUI442" s="74"/>
      <c r="OUJ442" s="74"/>
      <c r="OUK442" s="74"/>
      <c r="OUL442" s="74"/>
      <c r="OUM442" s="74"/>
      <c r="OUN442" s="74"/>
      <c r="OUO442" s="74"/>
      <c r="OUP442" s="74"/>
      <c r="OUQ442" s="74"/>
      <c r="OUR442" s="74"/>
      <c r="OUS442" s="74"/>
      <c r="OUT442" s="74"/>
      <c r="OUU442" s="74"/>
      <c r="OUV442" s="74"/>
      <c r="OUW442" s="74"/>
      <c r="OUX442" s="74"/>
      <c r="OUY442" s="74"/>
      <c r="OUZ442" s="74"/>
      <c r="OVA442" s="74"/>
      <c r="OVB442" s="74"/>
      <c r="OVC442" s="74"/>
      <c r="OVD442" s="74"/>
      <c r="OVE442" s="74"/>
      <c r="OVF442" s="74"/>
      <c r="OVG442" s="74"/>
      <c r="OVH442" s="74"/>
      <c r="OVI442" s="74"/>
      <c r="OVJ442" s="74"/>
      <c r="OVK442" s="74"/>
      <c r="OVL442" s="74"/>
      <c r="OVM442" s="74"/>
      <c r="OVN442" s="74"/>
      <c r="OVO442" s="74"/>
      <c r="OVP442" s="74"/>
      <c r="OVQ442" s="74"/>
      <c r="OVR442" s="74"/>
      <c r="OVS442" s="74"/>
      <c r="OVT442" s="74"/>
      <c r="OVU442" s="74"/>
      <c r="OVV442" s="74"/>
      <c r="OVW442" s="74"/>
      <c r="OVX442" s="74"/>
      <c r="OVY442" s="74"/>
      <c r="OVZ442" s="74"/>
      <c r="OWA442" s="74"/>
      <c r="OWB442" s="74"/>
      <c r="OWC442" s="74"/>
      <c r="OWD442" s="74"/>
      <c r="OWE442" s="74"/>
      <c r="OWF442" s="74"/>
      <c r="OWG442" s="74"/>
      <c r="OWH442" s="74"/>
      <c r="OWI442" s="74"/>
      <c r="OWJ442" s="74"/>
      <c r="OWK442" s="74"/>
      <c r="OWL442" s="74"/>
      <c r="OWM442" s="74"/>
      <c r="OWN442" s="74"/>
      <c r="OWO442" s="74"/>
      <c r="OWP442" s="74"/>
      <c r="OWQ442" s="74"/>
      <c r="OWR442" s="74"/>
      <c r="OWS442" s="74"/>
      <c r="OWT442" s="74"/>
      <c r="OWU442" s="74"/>
      <c r="OWV442" s="74"/>
      <c r="OWW442" s="74"/>
      <c r="OWX442" s="74"/>
      <c r="OWY442" s="74"/>
      <c r="OWZ442" s="74"/>
      <c r="OXA442" s="74"/>
      <c r="OXB442" s="74"/>
      <c r="OXC442" s="74"/>
      <c r="OXD442" s="74"/>
      <c r="OXE442" s="74"/>
      <c r="OXF442" s="74"/>
      <c r="OXG442" s="74"/>
      <c r="OXH442" s="74"/>
      <c r="OXI442" s="74"/>
      <c r="OXJ442" s="74"/>
      <c r="OXK442" s="74"/>
      <c r="OXL442" s="74"/>
      <c r="OXM442" s="74"/>
      <c r="OXN442" s="74"/>
      <c r="OXO442" s="74"/>
      <c r="OXP442" s="74"/>
      <c r="OXQ442" s="74"/>
      <c r="OXR442" s="74"/>
      <c r="OXS442" s="74"/>
      <c r="OXT442" s="74"/>
      <c r="OXU442" s="74"/>
      <c r="OXV442" s="74"/>
      <c r="OXW442" s="74"/>
      <c r="OXX442" s="74"/>
      <c r="OXY442" s="74"/>
      <c r="OXZ442" s="74"/>
      <c r="OYA442" s="74"/>
      <c r="OYB442" s="74"/>
      <c r="OYC442" s="74"/>
      <c r="OYD442" s="74"/>
      <c r="OYE442" s="74"/>
      <c r="OYF442" s="74"/>
      <c r="OYG442" s="74"/>
      <c r="OYH442" s="74"/>
      <c r="OYI442" s="74"/>
      <c r="OYJ442" s="74"/>
      <c r="OYK442" s="74"/>
      <c r="OYL442" s="74"/>
      <c r="OYM442" s="74"/>
      <c r="OYN442" s="74"/>
      <c r="OYO442" s="74"/>
      <c r="OYP442" s="74"/>
      <c r="OYQ442" s="74"/>
      <c r="OYR442" s="74"/>
      <c r="OYS442" s="74"/>
      <c r="OYT442" s="74"/>
      <c r="OYU442" s="74"/>
      <c r="OYV442" s="74"/>
      <c r="OYW442" s="74"/>
      <c r="OYX442" s="74"/>
      <c r="OYY442" s="74"/>
      <c r="OYZ442" s="74"/>
      <c r="OZA442" s="74"/>
      <c r="OZB442" s="74"/>
      <c r="OZC442" s="74"/>
      <c r="OZD442" s="74"/>
      <c r="OZE442" s="74"/>
      <c r="OZF442" s="74"/>
      <c r="OZG442" s="74"/>
      <c r="OZH442" s="74"/>
      <c r="OZI442" s="74"/>
      <c r="OZJ442" s="74"/>
      <c r="OZK442" s="74"/>
      <c r="OZL442" s="74"/>
      <c r="OZM442" s="74"/>
      <c r="OZN442" s="74"/>
      <c r="OZO442" s="74"/>
      <c r="OZP442" s="74"/>
      <c r="OZQ442" s="74"/>
      <c r="OZR442" s="74"/>
      <c r="OZS442" s="74"/>
      <c r="OZT442" s="74"/>
      <c r="OZU442" s="74"/>
      <c r="OZV442" s="74"/>
      <c r="OZW442" s="74"/>
      <c r="OZX442" s="74"/>
      <c r="OZY442" s="74"/>
      <c r="OZZ442" s="74"/>
      <c r="PAA442" s="74"/>
      <c r="PAB442" s="74"/>
      <c r="PAC442" s="74"/>
      <c r="PAD442" s="74"/>
      <c r="PAE442" s="74"/>
      <c r="PAF442" s="74"/>
      <c r="PAG442" s="74"/>
      <c r="PAH442" s="74"/>
      <c r="PAI442" s="74"/>
      <c r="PAJ442" s="74"/>
      <c r="PAK442" s="74"/>
      <c r="PAL442" s="74"/>
      <c r="PAM442" s="74"/>
      <c r="PAN442" s="74"/>
      <c r="PAO442" s="74"/>
      <c r="PAP442" s="74"/>
      <c r="PAQ442" s="74"/>
      <c r="PAR442" s="74"/>
      <c r="PAS442" s="74"/>
      <c r="PAT442" s="74"/>
      <c r="PAU442" s="74"/>
      <c r="PAV442" s="74"/>
      <c r="PAW442" s="74"/>
      <c r="PAX442" s="74"/>
      <c r="PAY442" s="74"/>
      <c r="PAZ442" s="74"/>
      <c r="PBA442" s="74"/>
      <c r="PBB442" s="74"/>
      <c r="PBC442" s="74"/>
      <c r="PBD442" s="74"/>
      <c r="PBE442" s="74"/>
      <c r="PBF442" s="74"/>
      <c r="PBG442" s="74"/>
      <c r="PBH442" s="74"/>
      <c r="PBI442" s="74"/>
      <c r="PBJ442" s="74"/>
      <c r="PBK442" s="74"/>
      <c r="PBL442" s="74"/>
      <c r="PBM442" s="74"/>
      <c r="PBN442" s="74"/>
      <c r="PBO442" s="74"/>
      <c r="PBP442" s="74"/>
      <c r="PBQ442" s="74"/>
      <c r="PBR442" s="74"/>
      <c r="PBS442" s="74"/>
      <c r="PBT442" s="74"/>
      <c r="PBU442" s="74"/>
      <c r="PBV442" s="74"/>
      <c r="PBW442" s="74"/>
      <c r="PBX442" s="74"/>
      <c r="PBY442" s="74"/>
      <c r="PBZ442" s="74"/>
      <c r="PCA442" s="74"/>
      <c r="PCB442" s="74"/>
      <c r="PCC442" s="74"/>
      <c r="PCD442" s="74"/>
      <c r="PCE442" s="74"/>
      <c r="PCF442" s="74"/>
      <c r="PCG442" s="74"/>
      <c r="PCH442" s="74"/>
      <c r="PCI442" s="74"/>
      <c r="PCJ442" s="74"/>
      <c r="PCK442" s="74"/>
      <c r="PCL442" s="74"/>
      <c r="PCM442" s="74"/>
      <c r="PCN442" s="74"/>
      <c r="PCO442" s="74"/>
      <c r="PCP442" s="74"/>
      <c r="PCQ442" s="74"/>
      <c r="PCR442" s="74"/>
      <c r="PCS442" s="74"/>
      <c r="PCT442" s="74"/>
      <c r="PCU442" s="74"/>
      <c r="PCV442" s="74"/>
      <c r="PCW442" s="74"/>
      <c r="PCX442" s="74"/>
      <c r="PCY442" s="74"/>
      <c r="PCZ442" s="74"/>
      <c r="PDA442" s="74"/>
      <c r="PDB442" s="74"/>
      <c r="PDC442" s="74"/>
      <c r="PDD442" s="74"/>
      <c r="PDE442" s="74"/>
      <c r="PDF442" s="74"/>
      <c r="PDG442" s="74"/>
      <c r="PDH442" s="74"/>
      <c r="PDI442" s="74"/>
      <c r="PDJ442" s="74"/>
      <c r="PDK442" s="74"/>
      <c r="PDL442" s="74"/>
      <c r="PDM442" s="74"/>
      <c r="PDN442" s="74"/>
      <c r="PDO442" s="74"/>
      <c r="PDP442" s="74"/>
      <c r="PDQ442" s="74"/>
      <c r="PDR442" s="74"/>
      <c r="PDS442" s="74"/>
      <c r="PDT442" s="74"/>
      <c r="PDU442" s="74"/>
      <c r="PDV442" s="74"/>
      <c r="PDW442" s="74"/>
      <c r="PDX442" s="74"/>
      <c r="PDY442" s="74"/>
      <c r="PDZ442" s="74"/>
      <c r="PEA442" s="74"/>
      <c r="PEB442" s="74"/>
      <c r="PEC442" s="74"/>
      <c r="PED442" s="74"/>
      <c r="PEE442" s="74"/>
      <c r="PEF442" s="74"/>
      <c r="PEG442" s="74"/>
      <c r="PEH442" s="74"/>
      <c r="PEI442" s="74"/>
      <c r="PEJ442" s="74"/>
      <c r="PEK442" s="74"/>
      <c r="PEL442" s="74"/>
      <c r="PEM442" s="74"/>
      <c r="PEN442" s="74"/>
      <c r="PEO442" s="74"/>
      <c r="PEP442" s="74"/>
      <c r="PEQ442" s="74"/>
      <c r="PER442" s="74"/>
      <c r="PES442" s="74"/>
      <c r="PET442" s="74"/>
      <c r="PEU442" s="74"/>
      <c r="PEV442" s="74"/>
      <c r="PEW442" s="74"/>
      <c r="PEX442" s="74"/>
      <c r="PEY442" s="74"/>
      <c r="PEZ442" s="74"/>
      <c r="PFA442" s="74"/>
      <c r="PFB442" s="74"/>
      <c r="PFC442" s="74"/>
      <c r="PFD442" s="74"/>
      <c r="PFE442" s="74"/>
      <c r="PFF442" s="74"/>
      <c r="PFG442" s="74"/>
      <c r="PFH442" s="74"/>
      <c r="PFI442" s="74"/>
      <c r="PFJ442" s="74"/>
      <c r="PFK442" s="74"/>
      <c r="PFL442" s="74"/>
      <c r="PFM442" s="74"/>
      <c r="PFN442" s="74"/>
      <c r="PFO442" s="74"/>
      <c r="PFP442" s="74"/>
      <c r="PFQ442" s="74"/>
      <c r="PFR442" s="74"/>
      <c r="PFS442" s="74"/>
      <c r="PFT442" s="74"/>
      <c r="PFU442" s="74"/>
      <c r="PFV442" s="74"/>
      <c r="PFW442" s="74"/>
      <c r="PFX442" s="74"/>
      <c r="PFY442" s="74"/>
      <c r="PFZ442" s="74"/>
      <c r="PGA442" s="74"/>
      <c r="PGB442" s="74"/>
      <c r="PGC442" s="74"/>
      <c r="PGD442" s="74"/>
      <c r="PGE442" s="74"/>
      <c r="PGF442" s="74"/>
      <c r="PGG442" s="74"/>
      <c r="PGH442" s="74"/>
      <c r="PGI442" s="74"/>
      <c r="PGJ442" s="74"/>
      <c r="PGK442" s="74"/>
      <c r="PGL442" s="74"/>
      <c r="PGM442" s="74"/>
      <c r="PGN442" s="74"/>
      <c r="PGO442" s="74"/>
      <c r="PGP442" s="74"/>
      <c r="PGQ442" s="74"/>
      <c r="PGR442" s="74"/>
      <c r="PGS442" s="74"/>
      <c r="PGT442" s="74"/>
      <c r="PGU442" s="74"/>
      <c r="PGV442" s="74"/>
      <c r="PGW442" s="74"/>
      <c r="PGX442" s="74"/>
      <c r="PGY442" s="74"/>
      <c r="PGZ442" s="74"/>
      <c r="PHA442" s="74"/>
      <c r="PHB442" s="74"/>
      <c r="PHC442" s="74"/>
      <c r="PHD442" s="74"/>
      <c r="PHE442" s="74"/>
      <c r="PHF442" s="74"/>
      <c r="PHG442" s="74"/>
      <c r="PHH442" s="74"/>
      <c r="PHI442" s="74"/>
      <c r="PHJ442" s="74"/>
      <c r="PHK442" s="74"/>
      <c r="PHL442" s="74"/>
      <c r="PHM442" s="74"/>
      <c r="PHN442" s="74"/>
      <c r="PHO442" s="74"/>
      <c r="PHP442" s="74"/>
      <c r="PHQ442" s="74"/>
      <c r="PHR442" s="74"/>
      <c r="PHS442" s="74"/>
      <c r="PHT442" s="74"/>
      <c r="PHU442" s="74"/>
      <c r="PHV442" s="74"/>
      <c r="PHW442" s="74"/>
      <c r="PHX442" s="74"/>
      <c r="PHY442" s="74"/>
      <c r="PHZ442" s="74"/>
      <c r="PIA442" s="74"/>
      <c r="PIB442" s="74"/>
      <c r="PIC442" s="74"/>
      <c r="PID442" s="74"/>
      <c r="PIE442" s="74"/>
      <c r="PIF442" s="74"/>
      <c r="PIG442" s="74"/>
      <c r="PIH442" s="74"/>
      <c r="PII442" s="74"/>
      <c r="PIJ442" s="74"/>
      <c r="PIK442" s="74"/>
      <c r="PIL442" s="74"/>
      <c r="PIM442" s="74"/>
      <c r="PIN442" s="74"/>
      <c r="PIO442" s="74"/>
      <c r="PIP442" s="74"/>
      <c r="PIQ442" s="74"/>
      <c r="PIR442" s="74"/>
      <c r="PIS442" s="74"/>
      <c r="PIT442" s="74"/>
      <c r="PIU442" s="74"/>
      <c r="PIV442" s="74"/>
      <c r="PIW442" s="74"/>
      <c r="PIX442" s="74"/>
      <c r="PIY442" s="74"/>
      <c r="PIZ442" s="74"/>
      <c r="PJA442" s="74"/>
      <c r="PJB442" s="74"/>
      <c r="PJC442" s="74"/>
      <c r="PJD442" s="74"/>
      <c r="PJE442" s="74"/>
      <c r="PJF442" s="74"/>
      <c r="PJG442" s="74"/>
      <c r="PJH442" s="74"/>
      <c r="PJI442" s="74"/>
      <c r="PJJ442" s="74"/>
      <c r="PJK442" s="74"/>
      <c r="PJL442" s="74"/>
      <c r="PJM442" s="74"/>
      <c r="PJN442" s="74"/>
      <c r="PJO442" s="74"/>
      <c r="PJP442" s="74"/>
      <c r="PJQ442" s="74"/>
      <c r="PJR442" s="74"/>
      <c r="PJS442" s="74"/>
      <c r="PJT442" s="74"/>
      <c r="PJU442" s="74"/>
      <c r="PJV442" s="74"/>
      <c r="PJW442" s="74"/>
      <c r="PJX442" s="74"/>
      <c r="PJY442" s="74"/>
      <c r="PJZ442" s="74"/>
      <c r="PKA442" s="74"/>
      <c r="PKB442" s="74"/>
      <c r="PKC442" s="74"/>
      <c r="PKD442" s="74"/>
      <c r="PKE442" s="74"/>
      <c r="PKF442" s="74"/>
      <c r="PKG442" s="74"/>
      <c r="PKH442" s="74"/>
      <c r="PKI442" s="74"/>
      <c r="PKJ442" s="74"/>
      <c r="PKK442" s="74"/>
      <c r="PKL442" s="74"/>
      <c r="PKM442" s="74"/>
      <c r="PKN442" s="74"/>
      <c r="PKO442" s="74"/>
      <c r="PKP442" s="74"/>
      <c r="PKQ442" s="74"/>
      <c r="PKR442" s="74"/>
      <c r="PKS442" s="74"/>
      <c r="PKT442" s="74"/>
      <c r="PKU442" s="74"/>
      <c r="PKV442" s="74"/>
      <c r="PKW442" s="74"/>
      <c r="PKX442" s="74"/>
      <c r="PKY442" s="74"/>
      <c r="PKZ442" s="74"/>
      <c r="PLA442" s="74"/>
      <c r="PLB442" s="74"/>
      <c r="PLC442" s="74"/>
      <c r="PLD442" s="74"/>
      <c r="PLE442" s="74"/>
      <c r="PLF442" s="74"/>
      <c r="PLG442" s="74"/>
      <c r="PLH442" s="74"/>
      <c r="PLI442" s="74"/>
      <c r="PLJ442" s="74"/>
      <c r="PLK442" s="74"/>
      <c r="PLL442" s="74"/>
      <c r="PLM442" s="74"/>
      <c r="PLN442" s="74"/>
      <c r="PLO442" s="74"/>
      <c r="PLP442" s="74"/>
      <c r="PLQ442" s="74"/>
      <c r="PLR442" s="74"/>
      <c r="PLS442" s="74"/>
      <c r="PLT442" s="74"/>
      <c r="PLU442" s="74"/>
      <c r="PLV442" s="74"/>
      <c r="PLW442" s="74"/>
      <c r="PLX442" s="74"/>
      <c r="PLY442" s="74"/>
      <c r="PLZ442" s="74"/>
      <c r="PMA442" s="74"/>
      <c r="PMB442" s="74"/>
      <c r="PMC442" s="74"/>
      <c r="PMD442" s="74"/>
      <c r="PME442" s="74"/>
      <c r="PMF442" s="74"/>
      <c r="PMG442" s="74"/>
      <c r="PMH442" s="74"/>
      <c r="PMI442" s="74"/>
      <c r="PMJ442" s="74"/>
      <c r="PMK442" s="74"/>
      <c r="PML442" s="74"/>
      <c r="PMM442" s="74"/>
      <c r="PMN442" s="74"/>
      <c r="PMO442" s="74"/>
      <c r="PMP442" s="74"/>
      <c r="PMQ442" s="74"/>
      <c r="PMR442" s="74"/>
      <c r="PMS442" s="74"/>
      <c r="PMT442" s="74"/>
      <c r="PMU442" s="74"/>
      <c r="PMV442" s="74"/>
      <c r="PMW442" s="74"/>
      <c r="PMX442" s="74"/>
      <c r="PMY442" s="74"/>
      <c r="PMZ442" s="74"/>
      <c r="PNA442" s="74"/>
      <c r="PNB442" s="74"/>
      <c r="PNC442" s="74"/>
      <c r="PND442" s="74"/>
      <c r="PNE442" s="74"/>
      <c r="PNF442" s="74"/>
      <c r="PNG442" s="74"/>
      <c r="PNH442" s="74"/>
      <c r="PNI442" s="74"/>
      <c r="PNJ442" s="74"/>
      <c r="PNK442" s="74"/>
      <c r="PNL442" s="74"/>
      <c r="PNM442" s="74"/>
      <c r="PNN442" s="74"/>
      <c r="PNO442" s="74"/>
      <c r="PNP442" s="74"/>
      <c r="PNQ442" s="74"/>
      <c r="PNR442" s="74"/>
      <c r="PNS442" s="74"/>
      <c r="PNT442" s="74"/>
      <c r="PNU442" s="74"/>
      <c r="PNV442" s="74"/>
      <c r="PNW442" s="74"/>
      <c r="PNX442" s="74"/>
      <c r="PNY442" s="74"/>
      <c r="PNZ442" s="74"/>
      <c r="POA442" s="74"/>
      <c r="POB442" s="74"/>
      <c r="POC442" s="74"/>
      <c r="POD442" s="74"/>
      <c r="POE442" s="74"/>
      <c r="POF442" s="74"/>
      <c r="POG442" s="74"/>
      <c r="POH442" s="74"/>
      <c r="POI442" s="74"/>
      <c r="POJ442" s="74"/>
      <c r="POK442" s="74"/>
      <c r="POL442" s="74"/>
      <c r="POM442" s="74"/>
      <c r="PON442" s="74"/>
      <c r="POO442" s="74"/>
      <c r="POP442" s="74"/>
      <c r="POQ442" s="74"/>
      <c r="POR442" s="74"/>
      <c r="POS442" s="74"/>
      <c r="POT442" s="74"/>
      <c r="POU442" s="74"/>
      <c r="POV442" s="74"/>
      <c r="POW442" s="74"/>
      <c r="POX442" s="74"/>
      <c r="POY442" s="74"/>
      <c r="POZ442" s="74"/>
      <c r="PPA442" s="74"/>
      <c r="PPB442" s="74"/>
      <c r="PPC442" s="74"/>
      <c r="PPD442" s="74"/>
      <c r="PPE442" s="74"/>
      <c r="PPF442" s="74"/>
      <c r="PPG442" s="74"/>
      <c r="PPH442" s="74"/>
      <c r="PPI442" s="74"/>
      <c r="PPJ442" s="74"/>
      <c r="PPK442" s="74"/>
      <c r="PPL442" s="74"/>
      <c r="PPM442" s="74"/>
      <c r="PPN442" s="74"/>
      <c r="PPO442" s="74"/>
      <c r="PPP442" s="74"/>
      <c r="PPQ442" s="74"/>
      <c r="PPR442" s="74"/>
      <c r="PPS442" s="74"/>
      <c r="PPT442" s="74"/>
      <c r="PPU442" s="74"/>
      <c r="PPV442" s="74"/>
      <c r="PPW442" s="74"/>
      <c r="PPX442" s="74"/>
      <c r="PPY442" s="74"/>
      <c r="PPZ442" s="74"/>
      <c r="PQA442" s="74"/>
      <c r="PQB442" s="74"/>
      <c r="PQC442" s="74"/>
      <c r="PQD442" s="74"/>
      <c r="PQE442" s="74"/>
      <c r="PQF442" s="74"/>
      <c r="PQG442" s="74"/>
      <c r="PQH442" s="74"/>
      <c r="PQI442" s="74"/>
      <c r="PQJ442" s="74"/>
      <c r="PQK442" s="74"/>
      <c r="PQL442" s="74"/>
      <c r="PQM442" s="74"/>
      <c r="PQN442" s="74"/>
      <c r="PQO442" s="74"/>
      <c r="PQP442" s="74"/>
      <c r="PQQ442" s="74"/>
      <c r="PQR442" s="74"/>
      <c r="PQS442" s="74"/>
      <c r="PQT442" s="74"/>
      <c r="PQU442" s="74"/>
      <c r="PQV442" s="74"/>
      <c r="PQW442" s="74"/>
      <c r="PQX442" s="74"/>
      <c r="PQY442" s="74"/>
      <c r="PQZ442" s="74"/>
      <c r="PRA442" s="74"/>
      <c r="PRB442" s="74"/>
      <c r="PRC442" s="74"/>
      <c r="PRD442" s="74"/>
      <c r="PRE442" s="74"/>
      <c r="PRF442" s="74"/>
      <c r="PRG442" s="74"/>
      <c r="PRH442" s="74"/>
      <c r="PRI442" s="74"/>
      <c r="PRJ442" s="74"/>
      <c r="PRK442" s="74"/>
      <c r="PRL442" s="74"/>
      <c r="PRM442" s="74"/>
      <c r="PRN442" s="74"/>
      <c r="PRO442" s="74"/>
      <c r="PRP442" s="74"/>
      <c r="PRQ442" s="74"/>
      <c r="PRR442" s="74"/>
      <c r="PRS442" s="74"/>
      <c r="PRT442" s="74"/>
      <c r="PRU442" s="74"/>
      <c r="PRV442" s="74"/>
      <c r="PRW442" s="74"/>
      <c r="PRX442" s="74"/>
      <c r="PRY442" s="74"/>
      <c r="PRZ442" s="74"/>
      <c r="PSA442" s="74"/>
      <c r="PSB442" s="74"/>
      <c r="PSC442" s="74"/>
      <c r="PSD442" s="74"/>
      <c r="PSE442" s="74"/>
      <c r="PSF442" s="74"/>
      <c r="PSG442" s="74"/>
      <c r="PSH442" s="74"/>
      <c r="PSI442" s="74"/>
      <c r="PSJ442" s="74"/>
      <c r="PSK442" s="74"/>
      <c r="PSL442" s="74"/>
      <c r="PSM442" s="74"/>
      <c r="PSN442" s="74"/>
      <c r="PSO442" s="74"/>
      <c r="PSP442" s="74"/>
      <c r="PSQ442" s="74"/>
      <c r="PSR442" s="74"/>
      <c r="PSS442" s="74"/>
      <c r="PST442" s="74"/>
      <c r="PSU442" s="74"/>
      <c r="PSV442" s="74"/>
      <c r="PSW442" s="74"/>
      <c r="PSX442" s="74"/>
      <c r="PSY442" s="74"/>
      <c r="PSZ442" s="74"/>
      <c r="PTA442" s="74"/>
      <c r="PTB442" s="74"/>
      <c r="PTC442" s="74"/>
      <c r="PTD442" s="74"/>
      <c r="PTE442" s="74"/>
      <c r="PTF442" s="74"/>
      <c r="PTG442" s="74"/>
      <c r="PTH442" s="74"/>
      <c r="PTI442" s="74"/>
      <c r="PTJ442" s="74"/>
      <c r="PTK442" s="74"/>
      <c r="PTL442" s="74"/>
      <c r="PTM442" s="74"/>
      <c r="PTN442" s="74"/>
      <c r="PTO442" s="74"/>
      <c r="PTP442" s="74"/>
      <c r="PTQ442" s="74"/>
      <c r="PTR442" s="74"/>
      <c r="PTS442" s="74"/>
      <c r="PTT442" s="74"/>
      <c r="PTU442" s="74"/>
      <c r="PTV442" s="74"/>
      <c r="PTW442" s="74"/>
      <c r="PTX442" s="74"/>
      <c r="PTY442" s="74"/>
      <c r="PTZ442" s="74"/>
      <c r="PUA442" s="74"/>
      <c r="PUB442" s="74"/>
      <c r="PUC442" s="74"/>
      <c r="PUD442" s="74"/>
      <c r="PUE442" s="74"/>
      <c r="PUF442" s="74"/>
      <c r="PUG442" s="74"/>
      <c r="PUH442" s="74"/>
      <c r="PUI442" s="74"/>
      <c r="PUJ442" s="74"/>
      <c r="PUK442" s="74"/>
      <c r="PUL442" s="74"/>
      <c r="PUM442" s="74"/>
      <c r="PUN442" s="74"/>
      <c r="PUO442" s="74"/>
      <c r="PUP442" s="74"/>
      <c r="PUQ442" s="74"/>
      <c r="PUR442" s="74"/>
      <c r="PUS442" s="74"/>
      <c r="PUT442" s="74"/>
      <c r="PUU442" s="74"/>
      <c r="PUV442" s="74"/>
      <c r="PUW442" s="74"/>
      <c r="PUX442" s="74"/>
      <c r="PUY442" s="74"/>
      <c r="PUZ442" s="74"/>
      <c r="PVA442" s="74"/>
      <c r="PVB442" s="74"/>
      <c r="PVC442" s="74"/>
      <c r="PVD442" s="74"/>
      <c r="PVE442" s="74"/>
      <c r="PVF442" s="74"/>
      <c r="PVG442" s="74"/>
      <c r="PVH442" s="74"/>
      <c r="PVI442" s="74"/>
      <c r="PVJ442" s="74"/>
      <c r="PVK442" s="74"/>
      <c r="PVL442" s="74"/>
      <c r="PVM442" s="74"/>
      <c r="PVN442" s="74"/>
      <c r="PVO442" s="74"/>
      <c r="PVP442" s="74"/>
      <c r="PVQ442" s="74"/>
      <c r="PVR442" s="74"/>
      <c r="PVS442" s="74"/>
      <c r="PVT442" s="74"/>
      <c r="PVU442" s="74"/>
      <c r="PVV442" s="74"/>
      <c r="PVW442" s="74"/>
      <c r="PVX442" s="74"/>
      <c r="PVY442" s="74"/>
      <c r="PVZ442" s="74"/>
      <c r="PWA442" s="74"/>
      <c r="PWB442" s="74"/>
      <c r="PWC442" s="74"/>
      <c r="PWD442" s="74"/>
      <c r="PWE442" s="74"/>
      <c r="PWF442" s="74"/>
      <c r="PWG442" s="74"/>
      <c r="PWH442" s="74"/>
      <c r="PWI442" s="74"/>
      <c r="PWJ442" s="74"/>
      <c r="PWK442" s="74"/>
      <c r="PWL442" s="74"/>
      <c r="PWM442" s="74"/>
      <c r="PWN442" s="74"/>
      <c r="PWO442" s="74"/>
      <c r="PWP442" s="74"/>
      <c r="PWQ442" s="74"/>
      <c r="PWR442" s="74"/>
      <c r="PWS442" s="74"/>
      <c r="PWT442" s="74"/>
      <c r="PWU442" s="74"/>
      <c r="PWV442" s="74"/>
      <c r="PWW442" s="74"/>
      <c r="PWX442" s="74"/>
      <c r="PWY442" s="74"/>
      <c r="PWZ442" s="74"/>
      <c r="PXA442" s="74"/>
      <c r="PXB442" s="74"/>
      <c r="PXC442" s="74"/>
      <c r="PXD442" s="74"/>
      <c r="PXE442" s="74"/>
      <c r="PXF442" s="74"/>
      <c r="PXG442" s="74"/>
      <c r="PXH442" s="74"/>
      <c r="PXI442" s="74"/>
      <c r="PXJ442" s="74"/>
      <c r="PXK442" s="74"/>
      <c r="PXL442" s="74"/>
      <c r="PXM442" s="74"/>
      <c r="PXN442" s="74"/>
      <c r="PXO442" s="74"/>
      <c r="PXP442" s="74"/>
      <c r="PXQ442" s="74"/>
      <c r="PXR442" s="74"/>
      <c r="PXS442" s="74"/>
      <c r="PXT442" s="74"/>
      <c r="PXU442" s="74"/>
      <c r="PXV442" s="74"/>
      <c r="PXW442" s="74"/>
      <c r="PXX442" s="74"/>
      <c r="PXY442" s="74"/>
      <c r="PXZ442" s="74"/>
      <c r="PYA442" s="74"/>
      <c r="PYB442" s="74"/>
      <c r="PYC442" s="74"/>
      <c r="PYD442" s="74"/>
      <c r="PYE442" s="74"/>
      <c r="PYF442" s="74"/>
      <c r="PYG442" s="74"/>
      <c r="PYH442" s="74"/>
      <c r="PYI442" s="74"/>
      <c r="PYJ442" s="74"/>
      <c r="PYK442" s="74"/>
      <c r="PYL442" s="74"/>
      <c r="PYM442" s="74"/>
      <c r="PYN442" s="74"/>
      <c r="PYO442" s="74"/>
      <c r="PYP442" s="74"/>
      <c r="PYQ442" s="74"/>
      <c r="PYR442" s="74"/>
      <c r="PYS442" s="74"/>
      <c r="PYT442" s="74"/>
      <c r="PYU442" s="74"/>
      <c r="PYV442" s="74"/>
      <c r="PYW442" s="74"/>
      <c r="PYX442" s="74"/>
      <c r="PYY442" s="74"/>
      <c r="PYZ442" s="74"/>
      <c r="PZA442" s="74"/>
      <c r="PZB442" s="74"/>
      <c r="PZC442" s="74"/>
      <c r="PZD442" s="74"/>
      <c r="PZE442" s="74"/>
      <c r="PZF442" s="74"/>
      <c r="PZG442" s="74"/>
      <c r="PZH442" s="74"/>
      <c r="PZI442" s="74"/>
      <c r="PZJ442" s="74"/>
      <c r="PZK442" s="74"/>
      <c r="PZL442" s="74"/>
      <c r="PZM442" s="74"/>
      <c r="PZN442" s="74"/>
      <c r="PZO442" s="74"/>
      <c r="PZP442" s="74"/>
      <c r="PZQ442" s="74"/>
      <c r="PZR442" s="74"/>
      <c r="PZS442" s="74"/>
      <c r="PZT442" s="74"/>
      <c r="PZU442" s="74"/>
      <c r="PZV442" s="74"/>
      <c r="PZW442" s="74"/>
      <c r="PZX442" s="74"/>
      <c r="PZY442" s="74"/>
      <c r="PZZ442" s="74"/>
      <c r="QAA442" s="74"/>
      <c r="QAB442" s="74"/>
      <c r="QAC442" s="74"/>
      <c r="QAD442" s="74"/>
      <c r="QAE442" s="74"/>
      <c r="QAF442" s="74"/>
      <c r="QAG442" s="74"/>
      <c r="QAH442" s="74"/>
      <c r="QAI442" s="74"/>
      <c r="QAJ442" s="74"/>
      <c r="QAK442" s="74"/>
      <c r="QAL442" s="74"/>
      <c r="QAM442" s="74"/>
      <c r="QAN442" s="74"/>
      <c r="QAO442" s="74"/>
      <c r="QAP442" s="74"/>
      <c r="QAQ442" s="74"/>
      <c r="QAR442" s="74"/>
      <c r="QAS442" s="74"/>
      <c r="QAT442" s="74"/>
      <c r="QAU442" s="74"/>
      <c r="QAV442" s="74"/>
      <c r="QAW442" s="74"/>
      <c r="QAX442" s="74"/>
      <c r="QAY442" s="74"/>
      <c r="QAZ442" s="74"/>
      <c r="QBA442" s="74"/>
      <c r="QBB442" s="74"/>
      <c r="QBC442" s="74"/>
      <c r="QBD442" s="74"/>
      <c r="QBE442" s="74"/>
      <c r="QBF442" s="74"/>
      <c r="QBG442" s="74"/>
      <c r="QBH442" s="74"/>
      <c r="QBI442" s="74"/>
      <c r="QBJ442" s="74"/>
      <c r="QBK442" s="74"/>
      <c r="QBL442" s="74"/>
      <c r="QBM442" s="74"/>
      <c r="QBN442" s="74"/>
      <c r="QBO442" s="74"/>
      <c r="QBP442" s="74"/>
      <c r="QBQ442" s="74"/>
      <c r="QBR442" s="74"/>
      <c r="QBS442" s="74"/>
      <c r="QBT442" s="74"/>
      <c r="QBU442" s="74"/>
      <c r="QBV442" s="74"/>
      <c r="QBW442" s="74"/>
      <c r="QBX442" s="74"/>
      <c r="QBY442" s="74"/>
      <c r="QBZ442" s="74"/>
      <c r="QCA442" s="74"/>
      <c r="QCB442" s="74"/>
      <c r="QCC442" s="74"/>
      <c r="QCD442" s="74"/>
      <c r="QCE442" s="74"/>
      <c r="QCF442" s="74"/>
      <c r="QCG442" s="74"/>
      <c r="QCH442" s="74"/>
      <c r="QCI442" s="74"/>
      <c r="QCJ442" s="74"/>
      <c r="QCK442" s="74"/>
      <c r="QCL442" s="74"/>
      <c r="QCM442" s="74"/>
      <c r="QCN442" s="74"/>
      <c r="QCO442" s="74"/>
      <c r="QCP442" s="74"/>
      <c r="QCQ442" s="74"/>
      <c r="QCR442" s="74"/>
      <c r="QCS442" s="74"/>
      <c r="QCT442" s="74"/>
      <c r="QCU442" s="74"/>
      <c r="QCV442" s="74"/>
      <c r="QCW442" s="74"/>
      <c r="QCX442" s="74"/>
      <c r="QCY442" s="74"/>
      <c r="QCZ442" s="74"/>
      <c r="QDA442" s="74"/>
      <c r="QDB442" s="74"/>
      <c r="QDC442" s="74"/>
      <c r="QDD442" s="74"/>
      <c r="QDE442" s="74"/>
      <c r="QDF442" s="74"/>
      <c r="QDG442" s="74"/>
      <c r="QDH442" s="74"/>
      <c r="QDI442" s="74"/>
      <c r="QDJ442" s="74"/>
      <c r="QDK442" s="74"/>
      <c r="QDL442" s="74"/>
      <c r="QDM442" s="74"/>
      <c r="QDN442" s="74"/>
      <c r="QDO442" s="74"/>
      <c r="QDP442" s="74"/>
      <c r="QDQ442" s="74"/>
      <c r="QDR442" s="74"/>
      <c r="QDS442" s="74"/>
      <c r="QDT442" s="74"/>
      <c r="QDU442" s="74"/>
      <c r="QDV442" s="74"/>
      <c r="QDW442" s="74"/>
      <c r="QDX442" s="74"/>
      <c r="QDY442" s="74"/>
      <c r="QDZ442" s="74"/>
      <c r="QEA442" s="74"/>
      <c r="QEB442" s="74"/>
      <c r="QEC442" s="74"/>
      <c r="QED442" s="74"/>
      <c r="QEE442" s="74"/>
      <c r="QEF442" s="74"/>
      <c r="QEG442" s="74"/>
      <c r="QEH442" s="74"/>
      <c r="QEI442" s="74"/>
      <c r="QEJ442" s="74"/>
      <c r="QEK442" s="74"/>
      <c r="QEL442" s="74"/>
      <c r="QEM442" s="74"/>
      <c r="QEN442" s="74"/>
      <c r="QEO442" s="74"/>
      <c r="QEP442" s="74"/>
      <c r="QEQ442" s="74"/>
      <c r="QER442" s="74"/>
      <c r="QES442" s="74"/>
      <c r="QET442" s="74"/>
      <c r="QEU442" s="74"/>
      <c r="QEV442" s="74"/>
      <c r="QEW442" s="74"/>
      <c r="QEX442" s="74"/>
      <c r="QEY442" s="74"/>
      <c r="QEZ442" s="74"/>
      <c r="QFA442" s="74"/>
      <c r="QFB442" s="74"/>
      <c r="QFC442" s="74"/>
      <c r="QFD442" s="74"/>
      <c r="QFE442" s="74"/>
      <c r="QFF442" s="74"/>
      <c r="QFG442" s="74"/>
      <c r="QFH442" s="74"/>
      <c r="QFI442" s="74"/>
      <c r="QFJ442" s="74"/>
      <c r="QFK442" s="74"/>
      <c r="QFL442" s="74"/>
      <c r="QFM442" s="74"/>
      <c r="QFN442" s="74"/>
      <c r="QFO442" s="74"/>
      <c r="QFP442" s="74"/>
      <c r="QFQ442" s="74"/>
      <c r="QFR442" s="74"/>
      <c r="QFS442" s="74"/>
      <c r="QFT442" s="74"/>
      <c r="QFU442" s="74"/>
      <c r="QFV442" s="74"/>
      <c r="QFW442" s="74"/>
      <c r="QFX442" s="74"/>
      <c r="QFY442" s="74"/>
      <c r="QFZ442" s="74"/>
      <c r="QGA442" s="74"/>
      <c r="QGB442" s="74"/>
      <c r="QGC442" s="74"/>
      <c r="QGD442" s="74"/>
      <c r="QGE442" s="74"/>
      <c r="QGF442" s="74"/>
      <c r="QGG442" s="74"/>
      <c r="QGH442" s="74"/>
      <c r="QGI442" s="74"/>
      <c r="QGJ442" s="74"/>
      <c r="QGK442" s="74"/>
      <c r="QGL442" s="74"/>
      <c r="QGM442" s="74"/>
      <c r="QGN442" s="74"/>
      <c r="QGO442" s="74"/>
      <c r="QGP442" s="74"/>
      <c r="QGQ442" s="74"/>
      <c r="QGR442" s="74"/>
      <c r="QGS442" s="74"/>
      <c r="QGT442" s="74"/>
      <c r="QGU442" s="74"/>
      <c r="QGV442" s="74"/>
      <c r="QGW442" s="74"/>
      <c r="QGX442" s="74"/>
      <c r="QGY442" s="74"/>
      <c r="QGZ442" s="74"/>
      <c r="QHA442" s="74"/>
      <c r="QHB442" s="74"/>
      <c r="QHC442" s="74"/>
      <c r="QHD442" s="74"/>
      <c r="QHE442" s="74"/>
      <c r="QHF442" s="74"/>
      <c r="QHG442" s="74"/>
      <c r="QHH442" s="74"/>
      <c r="QHI442" s="74"/>
      <c r="QHJ442" s="74"/>
      <c r="QHK442" s="74"/>
      <c r="QHL442" s="74"/>
      <c r="QHM442" s="74"/>
      <c r="QHN442" s="74"/>
      <c r="QHO442" s="74"/>
      <c r="QHP442" s="74"/>
      <c r="QHQ442" s="74"/>
      <c r="QHR442" s="74"/>
      <c r="QHS442" s="74"/>
      <c r="QHT442" s="74"/>
      <c r="QHU442" s="74"/>
      <c r="QHV442" s="74"/>
      <c r="QHW442" s="74"/>
      <c r="QHX442" s="74"/>
      <c r="QHY442" s="74"/>
      <c r="QHZ442" s="74"/>
      <c r="QIA442" s="74"/>
      <c r="QIB442" s="74"/>
      <c r="QIC442" s="74"/>
      <c r="QID442" s="74"/>
      <c r="QIE442" s="74"/>
      <c r="QIF442" s="74"/>
      <c r="QIG442" s="74"/>
      <c r="QIH442" s="74"/>
      <c r="QII442" s="74"/>
      <c r="QIJ442" s="74"/>
      <c r="QIK442" s="74"/>
      <c r="QIL442" s="74"/>
      <c r="QIM442" s="74"/>
      <c r="QIN442" s="74"/>
      <c r="QIO442" s="74"/>
      <c r="QIP442" s="74"/>
      <c r="QIQ442" s="74"/>
      <c r="QIR442" s="74"/>
      <c r="QIS442" s="74"/>
      <c r="QIT442" s="74"/>
      <c r="QIU442" s="74"/>
      <c r="QIV442" s="74"/>
      <c r="QIW442" s="74"/>
      <c r="QIX442" s="74"/>
      <c r="QIY442" s="74"/>
      <c r="QIZ442" s="74"/>
      <c r="QJA442" s="74"/>
      <c r="QJB442" s="74"/>
      <c r="QJC442" s="74"/>
      <c r="QJD442" s="74"/>
      <c r="QJE442" s="74"/>
      <c r="QJF442" s="74"/>
      <c r="QJG442" s="74"/>
      <c r="QJH442" s="74"/>
      <c r="QJI442" s="74"/>
      <c r="QJJ442" s="74"/>
      <c r="QJK442" s="74"/>
      <c r="QJL442" s="74"/>
      <c r="QJM442" s="74"/>
      <c r="QJN442" s="74"/>
      <c r="QJO442" s="74"/>
      <c r="QJP442" s="74"/>
      <c r="QJQ442" s="74"/>
      <c r="QJR442" s="74"/>
      <c r="QJS442" s="74"/>
      <c r="QJT442" s="74"/>
      <c r="QJU442" s="74"/>
      <c r="QJV442" s="74"/>
      <c r="QJW442" s="74"/>
      <c r="QJX442" s="74"/>
      <c r="QJY442" s="74"/>
      <c r="QJZ442" s="74"/>
      <c r="QKA442" s="74"/>
      <c r="QKB442" s="74"/>
      <c r="QKC442" s="74"/>
      <c r="QKD442" s="74"/>
      <c r="QKE442" s="74"/>
      <c r="QKF442" s="74"/>
      <c r="QKG442" s="74"/>
      <c r="QKH442" s="74"/>
      <c r="QKI442" s="74"/>
      <c r="QKJ442" s="74"/>
      <c r="QKK442" s="74"/>
      <c r="QKL442" s="74"/>
      <c r="QKM442" s="74"/>
      <c r="QKN442" s="74"/>
      <c r="QKO442" s="74"/>
      <c r="QKP442" s="74"/>
      <c r="QKQ442" s="74"/>
      <c r="QKR442" s="74"/>
      <c r="QKS442" s="74"/>
      <c r="QKT442" s="74"/>
      <c r="QKU442" s="74"/>
      <c r="QKV442" s="74"/>
      <c r="QKW442" s="74"/>
      <c r="QKX442" s="74"/>
      <c r="QKY442" s="74"/>
      <c r="QKZ442" s="74"/>
      <c r="QLA442" s="74"/>
      <c r="QLB442" s="74"/>
      <c r="QLC442" s="74"/>
      <c r="QLD442" s="74"/>
      <c r="QLE442" s="74"/>
      <c r="QLF442" s="74"/>
      <c r="QLG442" s="74"/>
      <c r="QLH442" s="74"/>
      <c r="QLI442" s="74"/>
      <c r="QLJ442" s="74"/>
      <c r="QLK442" s="74"/>
      <c r="QLL442" s="74"/>
      <c r="QLM442" s="74"/>
      <c r="QLN442" s="74"/>
      <c r="QLO442" s="74"/>
      <c r="QLP442" s="74"/>
      <c r="QLQ442" s="74"/>
      <c r="QLR442" s="74"/>
      <c r="QLS442" s="74"/>
      <c r="QLT442" s="74"/>
      <c r="QLU442" s="74"/>
      <c r="QLV442" s="74"/>
      <c r="QLW442" s="74"/>
      <c r="QLX442" s="74"/>
      <c r="QLY442" s="74"/>
      <c r="QLZ442" s="74"/>
      <c r="QMA442" s="74"/>
      <c r="QMB442" s="74"/>
      <c r="QMC442" s="74"/>
      <c r="QMD442" s="74"/>
      <c r="QME442" s="74"/>
      <c r="QMF442" s="74"/>
      <c r="QMG442" s="74"/>
      <c r="QMH442" s="74"/>
      <c r="QMI442" s="74"/>
      <c r="QMJ442" s="74"/>
      <c r="QMK442" s="74"/>
      <c r="QML442" s="74"/>
      <c r="QMM442" s="74"/>
      <c r="QMN442" s="74"/>
      <c r="QMO442" s="74"/>
      <c r="QMP442" s="74"/>
      <c r="QMQ442" s="74"/>
      <c r="QMR442" s="74"/>
      <c r="QMS442" s="74"/>
      <c r="QMT442" s="74"/>
      <c r="QMU442" s="74"/>
      <c r="QMV442" s="74"/>
      <c r="QMW442" s="74"/>
      <c r="QMX442" s="74"/>
      <c r="QMY442" s="74"/>
      <c r="QMZ442" s="74"/>
      <c r="QNA442" s="74"/>
      <c r="QNB442" s="74"/>
      <c r="QNC442" s="74"/>
      <c r="QND442" s="74"/>
      <c r="QNE442" s="74"/>
      <c r="QNF442" s="74"/>
      <c r="QNG442" s="74"/>
      <c r="QNH442" s="74"/>
      <c r="QNI442" s="74"/>
      <c r="QNJ442" s="74"/>
      <c r="QNK442" s="74"/>
      <c r="QNL442" s="74"/>
      <c r="QNM442" s="74"/>
      <c r="QNN442" s="74"/>
      <c r="QNO442" s="74"/>
      <c r="QNP442" s="74"/>
      <c r="QNQ442" s="74"/>
      <c r="QNR442" s="74"/>
      <c r="QNS442" s="74"/>
      <c r="QNT442" s="74"/>
      <c r="QNU442" s="74"/>
      <c r="QNV442" s="74"/>
      <c r="QNW442" s="74"/>
      <c r="QNX442" s="74"/>
      <c r="QNY442" s="74"/>
      <c r="QNZ442" s="74"/>
      <c r="QOA442" s="74"/>
      <c r="QOB442" s="74"/>
      <c r="QOC442" s="74"/>
      <c r="QOD442" s="74"/>
      <c r="QOE442" s="74"/>
      <c r="QOF442" s="74"/>
      <c r="QOG442" s="74"/>
      <c r="QOH442" s="74"/>
      <c r="QOI442" s="74"/>
      <c r="QOJ442" s="74"/>
      <c r="QOK442" s="74"/>
      <c r="QOL442" s="74"/>
      <c r="QOM442" s="74"/>
      <c r="QON442" s="74"/>
      <c r="QOO442" s="74"/>
      <c r="QOP442" s="74"/>
      <c r="QOQ442" s="74"/>
      <c r="QOR442" s="74"/>
      <c r="QOS442" s="74"/>
      <c r="QOT442" s="74"/>
      <c r="QOU442" s="74"/>
      <c r="QOV442" s="74"/>
      <c r="QOW442" s="74"/>
      <c r="QOX442" s="74"/>
      <c r="QOY442" s="74"/>
      <c r="QOZ442" s="74"/>
      <c r="QPA442" s="74"/>
      <c r="QPB442" s="74"/>
      <c r="QPC442" s="74"/>
      <c r="QPD442" s="74"/>
      <c r="QPE442" s="74"/>
      <c r="QPF442" s="74"/>
      <c r="QPG442" s="74"/>
      <c r="QPH442" s="74"/>
      <c r="QPI442" s="74"/>
      <c r="QPJ442" s="74"/>
      <c r="QPK442" s="74"/>
      <c r="QPL442" s="74"/>
      <c r="QPM442" s="74"/>
      <c r="QPN442" s="74"/>
      <c r="QPO442" s="74"/>
      <c r="QPP442" s="74"/>
      <c r="QPQ442" s="74"/>
      <c r="QPR442" s="74"/>
      <c r="QPS442" s="74"/>
      <c r="QPT442" s="74"/>
      <c r="QPU442" s="74"/>
      <c r="QPV442" s="74"/>
      <c r="QPW442" s="74"/>
      <c r="QPX442" s="74"/>
      <c r="QPY442" s="74"/>
      <c r="QPZ442" s="74"/>
      <c r="QQA442" s="74"/>
      <c r="QQB442" s="74"/>
      <c r="QQC442" s="74"/>
      <c r="QQD442" s="74"/>
      <c r="QQE442" s="74"/>
      <c r="QQF442" s="74"/>
      <c r="QQG442" s="74"/>
      <c r="QQH442" s="74"/>
      <c r="QQI442" s="74"/>
      <c r="QQJ442" s="74"/>
      <c r="QQK442" s="74"/>
      <c r="QQL442" s="74"/>
      <c r="QQM442" s="74"/>
      <c r="QQN442" s="74"/>
      <c r="QQO442" s="74"/>
      <c r="QQP442" s="74"/>
      <c r="QQQ442" s="74"/>
      <c r="QQR442" s="74"/>
      <c r="QQS442" s="74"/>
      <c r="QQT442" s="74"/>
      <c r="QQU442" s="74"/>
      <c r="QQV442" s="74"/>
      <c r="QQW442" s="74"/>
      <c r="QQX442" s="74"/>
      <c r="QQY442" s="74"/>
      <c r="QQZ442" s="74"/>
      <c r="QRA442" s="74"/>
      <c r="QRB442" s="74"/>
      <c r="QRC442" s="74"/>
      <c r="QRD442" s="74"/>
      <c r="QRE442" s="74"/>
      <c r="QRF442" s="74"/>
      <c r="QRG442" s="74"/>
      <c r="QRH442" s="74"/>
      <c r="QRI442" s="74"/>
      <c r="QRJ442" s="74"/>
      <c r="QRK442" s="74"/>
      <c r="QRL442" s="74"/>
      <c r="QRM442" s="74"/>
      <c r="QRN442" s="74"/>
      <c r="QRO442" s="74"/>
      <c r="QRP442" s="74"/>
      <c r="QRQ442" s="74"/>
      <c r="QRR442" s="74"/>
      <c r="QRS442" s="74"/>
      <c r="QRT442" s="74"/>
      <c r="QRU442" s="74"/>
      <c r="QRV442" s="74"/>
      <c r="QRW442" s="74"/>
      <c r="QRX442" s="74"/>
      <c r="QRY442" s="74"/>
      <c r="QRZ442" s="74"/>
      <c r="QSA442" s="74"/>
      <c r="QSB442" s="74"/>
      <c r="QSC442" s="74"/>
      <c r="QSD442" s="74"/>
      <c r="QSE442" s="74"/>
      <c r="QSF442" s="74"/>
      <c r="QSG442" s="74"/>
      <c r="QSH442" s="74"/>
      <c r="QSI442" s="74"/>
      <c r="QSJ442" s="74"/>
      <c r="QSK442" s="74"/>
      <c r="QSL442" s="74"/>
      <c r="QSM442" s="74"/>
      <c r="QSN442" s="74"/>
      <c r="QSO442" s="74"/>
      <c r="QSP442" s="74"/>
      <c r="QSQ442" s="74"/>
      <c r="QSR442" s="74"/>
      <c r="QSS442" s="74"/>
      <c r="QST442" s="74"/>
      <c r="QSU442" s="74"/>
      <c r="QSV442" s="74"/>
      <c r="QSW442" s="74"/>
      <c r="QSX442" s="74"/>
      <c r="QSY442" s="74"/>
      <c r="QSZ442" s="74"/>
      <c r="QTA442" s="74"/>
      <c r="QTB442" s="74"/>
      <c r="QTC442" s="74"/>
      <c r="QTD442" s="74"/>
      <c r="QTE442" s="74"/>
      <c r="QTF442" s="74"/>
      <c r="QTG442" s="74"/>
      <c r="QTH442" s="74"/>
      <c r="QTI442" s="74"/>
      <c r="QTJ442" s="74"/>
      <c r="QTK442" s="74"/>
      <c r="QTL442" s="74"/>
      <c r="QTM442" s="74"/>
      <c r="QTN442" s="74"/>
      <c r="QTO442" s="74"/>
      <c r="QTP442" s="74"/>
      <c r="QTQ442" s="74"/>
      <c r="QTR442" s="74"/>
      <c r="QTS442" s="74"/>
      <c r="QTT442" s="74"/>
      <c r="QTU442" s="74"/>
      <c r="QTV442" s="74"/>
      <c r="QTW442" s="74"/>
      <c r="QTX442" s="74"/>
      <c r="QTY442" s="74"/>
      <c r="QTZ442" s="74"/>
      <c r="QUA442" s="74"/>
      <c r="QUB442" s="74"/>
      <c r="QUC442" s="74"/>
      <c r="QUD442" s="74"/>
      <c r="QUE442" s="74"/>
      <c r="QUF442" s="74"/>
      <c r="QUG442" s="74"/>
      <c r="QUH442" s="74"/>
      <c r="QUI442" s="74"/>
      <c r="QUJ442" s="74"/>
      <c r="QUK442" s="74"/>
      <c r="QUL442" s="74"/>
      <c r="QUM442" s="74"/>
      <c r="QUN442" s="74"/>
      <c r="QUO442" s="74"/>
      <c r="QUP442" s="74"/>
      <c r="QUQ442" s="74"/>
      <c r="QUR442" s="74"/>
      <c r="QUS442" s="74"/>
      <c r="QUT442" s="74"/>
      <c r="QUU442" s="74"/>
      <c r="QUV442" s="74"/>
      <c r="QUW442" s="74"/>
      <c r="QUX442" s="74"/>
      <c r="QUY442" s="74"/>
      <c r="QUZ442" s="74"/>
      <c r="QVA442" s="74"/>
      <c r="QVB442" s="74"/>
      <c r="QVC442" s="74"/>
      <c r="QVD442" s="74"/>
      <c r="QVE442" s="74"/>
      <c r="QVF442" s="74"/>
      <c r="QVG442" s="74"/>
      <c r="QVH442" s="74"/>
      <c r="QVI442" s="74"/>
      <c r="QVJ442" s="74"/>
      <c r="QVK442" s="74"/>
      <c r="QVL442" s="74"/>
      <c r="QVM442" s="74"/>
      <c r="QVN442" s="74"/>
      <c r="QVO442" s="74"/>
      <c r="QVP442" s="74"/>
      <c r="QVQ442" s="74"/>
      <c r="QVR442" s="74"/>
      <c r="QVS442" s="74"/>
      <c r="QVT442" s="74"/>
      <c r="QVU442" s="74"/>
      <c r="QVV442" s="74"/>
      <c r="QVW442" s="74"/>
      <c r="QVX442" s="74"/>
      <c r="QVY442" s="74"/>
      <c r="QVZ442" s="74"/>
      <c r="QWA442" s="74"/>
      <c r="QWB442" s="74"/>
      <c r="QWC442" s="74"/>
      <c r="QWD442" s="74"/>
      <c r="QWE442" s="74"/>
      <c r="QWF442" s="74"/>
      <c r="QWG442" s="74"/>
      <c r="QWH442" s="74"/>
      <c r="QWI442" s="74"/>
      <c r="QWJ442" s="74"/>
      <c r="QWK442" s="74"/>
      <c r="QWL442" s="74"/>
      <c r="QWM442" s="74"/>
      <c r="QWN442" s="74"/>
      <c r="QWO442" s="74"/>
      <c r="QWP442" s="74"/>
      <c r="QWQ442" s="74"/>
      <c r="QWR442" s="74"/>
      <c r="QWS442" s="74"/>
      <c r="QWT442" s="74"/>
      <c r="QWU442" s="74"/>
      <c r="QWV442" s="74"/>
      <c r="QWW442" s="74"/>
      <c r="QWX442" s="74"/>
      <c r="QWY442" s="74"/>
      <c r="QWZ442" s="74"/>
      <c r="QXA442" s="74"/>
      <c r="QXB442" s="74"/>
      <c r="QXC442" s="74"/>
      <c r="QXD442" s="74"/>
      <c r="QXE442" s="74"/>
      <c r="QXF442" s="74"/>
      <c r="QXG442" s="74"/>
      <c r="QXH442" s="74"/>
      <c r="QXI442" s="74"/>
      <c r="QXJ442" s="74"/>
      <c r="QXK442" s="74"/>
      <c r="QXL442" s="74"/>
      <c r="QXM442" s="74"/>
      <c r="QXN442" s="74"/>
      <c r="QXO442" s="74"/>
      <c r="QXP442" s="74"/>
      <c r="QXQ442" s="74"/>
      <c r="QXR442" s="74"/>
      <c r="QXS442" s="74"/>
      <c r="QXT442" s="74"/>
      <c r="QXU442" s="74"/>
      <c r="QXV442" s="74"/>
      <c r="QXW442" s="74"/>
      <c r="QXX442" s="74"/>
      <c r="QXY442" s="74"/>
      <c r="QXZ442" s="74"/>
      <c r="QYA442" s="74"/>
      <c r="QYB442" s="74"/>
      <c r="QYC442" s="74"/>
      <c r="QYD442" s="74"/>
      <c r="QYE442" s="74"/>
      <c r="QYF442" s="74"/>
      <c r="QYG442" s="74"/>
      <c r="QYH442" s="74"/>
      <c r="QYI442" s="74"/>
      <c r="QYJ442" s="74"/>
      <c r="QYK442" s="74"/>
      <c r="QYL442" s="74"/>
      <c r="QYM442" s="74"/>
      <c r="QYN442" s="74"/>
      <c r="QYO442" s="74"/>
      <c r="QYP442" s="74"/>
      <c r="QYQ442" s="74"/>
      <c r="QYR442" s="74"/>
      <c r="QYS442" s="74"/>
      <c r="QYT442" s="74"/>
      <c r="QYU442" s="74"/>
      <c r="QYV442" s="74"/>
      <c r="QYW442" s="74"/>
      <c r="QYX442" s="74"/>
      <c r="QYY442" s="74"/>
      <c r="QYZ442" s="74"/>
      <c r="QZA442" s="74"/>
      <c r="QZB442" s="74"/>
      <c r="QZC442" s="74"/>
      <c r="QZD442" s="74"/>
      <c r="QZE442" s="74"/>
      <c r="QZF442" s="74"/>
      <c r="QZG442" s="74"/>
      <c r="QZH442" s="74"/>
      <c r="QZI442" s="74"/>
      <c r="QZJ442" s="74"/>
      <c r="QZK442" s="74"/>
      <c r="QZL442" s="74"/>
      <c r="QZM442" s="74"/>
      <c r="QZN442" s="74"/>
      <c r="QZO442" s="74"/>
      <c r="QZP442" s="74"/>
      <c r="QZQ442" s="74"/>
      <c r="QZR442" s="74"/>
      <c r="QZS442" s="74"/>
      <c r="QZT442" s="74"/>
      <c r="QZU442" s="74"/>
      <c r="QZV442" s="74"/>
      <c r="QZW442" s="74"/>
      <c r="QZX442" s="74"/>
      <c r="QZY442" s="74"/>
      <c r="QZZ442" s="74"/>
      <c r="RAA442" s="74"/>
      <c r="RAB442" s="74"/>
      <c r="RAC442" s="74"/>
      <c r="RAD442" s="74"/>
      <c r="RAE442" s="74"/>
      <c r="RAF442" s="74"/>
      <c r="RAG442" s="74"/>
      <c r="RAH442" s="74"/>
      <c r="RAI442" s="74"/>
      <c r="RAJ442" s="74"/>
      <c r="RAK442" s="74"/>
      <c r="RAL442" s="74"/>
      <c r="RAM442" s="74"/>
      <c r="RAN442" s="74"/>
      <c r="RAO442" s="74"/>
      <c r="RAP442" s="74"/>
      <c r="RAQ442" s="74"/>
      <c r="RAR442" s="74"/>
      <c r="RAS442" s="74"/>
      <c r="RAT442" s="74"/>
      <c r="RAU442" s="74"/>
      <c r="RAV442" s="74"/>
      <c r="RAW442" s="74"/>
      <c r="RAX442" s="74"/>
      <c r="RAY442" s="74"/>
      <c r="RAZ442" s="74"/>
      <c r="RBA442" s="74"/>
      <c r="RBB442" s="74"/>
      <c r="RBC442" s="74"/>
      <c r="RBD442" s="74"/>
      <c r="RBE442" s="74"/>
      <c r="RBF442" s="74"/>
      <c r="RBG442" s="74"/>
      <c r="RBH442" s="74"/>
      <c r="RBI442" s="74"/>
      <c r="RBJ442" s="74"/>
      <c r="RBK442" s="74"/>
      <c r="RBL442" s="74"/>
      <c r="RBM442" s="74"/>
      <c r="RBN442" s="74"/>
      <c r="RBO442" s="74"/>
      <c r="RBP442" s="74"/>
      <c r="RBQ442" s="74"/>
      <c r="RBR442" s="74"/>
      <c r="RBS442" s="74"/>
      <c r="RBT442" s="74"/>
      <c r="RBU442" s="74"/>
      <c r="RBV442" s="74"/>
      <c r="RBW442" s="74"/>
      <c r="RBX442" s="74"/>
      <c r="RBY442" s="74"/>
      <c r="RBZ442" s="74"/>
      <c r="RCA442" s="74"/>
      <c r="RCB442" s="74"/>
      <c r="RCC442" s="74"/>
      <c r="RCD442" s="74"/>
      <c r="RCE442" s="74"/>
      <c r="RCF442" s="74"/>
      <c r="RCG442" s="74"/>
      <c r="RCH442" s="74"/>
      <c r="RCI442" s="74"/>
      <c r="RCJ442" s="74"/>
      <c r="RCK442" s="74"/>
      <c r="RCL442" s="74"/>
      <c r="RCM442" s="74"/>
      <c r="RCN442" s="74"/>
      <c r="RCO442" s="74"/>
      <c r="RCP442" s="74"/>
      <c r="RCQ442" s="74"/>
      <c r="RCR442" s="74"/>
      <c r="RCS442" s="74"/>
      <c r="RCT442" s="74"/>
      <c r="RCU442" s="74"/>
      <c r="RCV442" s="74"/>
      <c r="RCW442" s="74"/>
      <c r="RCX442" s="74"/>
      <c r="RCY442" s="74"/>
      <c r="RCZ442" s="74"/>
      <c r="RDA442" s="74"/>
      <c r="RDB442" s="74"/>
      <c r="RDC442" s="74"/>
      <c r="RDD442" s="74"/>
      <c r="RDE442" s="74"/>
      <c r="RDF442" s="74"/>
      <c r="RDG442" s="74"/>
      <c r="RDH442" s="74"/>
      <c r="RDI442" s="74"/>
      <c r="RDJ442" s="74"/>
      <c r="RDK442" s="74"/>
      <c r="RDL442" s="74"/>
      <c r="RDM442" s="74"/>
      <c r="RDN442" s="74"/>
      <c r="RDO442" s="74"/>
      <c r="RDP442" s="74"/>
      <c r="RDQ442" s="74"/>
      <c r="RDR442" s="74"/>
      <c r="RDS442" s="74"/>
      <c r="RDT442" s="74"/>
      <c r="RDU442" s="74"/>
      <c r="RDV442" s="74"/>
      <c r="RDW442" s="74"/>
      <c r="RDX442" s="74"/>
      <c r="RDY442" s="74"/>
      <c r="RDZ442" s="74"/>
      <c r="REA442" s="74"/>
      <c r="REB442" s="74"/>
      <c r="REC442" s="74"/>
      <c r="RED442" s="74"/>
      <c r="REE442" s="74"/>
      <c r="REF442" s="74"/>
      <c r="REG442" s="74"/>
      <c r="REH442" s="74"/>
      <c r="REI442" s="74"/>
      <c r="REJ442" s="74"/>
      <c r="REK442" s="74"/>
      <c r="REL442" s="74"/>
      <c r="REM442" s="74"/>
      <c r="REN442" s="74"/>
      <c r="REO442" s="74"/>
      <c r="REP442" s="74"/>
      <c r="REQ442" s="74"/>
      <c r="RER442" s="74"/>
      <c r="RES442" s="74"/>
      <c r="RET442" s="74"/>
      <c r="REU442" s="74"/>
      <c r="REV442" s="74"/>
      <c r="REW442" s="74"/>
      <c r="REX442" s="74"/>
      <c r="REY442" s="74"/>
      <c r="REZ442" s="74"/>
      <c r="RFA442" s="74"/>
      <c r="RFB442" s="74"/>
      <c r="RFC442" s="74"/>
      <c r="RFD442" s="74"/>
      <c r="RFE442" s="74"/>
      <c r="RFF442" s="74"/>
      <c r="RFG442" s="74"/>
      <c r="RFH442" s="74"/>
      <c r="RFI442" s="74"/>
      <c r="RFJ442" s="74"/>
      <c r="RFK442" s="74"/>
      <c r="RFL442" s="74"/>
      <c r="RFM442" s="74"/>
      <c r="RFN442" s="74"/>
      <c r="RFO442" s="74"/>
      <c r="RFP442" s="74"/>
      <c r="RFQ442" s="74"/>
      <c r="RFR442" s="74"/>
      <c r="RFS442" s="74"/>
      <c r="RFT442" s="74"/>
      <c r="RFU442" s="74"/>
      <c r="RFV442" s="74"/>
      <c r="RFW442" s="74"/>
      <c r="RFX442" s="74"/>
      <c r="RFY442" s="74"/>
      <c r="RFZ442" s="74"/>
      <c r="RGA442" s="74"/>
      <c r="RGB442" s="74"/>
      <c r="RGC442" s="74"/>
      <c r="RGD442" s="74"/>
      <c r="RGE442" s="74"/>
      <c r="RGF442" s="74"/>
      <c r="RGG442" s="74"/>
      <c r="RGH442" s="74"/>
      <c r="RGI442" s="74"/>
      <c r="RGJ442" s="74"/>
      <c r="RGK442" s="74"/>
      <c r="RGL442" s="74"/>
      <c r="RGM442" s="74"/>
      <c r="RGN442" s="74"/>
      <c r="RGO442" s="74"/>
      <c r="RGP442" s="74"/>
      <c r="RGQ442" s="74"/>
      <c r="RGR442" s="74"/>
      <c r="RGS442" s="74"/>
      <c r="RGT442" s="74"/>
      <c r="RGU442" s="74"/>
      <c r="RGV442" s="74"/>
      <c r="RGW442" s="74"/>
      <c r="RGX442" s="74"/>
      <c r="RGY442" s="74"/>
      <c r="RGZ442" s="74"/>
      <c r="RHA442" s="74"/>
      <c r="RHB442" s="74"/>
      <c r="RHC442" s="74"/>
      <c r="RHD442" s="74"/>
      <c r="RHE442" s="74"/>
      <c r="RHF442" s="74"/>
      <c r="RHG442" s="74"/>
      <c r="RHH442" s="74"/>
      <c r="RHI442" s="74"/>
      <c r="RHJ442" s="74"/>
      <c r="RHK442" s="74"/>
      <c r="RHL442" s="74"/>
      <c r="RHM442" s="74"/>
      <c r="RHN442" s="74"/>
      <c r="RHO442" s="74"/>
      <c r="RHP442" s="74"/>
      <c r="RHQ442" s="74"/>
      <c r="RHR442" s="74"/>
      <c r="RHS442" s="74"/>
      <c r="RHT442" s="74"/>
      <c r="RHU442" s="74"/>
      <c r="RHV442" s="74"/>
      <c r="RHW442" s="74"/>
      <c r="RHX442" s="74"/>
      <c r="RHY442" s="74"/>
      <c r="RHZ442" s="74"/>
      <c r="RIA442" s="74"/>
      <c r="RIB442" s="74"/>
      <c r="RIC442" s="74"/>
      <c r="RID442" s="74"/>
      <c r="RIE442" s="74"/>
      <c r="RIF442" s="74"/>
      <c r="RIG442" s="74"/>
      <c r="RIH442" s="74"/>
      <c r="RII442" s="74"/>
      <c r="RIJ442" s="74"/>
      <c r="RIK442" s="74"/>
      <c r="RIL442" s="74"/>
      <c r="RIM442" s="74"/>
      <c r="RIN442" s="74"/>
      <c r="RIO442" s="74"/>
      <c r="RIP442" s="74"/>
      <c r="RIQ442" s="74"/>
      <c r="RIR442" s="74"/>
      <c r="RIS442" s="74"/>
      <c r="RIT442" s="74"/>
      <c r="RIU442" s="74"/>
      <c r="RIV442" s="74"/>
      <c r="RIW442" s="74"/>
      <c r="RIX442" s="74"/>
      <c r="RIY442" s="74"/>
      <c r="RIZ442" s="74"/>
      <c r="RJA442" s="74"/>
      <c r="RJB442" s="74"/>
      <c r="RJC442" s="74"/>
      <c r="RJD442" s="74"/>
      <c r="RJE442" s="74"/>
      <c r="RJF442" s="74"/>
      <c r="RJG442" s="74"/>
      <c r="RJH442" s="74"/>
      <c r="RJI442" s="74"/>
      <c r="RJJ442" s="74"/>
      <c r="RJK442" s="74"/>
      <c r="RJL442" s="74"/>
      <c r="RJM442" s="74"/>
      <c r="RJN442" s="74"/>
      <c r="RJO442" s="74"/>
      <c r="RJP442" s="74"/>
      <c r="RJQ442" s="74"/>
      <c r="RJR442" s="74"/>
      <c r="RJS442" s="74"/>
      <c r="RJT442" s="74"/>
      <c r="RJU442" s="74"/>
      <c r="RJV442" s="74"/>
      <c r="RJW442" s="74"/>
      <c r="RJX442" s="74"/>
      <c r="RJY442" s="74"/>
      <c r="RJZ442" s="74"/>
      <c r="RKA442" s="74"/>
      <c r="RKB442" s="74"/>
      <c r="RKC442" s="74"/>
      <c r="RKD442" s="74"/>
      <c r="RKE442" s="74"/>
      <c r="RKF442" s="74"/>
      <c r="RKG442" s="74"/>
      <c r="RKH442" s="74"/>
      <c r="RKI442" s="74"/>
      <c r="RKJ442" s="74"/>
      <c r="RKK442" s="74"/>
      <c r="RKL442" s="74"/>
      <c r="RKM442" s="74"/>
      <c r="RKN442" s="74"/>
      <c r="RKO442" s="74"/>
      <c r="RKP442" s="74"/>
      <c r="RKQ442" s="74"/>
      <c r="RKR442" s="74"/>
      <c r="RKS442" s="74"/>
      <c r="RKT442" s="74"/>
      <c r="RKU442" s="74"/>
      <c r="RKV442" s="74"/>
      <c r="RKW442" s="74"/>
      <c r="RKX442" s="74"/>
      <c r="RKY442" s="74"/>
      <c r="RKZ442" s="74"/>
      <c r="RLA442" s="74"/>
      <c r="RLB442" s="74"/>
      <c r="RLC442" s="74"/>
      <c r="RLD442" s="74"/>
      <c r="RLE442" s="74"/>
      <c r="RLF442" s="74"/>
      <c r="RLG442" s="74"/>
      <c r="RLH442" s="74"/>
      <c r="RLI442" s="74"/>
      <c r="RLJ442" s="74"/>
      <c r="RLK442" s="74"/>
      <c r="RLL442" s="74"/>
      <c r="RLM442" s="74"/>
      <c r="RLN442" s="74"/>
      <c r="RLO442" s="74"/>
      <c r="RLP442" s="74"/>
      <c r="RLQ442" s="74"/>
      <c r="RLR442" s="74"/>
      <c r="RLS442" s="74"/>
      <c r="RLT442" s="74"/>
      <c r="RLU442" s="74"/>
      <c r="RLV442" s="74"/>
      <c r="RLW442" s="74"/>
      <c r="RLX442" s="74"/>
      <c r="RLY442" s="74"/>
      <c r="RLZ442" s="74"/>
      <c r="RMA442" s="74"/>
      <c r="RMB442" s="74"/>
      <c r="RMC442" s="74"/>
      <c r="RMD442" s="74"/>
      <c r="RME442" s="74"/>
      <c r="RMF442" s="74"/>
      <c r="RMG442" s="74"/>
      <c r="RMH442" s="74"/>
      <c r="RMI442" s="74"/>
      <c r="RMJ442" s="74"/>
      <c r="RMK442" s="74"/>
      <c r="RML442" s="74"/>
      <c r="RMM442" s="74"/>
      <c r="RMN442" s="74"/>
      <c r="RMO442" s="74"/>
      <c r="RMP442" s="74"/>
      <c r="RMQ442" s="74"/>
      <c r="RMR442" s="74"/>
      <c r="RMS442" s="74"/>
      <c r="RMT442" s="74"/>
      <c r="RMU442" s="74"/>
      <c r="RMV442" s="74"/>
      <c r="RMW442" s="74"/>
      <c r="RMX442" s="74"/>
      <c r="RMY442" s="74"/>
      <c r="RMZ442" s="74"/>
      <c r="RNA442" s="74"/>
      <c r="RNB442" s="74"/>
      <c r="RNC442" s="74"/>
      <c r="RND442" s="74"/>
      <c r="RNE442" s="74"/>
      <c r="RNF442" s="74"/>
      <c r="RNG442" s="74"/>
      <c r="RNH442" s="74"/>
      <c r="RNI442" s="74"/>
      <c r="RNJ442" s="74"/>
      <c r="RNK442" s="74"/>
      <c r="RNL442" s="74"/>
      <c r="RNM442" s="74"/>
      <c r="RNN442" s="74"/>
      <c r="RNO442" s="74"/>
      <c r="RNP442" s="74"/>
      <c r="RNQ442" s="74"/>
      <c r="RNR442" s="74"/>
      <c r="RNS442" s="74"/>
      <c r="RNT442" s="74"/>
      <c r="RNU442" s="74"/>
      <c r="RNV442" s="74"/>
      <c r="RNW442" s="74"/>
      <c r="RNX442" s="74"/>
      <c r="RNY442" s="74"/>
      <c r="RNZ442" s="74"/>
      <c r="ROA442" s="74"/>
      <c r="ROB442" s="74"/>
      <c r="ROC442" s="74"/>
      <c r="ROD442" s="74"/>
      <c r="ROE442" s="74"/>
      <c r="ROF442" s="74"/>
      <c r="ROG442" s="74"/>
      <c r="ROH442" s="74"/>
      <c r="ROI442" s="74"/>
      <c r="ROJ442" s="74"/>
      <c r="ROK442" s="74"/>
      <c r="ROL442" s="74"/>
      <c r="ROM442" s="74"/>
      <c r="RON442" s="74"/>
      <c r="ROO442" s="74"/>
      <c r="ROP442" s="74"/>
      <c r="ROQ442" s="74"/>
      <c r="ROR442" s="74"/>
      <c r="ROS442" s="74"/>
      <c r="ROT442" s="74"/>
      <c r="ROU442" s="74"/>
      <c r="ROV442" s="74"/>
      <c r="ROW442" s="74"/>
      <c r="ROX442" s="74"/>
      <c r="ROY442" s="74"/>
      <c r="ROZ442" s="74"/>
      <c r="RPA442" s="74"/>
      <c r="RPB442" s="74"/>
      <c r="RPC442" s="74"/>
      <c r="RPD442" s="74"/>
      <c r="RPE442" s="74"/>
      <c r="RPF442" s="74"/>
      <c r="RPG442" s="74"/>
      <c r="RPH442" s="74"/>
      <c r="RPI442" s="74"/>
      <c r="RPJ442" s="74"/>
      <c r="RPK442" s="74"/>
      <c r="RPL442" s="74"/>
      <c r="RPM442" s="74"/>
      <c r="RPN442" s="74"/>
      <c r="RPO442" s="74"/>
      <c r="RPP442" s="74"/>
      <c r="RPQ442" s="74"/>
      <c r="RPR442" s="74"/>
      <c r="RPS442" s="74"/>
      <c r="RPT442" s="74"/>
      <c r="RPU442" s="74"/>
      <c r="RPV442" s="74"/>
      <c r="RPW442" s="74"/>
      <c r="RPX442" s="74"/>
      <c r="RPY442" s="74"/>
      <c r="RPZ442" s="74"/>
      <c r="RQA442" s="74"/>
      <c r="RQB442" s="74"/>
      <c r="RQC442" s="74"/>
      <c r="RQD442" s="74"/>
      <c r="RQE442" s="74"/>
      <c r="RQF442" s="74"/>
      <c r="RQG442" s="74"/>
      <c r="RQH442" s="74"/>
      <c r="RQI442" s="74"/>
      <c r="RQJ442" s="74"/>
      <c r="RQK442" s="74"/>
      <c r="RQL442" s="74"/>
      <c r="RQM442" s="74"/>
      <c r="RQN442" s="74"/>
      <c r="RQO442" s="74"/>
      <c r="RQP442" s="74"/>
      <c r="RQQ442" s="74"/>
      <c r="RQR442" s="74"/>
      <c r="RQS442" s="74"/>
      <c r="RQT442" s="74"/>
      <c r="RQU442" s="74"/>
      <c r="RQV442" s="74"/>
      <c r="RQW442" s="74"/>
      <c r="RQX442" s="74"/>
      <c r="RQY442" s="74"/>
      <c r="RQZ442" s="74"/>
      <c r="RRA442" s="74"/>
      <c r="RRB442" s="74"/>
      <c r="RRC442" s="74"/>
      <c r="RRD442" s="74"/>
      <c r="RRE442" s="74"/>
      <c r="RRF442" s="74"/>
      <c r="RRG442" s="74"/>
      <c r="RRH442" s="74"/>
      <c r="RRI442" s="74"/>
      <c r="RRJ442" s="74"/>
      <c r="RRK442" s="74"/>
      <c r="RRL442" s="74"/>
      <c r="RRM442" s="74"/>
      <c r="RRN442" s="74"/>
      <c r="RRO442" s="74"/>
      <c r="RRP442" s="74"/>
      <c r="RRQ442" s="74"/>
      <c r="RRR442" s="74"/>
      <c r="RRS442" s="74"/>
      <c r="RRT442" s="74"/>
      <c r="RRU442" s="74"/>
      <c r="RRV442" s="74"/>
      <c r="RRW442" s="74"/>
      <c r="RRX442" s="74"/>
      <c r="RRY442" s="74"/>
      <c r="RRZ442" s="74"/>
      <c r="RSA442" s="74"/>
      <c r="RSB442" s="74"/>
      <c r="RSC442" s="74"/>
      <c r="RSD442" s="74"/>
      <c r="RSE442" s="74"/>
      <c r="RSF442" s="74"/>
      <c r="RSG442" s="74"/>
      <c r="RSH442" s="74"/>
      <c r="RSI442" s="74"/>
      <c r="RSJ442" s="74"/>
      <c r="RSK442" s="74"/>
      <c r="RSL442" s="74"/>
      <c r="RSM442" s="74"/>
      <c r="RSN442" s="74"/>
      <c r="RSO442" s="74"/>
      <c r="RSP442" s="74"/>
      <c r="RSQ442" s="74"/>
      <c r="RSR442" s="74"/>
      <c r="RSS442" s="74"/>
      <c r="RST442" s="74"/>
      <c r="RSU442" s="74"/>
      <c r="RSV442" s="74"/>
      <c r="RSW442" s="74"/>
      <c r="RSX442" s="74"/>
      <c r="RSY442" s="74"/>
      <c r="RSZ442" s="74"/>
      <c r="RTA442" s="74"/>
      <c r="RTB442" s="74"/>
      <c r="RTC442" s="74"/>
      <c r="RTD442" s="74"/>
      <c r="RTE442" s="74"/>
      <c r="RTF442" s="74"/>
      <c r="RTG442" s="74"/>
      <c r="RTH442" s="74"/>
      <c r="RTI442" s="74"/>
      <c r="RTJ442" s="74"/>
      <c r="RTK442" s="74"/>
      <c r="RTL442" s="74"/>
      <c r="RTM442" s="74"/>
      <c r="RTN442" s="74"/>
      <c r="RTO442" s="74"/>
      <c r="RTP442" s="74"/>
      <c r="RTQ442" s="74"/>
      <c r="RTR442" s="74"/>
      <c r="RTS442" s="74"/>
      <c r="RTT442" s="74"/>
      <c r="RTU442" s="74"/>
      <c r="RTV442" s="74"/>
      <c r="RTW442" s="74"/>
      <c r="RTX442" s="74"/>
      <c r="RTY442" s="74"/>
      <c r="RTZ442" s="74"/>
      <c r="RUA442" s="74"/>
      <c r="RUB442" s="74"/>
      <c r="RUC442" s="74"/>
      <c r="RUD442" s="74"/>
      <c r="RUE442" s="74"/>
      <c r="RUF442" s="74"/>
      <c r="RUG442" s="74"/>
      <c r="RUH442" s="74"/>
      <c r="RUI442" s="74"/>
      <c r="RUJ442" s="74"/>
      <c r="RUK442" s="74"/>
      <c r="RUL442" s="74"/>
      <c r="RUM442" s="74"/>
      <c r="RUN442" s="74"/>
      <c r="RUO442" s="74"/>
      <c r="RUP442" s="74"/>
      <c r="RUQ442" s="74"/>
      <c r="RUR442" s="74"/>
      <c r="RUS442" s="74"/>
      <c r="RUT442" s="74"/>
      <c r="RUU442" s="74"/>
      <c r="RUV442" s="74"/>
      <c r="RUW442" s="74"/>
      <c r="RUX442" s="74"/>
      <c r="RUY442" s="74"/>
      <c r="RUZ442" s="74"/>
      <c r="RVA442" s="74"/>
      <c r="RVB442" s="74"/>
      <c r="RVC442" s="74"/>
      <c r="RVD442" s="74"/>
      <c r="RVE442" s="74"/>
      <c r="RVF442" s="74"/>
      <c r="RVG442" s="74"/>
      <c r="RVH442" s="74"/>
      <c r="RVI442" s="74"/>
      <c r="RVJ442" s="74"/>
      <c r="RVK442" s="74"/>
      <c r="RVL442" s="74"/>
      <c r="RVM442" s="74"/>
      <c r="RVN442" s="74"/>
      <c r="RVO442" s="74"/>
      <c r="RVP442" s="74"/>
      <c r="RVQ442" s="74"/>
      <c r="RVR442" s="74"/>
      <c r="RVS442" s="74"/>
      <c r="RVT442" s="74"/>
      <c r="RVU442" s="74"/>
      <c r="RVV442" s="74"/>
      <c r="RVW442" s="74"/>
      <c r="RVX442" s="74"/>
      <c r="RVY442" s="74"/>
      <c r="RVZ442" s="74"/>
      <c r="RWA442" s="74"/>
      <c r="RWB442" s="74"/>
      <c r="RWC442" s="74"/>
      <c r="RWD442" s="74"/>
      <c r="RWE442" s="74"/>
      <c r="RWF442" s="74"/>
      <c r="RWG442" s="74"/>
      <c r="RWH442" s="74"/>
      <c r="RWI442" s="74"/>
      <c r="RWJ442" s="74"/>
      <c r="RWK442" s="74"/>
      <c r="RWL442" s="74"/>
      <c r="RWM442" s="74"/>
      <c r="RWN442" s="74"/>
      <c r="RWO442" s="74"/>
      <c r="RWP442" s="74"/>
      <c r="RWQ442" s="74"/>
      <c r="RWR442" s="74"/>
      <c r="RWS442" s="74"/>
      <c r="RWT442" s="74"/>
      <c r="RWU442" s="74"/>
      <c r="RWV442" s="74"/>
      <c r="RWW442" s="74"/>
      <c r="RWX442" s="74"/>
      <c r="RWY442" s="74"/>
      <c r="RWZ442" s="74"/>
      <c r="RXA442" s="74"/>
      <c r="RXB442" s="74"/>
      <c r="RXC442" s="74"/>
      <c r="RXD442" s="74"/>
      <c r="RXE442" s="74"/>
      <c r="RXF442" s="74"/>
      <c r="RXG442" s="74"/>
      <c r="RXH442" s="74"/>
      <c r="RXI442" s="74"/>
      <c r="RXJ442" s="74"/>
      <c r="RXK442" s="74"/>
      <c r="RXL442" s="74"/>
      <c r="RXM442" s="74"/>
      <c r="RXN442" s="74"/>
      <c r="RXO442" s="74"/>
      <c r="RXP442" s="74"/>
      <c r="RXQ442" s="74"/>
      <c r="RXR442" s="74"/>
      <c r="RXS442" s="74"/>
      <c r="RXT442" s="74"/>
      <c r="RXU442" s="74"/>
      <c r="RXV442" s="74"/>
      <c r="RXW442" s="74"/>
      <c r="RXX442" s="74"/>
      <c r="RXY442" s="74"/>
      <c r="RXZ442" s="74"/>
      <c r="RYA442" s="74"/>
      <c r="RYB442" s="74"/>
      <c r="RYC442" s="74"/>
      <c r="RYD442" s="74"/>
      <c r="RYE442" s="74"/>
      <c r="RYF442" s="74"/>
      <c r="RYG442" s="74"/>
      <c r="RYH442" s="74"/>
      <c r="RYI442" s="74"/>
      <c r="RYJ442" s="74"/>
      <c r="RYK442" s="74"/>
      <c r="RYL442" s="74"/>
      <c r="RYM442" s="74"/>
      <c r="RYN442" s="74"/>
      <c r="RYO442" s="74"/>
      <c r="RYP442" s="74"/>
      <c r="RYQ442" s="74"/>
      <c r="RYR442" s="74"/>
      <c r="RYS442" s="74"/>
      <c r="RYT442" s="74"/>
      <c r="RYU442" s="74"/>
      <c r="RYV442" s="74"/>
      <c r="RYW442" s="74"/>
      <c r="RYX442" s="74"/>
      <c r="RYY442" s="74"/>
      <c r="RYZ442" s="74"/>
      <c r="RZA442" s="74"/>
      <c r="RZB442" s="74"/>
      <c r="RZC442" s="74"/>
      <c r="RZD442" s="74"/>
      <c r="RZE442" s="74"/>
      <c r="RZF442" s="74"/>
      <c r="RZG442" s="74"/>
      <c r="RZH442" s="74"/>
      <c r="RZI442" s="74"/>
      <c r="RZJ442" s="74"/>
      <c r="RZK442" s="74"/>
      <c r="RZL442" s="74"/>
      <c r="RZM442" s="74"/>
      <c r="RZN442" s="74"/>
      <c r="RZO442" s="74"/>
      <c r="RZP442" s="74"/>
      <c r="RZQ442" s="74"/>
      <c r="RZR442" s="74"/>
      <c r="RZS442" s="74"/>
      <c r="RZT442" s="74"/>
      <c r="RZU442" s="74"/>
      <c r="RZV442" s="74"/>
      <c r="RZW442" s="74"/>
      <c r="RZX442" s="74"/>
      <c r="RZY442" s="74"/>
      <c r="RZZ442" s="74"/>
      <c r="SAA442" s="74"/>
      <c r="SAB442" s="74"/>
      <c r="SAC442" s="74"/>
      <c r="SAD442" s="74"/>
      <c r="SAE442" s="74"/>
      <c r="SAF442" s="74"/>
      <c r="SAG442" s="74"/>
      <c r="SAH442" s="74"/>
      <c r="SAI442" s="74"/>
      <c r="SAJ442" s="74"/>
      <c r="SAK442" s="74"/>
      <c r="SAL442" s="74"/>
      <c r="SAM442" s="74"/>
      <c r="SAN442" s="74"/>
      <c r="SAO442" s="74"/>
      <c r="SAP442" s="74"/>
      <c r="SAQ442" s="74"/>
      <c r="SAR442" s="74"/>
      <c r="SAS442" s="74"/>
      <c r="SAT442" s="74"/>
      <c r="SAU442" s="74"/>
      <c r="SAV442" s="74"/>
      <c r="SAW442" s="74"/>
      <c r="SAX442" s="74"/>
      <c r="SAY442" s="74"/>
      <c r="SAZ442" s="74"/>
      <c r="SBA442" s="74"/>
      <c r="SBB442" s="74"/>
      <c r="SBC442" s="74"/>
      <c r="SBD442" s="74"/>
      <c r="SBE442" s="74"/>
      <c r="SBF442" s="74"/>
      <c r="SBG442" s="74"/>
      <c r="SBH442" s="74"/>
      <c r="SBI442" s="74"/>
      <c r="SBJ442" s="74"/>
      <c r="SBK442" s="74"/>
      <c r="SBL442" s="74"/>
      <c r="SBM442" s="74"/>
      <c r="SBN442" s="74"/>
      <c r="SBO442" s="74"/>
      <c r="SBP442" s="74"/>
      <c r="SBQ442" s="74"/>
      <c r="SBR442" s="74"/>
      <c r="SBS442" s="74"/>
      <c r="SBT442" s="74"/>
      <c r="SBU442" s="74"/>
      <c r="SBV442" s="74"/>
      <c r="SBW442" s="74"/>
      <c r="SBX442" s="74"/>
      <c r="SBY442" s="74"/>
      <c r="SBZ442" s="74"/>
      <c r="SCA442" s="74"/>
      <c r="SCB442" s="74"/>
      <c r="SCC442" s="74"/>
      <c r="SCD442" s="74"/>
      <c r="SCE442" s="74"/>
      <c r="SCF442" s="74"/>
      <c r="SCG442" s="74"/>
      <c r="SCH442" s="74"/>
      <c r="SCI442" s="74"/>
      <c r="SCJ442" s="74"/>
      <c r="SCK442" s="74"/>
      <c r="SCL442" s="74"/>
      <c r="SCM442" s="74"/>
      <c r="SCN442" s="74"/>
      <c r="SCO442" s="74"/>
      <c r="SCP442" s="74"/>
      <c r="SCQ442" s="74"/>
      <c r="SCR442" s="74"/>
      <c r="SCS442" s="74"/>
      <c r="SCT442" s="74"/>
      <c r="SCU442" s="74"/>
      <c r="SCV442" s="74"/>
      <c r="SCW442" s="74"/>
      <c r="SCX442" s="74"/>
      <c r="SCY442" s="74"/>
      <c r="SCZ442" s="74"/>
      <c r="SDA442" s="74"/>
      <c r="SDB442" s="74"/>
      <c r="SDC442" s="74"/>
      <c r="SDD442" s="74"/>
      <c r="SDE442" s="74"/>
      <c r="SDF442" s="74"/>
      <c r="SDG442" s="74"/>
      <c r="SDH442" s="74"/>
      <c r="SDI442" s="74"/>
      <c r="SDJ442" s="74"/>
      <c r="SDK442" s="74"/>
      <c r="SDL442" s="74"/>
      <c r="SDM442" s="74"/>
      <c r="SDN442" s="74"/>
      <c r="SDO442" s="74"/>
      <c r="SDP442" s="74"/>
      <c r="SDQ442" s="74"/>
      <c r="SDR442" s="74"/>
      <c r="SDS442" s="74"/>
      <c r="SDT442" s="74"/>
      <c r="SDU442" s="74"/>
      <c r="SDV442" s="74"/>
      <c r="SDW442" s="74"/>
      <c r="SDX442" s="74"/>
      <c r="SDY442" s="74"/>
      <c r="SDZ442" s="74"/>
      <c r="SEA442" s="74"/>
      <c r="SEB442" s="74"/>
      <c r="SEC442" s="74"/>
      <c r="SED442" s="74"/>
      <c r="SEE442" s="74"/>
      <c r="SEF442" s="74"/>
      <c r="SEG442" s="74"/>
      <c r="SEH442" s="74"/>
      <c r="SEI442" s="74"/>
      <c r="SEJ442" s="74"/>
      <c r="SEK442" s="74"/>
      <c r="SEL442" s="74"/>
      <c r="SEM442" s="74"/>
      <c r="SEN442" s="74"/>
      <c r="SEO442" s="74"/>
      <c r="SEP442" s="74"/>
      <c r="SEQ442" s="74"/>
      <c r="SER442" s="74"/>
      <c r="SES442" s="74"/>
      <c r="SET442" s="74"/>
      <c r="SEU442" s="74"/>
      <c r="SEV442" s="74"/>
      <c r="SEW442" s="74"/>
      <c r="SEX442" s="74"/>
      <c r="SEY442" s="74"/>
      <c r="SEZ442" s="74"/>
      <c r="SFA442" s="74"/>
      <c r="SFB442" s="74"/>
      <c r="SFC442" s="74"/>
      <c r="SFD442" s="74"/>
      <c r="SFE442" s="74"/>
      <c r="SFF442" s="74"/>
      <c r="SFG442" s="74"/>
      <c r="SFH442" s="74"/>
      <c r="SFI442" s="74"/>
      <c r="SFJ442" s="74"/>
      <c r="SFK442" s="74"/>
      <c r="SFL442" s="74"/>
      <c r="SFM442" s="74"/>
      <c r="SFN442" s="74"/>
      <c r="SFO442" s="74"/>
      <c r="SFP442" s="74"/>
      <c r="SFQ442" s="74"/>
      <c r="SFR442" s="74"/>
      <c r="SFS442" s="74"/>
      <c r="SFT442" s="74"/>
      <c r="SFU442" s="74"/>
      <c r="SFV442" s="74"/>
      <c r="SFW442" s="74"/>
      <c r="SFX442" s="74"/>
      <c r="SFY442" s="74"/>
      <c r="SFZ442" s="74"/>
      <c r="SGA442" s="74"/>
      <c r="SGB442" s="74"/>
      <c r="SGC442" s="74"/>
      <c r="SGD442" s="74"/>
      <c r="SGE442" s="74"/>
      <c r="SGF442" s="74"/>
      <c r="SGG442" s="74"/>
      <c r="SGH442" s="74"/>
      <c r="SGI442" s="74"/>
      <c r="SGJ442" s="74"/>
      <c r="SGK442" s="74"/>
      <c r="SGL442" s="74"/>
      <c r="SGM442" s="74"/>
      <c r="SGN442" s="74"/>
      <c r="SGO442" s="74"/>
      <c r="SGP442" s="74"/>
      <c r="SGQ442" s="74"/>
      <c r="SGR442" s="74"/>
      <c r="SGS442" s="74"/>
      <c r="SGT442" s="74"/>
      <c r="SGU442" s="74"/>
      <c r="SGV442" s="74"/>
      <c r="SGW442" s="74"/>
      <c r="SGX442" s="74"/>
      <c r="SGY442" s="74"/>
      <c r="SGZ442" s="74"/>
      <c r="SHA442" s="74"/>
      <c r="SHB442" s="74"/>
      <c r="SHC442" s="74"/>
      <c r="SHD442" s="74"/>
      <c r="SHE442" s="74"/>
      <c r="SHF442" s="74"/>
      <c r="SHG442" s="74"/>
      <c r="SHH442" s="74"/>
      <c r="SHI442" s="74"/>
      <c r="SHJ442" s="74"/>
      <c r="SHK442" s="74"/>
      <c r="SHL442" s="74"/>
      <c r="SHM442" s="74"/>
      <c r="SHN442" s="74"/>
      <c r="SHO442" s="74"/>
      <c r="SHP442" s="74"/>
      <c r="SHQ442" s="74"/>
      <c r="SHR442" s="74"/>
      <c r="SHS442" s="74"/>
      <c r="SHT442" s="74"/>
      <c r="SHU442" s="74"/>
      <c r="SHV442" s="74"/>
      <c r="SHW442" s="74"/>
      <c r="SHX442" s="74"/>
      <c r="SHY442" s="74"/>
      <c r="SHZ442" s="74"/>
      <c r="SIA442" s="74"/>
      <c r="SIB442" s="74"/>
      <c r="SIC442" s="74"/>
      <c r="SID442" s="74"/>
      <c r="SIE442" s="74"/>
      <c r="SIF442" s="74"/>
      <c r="SIG442" s="74"/>
      <c r="SIH442" s="74"/>
      <c r="SII442" s="74"/>
      <c r="SIJ442" s="74"/>
      <c r="SIK442" s="74"/>
      <c r="SIL442" s="74"/>
      <c r="SIM442" s="74"/>
      <c r="SIN442" s="74"/>
      <c r="SIO442" s="74"/>
      <c r="SIP442" s="74"/>
      <c r="SIQ442" s="74"/>
      <c r="SIR442" s="74"/>
      <c r="SIS442" s="74"/>
      <c r="SIT442" s="74"/>
      <c r="SIU442" s="74"/>
      <c r="SIV442" s="74"/>
      <c r="SIW442" s="74"/>
      <c r="SIX442" s="74"/>
      <c r="SIY442" s="74"/>
      <c r="SIZ442" s="74"/>
      <c r="SJA442" s="74"/>
      <c r="SJB442" s="74"/>
      <c r="SJC442" s="74"/>
      <c r="SJD442" s="74"/>
      <c r="SJE442" s="74"/>
      <c r="SJF442" s="74"/>
      <c r="SJG442" s="74"/>
      <c r="SJH442" s="74"/>
      <c r="SJI442" s="74"/>
      <c r="SJJ442" s="74"/>
      <c r="SJK442" s="74"/>
      <c r="SJL442" s="74"/>
      <c r="SJM442" s="74"/>
      <c r="SJN442" s="74"/>
      <c r="SJO442" s="74"/>
      <c r="SJP442" s="74"/>
      <c r="SJQ442" s="74"/>
      <c r="SJR442" s="74"/>
      <c r="SJS442" s="74"/>
      <c r="SJT442" s="74"/>
      <c r="SJU442" s="74"/>
      <c r="SJV442" s="74"/>
      <c r="SJW442" s="74"/>
      <c r="SJX442" s="74"/>
      <c r="SJY442" s="74"/>
      <c r="SJZ442" s="74"/>
      <c r="SKA442" s="74"/>
      <c r="SKB442" s="74"/>
      <c r="SKC442" s="74"/>
      <c r="SKD442" s="74"/>
      <c r="SKE442" s="74"/>
      <c r="SKF442" s="74"/>
      <c r="SKG442" s="74"/>
      <c r="SKH442" s="74"/>
      <c r="SKI442" s="74"/>
      <c r="SKJ442" s="74"/>
      <c r="SKK442" s="74"/>
      <c r="SKL442" s="74"/>
      <c r="SKM442" s="74"/>
      <c r="SKN442" s="74"/>
      <c r="SKO442" s="74"/>
      <c r="SKP442" s="74"/>
      <c r="SKQ442" s="74"/>
      <c r="SKR442" s="74"/>
      <c r="SKS442" s="74"/>
      <c r="SKT442" s="74"/>
      <c r="SKU442" s="74"/>
      <c r="SKV442" s="74"/>
      <c r="SKW442" s="74"/>
      <c r="SKX442" s="74"/>
      <c r="SKY442" s="74"/>
      <c r="SKZ442" s="74"/>
      <c r="SLA442" s="74"/>
      <c r="SLB442" s="74"/>
      <c r="SLC442" s="74"/>
      <c r="SLD442" s="74"/>
      <c r="SLE442" s="74"/>
      <c r="SLF442" s="74"/>
      <c r="SLG442" s="74"/>
      <c r="SLH442" s="74"/>
      <c r="SLI442" s="74"/>
      <c r="SLJ442" s="74"/>
      <c r="SLK442" s="74"/>
      <c r="SLL442" s="74"/>
      <c r="SLM442" s="74"/>
      <c r="SLN442" s="74"/>
      <c r="SLO442" s="74"/>
      <c r="SLP442" s="74"/>
      <c r="SLQ442" s="74"/>
      <c r="SLR442" s="74"/>
      <c r="SLS442" s="74"/>
      <c r="SLT442" s="74"/>
      <c r="SLU442" s="74"/>
      <c r="SLV442" s="74"/>
      <c r="SLW442" s="74"/>
      <c r="SLX442" s="74"/>
      <c r="SLY442" s="74"/>
      <c r="SLZ442" s="74"/>
      <c r="SMA442" s="74"/>
      <c r="SMB442" s="74"/>
      <c r="SMC442" s="74"/>
      <c r="SMD442" s="74"/>
      <c r="SME442" s="74"/>
      <c r="SMF442" s="74"/>
      <c r="SMG442" s="74"/>
      <c r="SMH442" s="74"/>
      <c r="SMI442" s="74"/>
      <c r="SMJ442" s="74"/>
      <c r="SMK442" s="74"/>
      <c r="SML442" s="74"/>
      <c r="SMM442" s="74"/>
      <c r="SMN442" s="74"/>
      <c r="SMO442" s="74"/>
      <c r="SMP442" s="74"/>
      <c r="SMQ442" s="74"/>
      <c r="SMR442" s="74"/>
      <c r="SMS442" s="74"/>
      <c r="SMT442" s="74"/>
      <c r="SMU442" s="74"/>
      <c r="SMV442" s="74"/>
      <c r="SMW442" s="74"/>
      <c r="SMX442" s="74"/>
      <c r="SMY442" s="74"/>
      <c r="SMZ442" s="74"/>
      <c r="SNA442" s="74"/>
      <c r="SNB442" s="74"/>
      <c r="SNC442" s="74"/>
      <c r="SND442" s="74"/>
      <c r="SNE442" s="74"/>
      <c r="SNF442" s="74"/>
      <c r="SNG442" s="74"/>
      <c r="SNH442" s="74"/>
      <c r="SNI442" s="74"/>
      <c r="SNJ442" s="74"/>
      <c r="SNK442" s="74"/>
      <c r="SNL442" s="74"/>
      <c r="SNM442" s="74"/>
      <c r="SNN442" s="74"/>
      <c r="SNO442" s="74"/>
      <c r="SNP442" s="74"/>
      <c r="SNQ442" s="74"/>
      <c r="SNR442" s="74"/>
      <c r="SNS442" s="74"/>
      <c r="SNT442" s="74"/>
      <c r="SNU442" s="74"/>
      <c r="SNV442" s="74"/>
      <c r="SNW442" s="74"/>
      <c r="SNX442" s="74"/>
      <c r="SNY442" s="74"/>
      <c r="SNZ442" s="74"/>
      <c r="SOA442" s="74"/>
      <c r="SOB442" s="74"/>
      <c r="SOC442" s="74"/>
      <c r="SOD442" s="74"/>
      <c r="SOE442" s="74"/>
      <c r="SOF442" s="74"/>
      <c r="SOG442" s="74"/>
      <c r="SOH442" s="74"/>
      <c r="SOI442" s="74"/>
      <c r="SOJ442" s="74"/>
      <c r="SOK442" s="74"/>
      <c r="SOL442" s="74"/>
      <c r="SOM442" s="74"/>
      <c r="SON442" s="74"/>
      <c r="SOO442" s="74"/>
      <c r="SOP442" s="74"/>
      <c r="SOQ442" s="74"/>
      <c r="SOR442" s="74"/>
      <c r="SOS442" s="74"/>
      <c r="SOT442" s="74"/>
      <c r="SOU442" s="74"/>
      <c r="SOV442" s="74"/>
      <c r="SOW442" s="74"/>
      <c r="SOX442" s="74"/>
      <c r="SOY442" s="74"/>
      <c r="SOZ442" s="74"/>
      <c r="SPA442" s="74"/>
      <c r="SPB442" s="74"/>
      <c r="SPC442" s="74"/>
      <c r="SPD442" s="74"/>
      <c r="SPE442" s="74"/>
      <c r="SPF442" s="74"/>
      <c r="SPG442" s="74"/>
      <c r="SPH442" s="74"/>
      <c r="SPI442" s="74"/>
      <c r="SPJ442" s="74"/>
      <c r="SPK442" s="74"/>
      <c r="SPL442" s="74"/>
      <c r="SPM442" s="74"/>
      <c r="SPN442" s="74"/>
      <c r="SPO442" s="74"/>
      <c r="SPP442" s="74"/>
      <c r="SPQ442" s="74"/>
      <c r="SPR442" s="74"/>
      <c r="SPS442" s="74"/>
      <c r="SPT442" s="74"/>
      <c r="SPU442" s="74"/>
      <c r="SPV442" s="74"/>
      <c r="SPW442" s="74"/>
      <c r="SPX442" s="74"/>
      <c r="SPY442" s="74"/>
      <c r="SPZ442" s="74"/>
      <c r="SQA442" s="74"/>
      <c r="SQB442" s="74"/>
      <c r="SQC442" s="74"/>
      <c r="SQD442" s="74"/>
      <c r="SQE442" s="74"/>
      <c r="SQF442" s="74"/>
      <c r="SQG442" s="74"/>
      <c r="SQH442" s="74"/>
      <c r="SQI442" s="74"/>
      <c r="SQJ442" s="74"/>
      <c r="SQK442" s="74"/>
      <c r="SQL442" s="74"/>
      <c r="SQM442" s="74"/>
      <c r="SQN442" s="74"/>
      <c r="SQO442" s="74"/>
      <c r="SQP442" s="74"/>
      <c r="SQQ442" s="74"/>
      <c r="SQR442" s="74"/>
      <c r="SQS442" s="74"/>
      <c r="SQT442" s="74"/>
      <c r="SQU442" s="74"/>
      <c r="SQV442" s="74"/>
      <c r="SQW442" s="74"/>
      <c r="SQX442" s="74"/>
      <c r="SQY442" s="74"/>
      <c r="SQZ442" s="74"/>
      <c r="SRA442" s="74"/>
      <c r="SRB442" s="74"/>
      <c r="SRC442" s="74"/>
      <c r="SRD442" s="74"/>
      <c r="SRE442" s="74"/>
      <c r="SRF442" s="74"/>
      <c r="SRG442" s="74"/>
      <c r="SRH442" s="74"/>
      <c r="SRI442" s="74"/>
      <c r="SRJ442" s="74"/>
      <c r="SRK442" s="74"/>
      <c r="SRL442" s="74"/>
      <c r="SRM442" s="74"/>
      <c r="SRN442" s="74"/>
      <c r="SRO442" s="74"/>
      <c r="SRP442" s="74"/>
      <c r="SRQ442" s="74"/>
      <c r="SRR442" s="74"/>
      <c r="SRS442" s="74"/>
      <c r="SRT442" s="74"/>
      <c r="SRU442" s="74"/>
      <c r="SRV442" s="74"/>
      <c r="SRW442" s="74"/>
      <c r="SRX442" s="74"/>
      <c r="SRY442" s="74"/>
      <c r="SRZ442" s="74"/>
      <c r="SSA442" s="74"/>
      <c r="SSB442" s="74"/>
      <c r="SSC442" s="74"/>
      <c r="SSD442" s="74"/>
      <c r="SSE442" s="74"/>
      <c r="SSF442" s="74"/>
      <c r="SSG442" s="74"/>
      <c r="SSH442" s="74"/>
      <c r="SSI442" s="74"/>
      <c r="SSJ442" s="74"/>
      <c r="SSK442" s="74"/>
      <c r="SSL442" s="74"/>
      <c r="SSM442" s="74"/>
      <c r="SSN442" s="74"/>
      <c r="SSO442" s="74"/>
      <c r="SSP442" s="74"/>
      <c r="SSQ442" s="74"/>
      <c r="SSR442" s="74"/>
      <c r="SSS442" s="74"/>
      <c r="SST442" s="74"/>
      <c r="SSU442" s="74"/>
      <c r="SSV442" s="74"/>
      <c r="SSW442" s="74"/>
      <c r="SSX442" s="74"/>
      <c r="SSY442" s="74"/>
      <c r="SSZ442" s="74"/>
      <c r="STA442" s="74"/>
      <c r="STB442" s="74"/>
      <c r="STC442" s="74"/>
      <c r="STD442" s="74"/>
      <c r="STE442" s="74"/>
      <c r="STF442" s="74"/>
      <c r="STG442" s="74"/>
      <c r="STH442" s="74"/>
      <c r="STI442" s="74"/>
      <c r="STJ442" s="74"/>
      <c r="STK442" s="74"/>
      <c r="STL442" s="74"/>
      <c r="STM442" s="74"/>
      <c r="STN442" s="74"/>
      <c r="STO442" s="74"/>
      <c r="STP442" s="74"/>
      <c r="STQ442" s="74"/>
      <c r="STR442" s="74"/>
      <c r="STS442" s="74"/>
      <c r="STT442" s="74"/>
      <c r="STU442" s="74"/>
      <c r="STV442" s="74"/>
      <c r="STW442" s="74"/>
      <c r="STX442" s="74"/>
      <c r="STY442" s="74"/>
      <c r="STZ442" s="74"/>
      <c r="SUA442" s="74"/>
      <c r="SUB442" s="74"/>
      <c r="SUC442" s="74"/>
      <c r="SUD442" s="74"/>
      <c r="SUE442" s="74"/>
      <c r="SUF442" s="74"/>
      <c r="SUG442" s="74"/>
      <c r="SUH442" s="74"/>
      <c r="SUI442" s="74"/>
      <c r="SUJ442" s="74"/>
      <c r="SUK442" s="74"/>
      <c r="SUL442" s="74"/>
      <c r="SUM442" s="74"/>
      <c r="SUN442" s="74"/>
      <c r="SUO442" s="74"/>
      <c r="SUP442" s="74"/>
      <c r="SUQ442" s="74"/>
      <c r="SUR442" s="74"/>
      <c r="SUS442" s="74"/>
      <c r="SUT442" s="74"/>
      <c r="SUU442" s="74"/>
      <c r="SUV442" s="74"/>
      <c r="SUW442" s="74"/>
      <c r="SUX442" s="74"/>
      <c r="SUY442" s="74"/>
      <c r="SUZ442" s="74"/>
      <c r="SVA442" s="74"/>
      <c r="SVB442" s="74"/>
      <c r="SVC442" s="74"/>
      <c r="SVD442" s="74"/>
      <c r="SVE442" s="74"/>
      <c r="SVF442" s="74"/>
      <c r="SVG442" s="74"/>
      <c r="SVH442" s="74"/>
      <c r="SVI442" s="74"/>
      <c r="SVJ442" s="74"/>
      <c r="SVK442" s="74"/>
      <c r="SVL442" s="74"/>
      <c r="SVM442" s="74"/>
      <c r="SVN442" s="74"/>
      <c r="SVO442" s="74"/>
      <c r="SVP442" s="74"/>
      <c r="SVQ442" s="74"/>
      <c r="SVR442" s="74"/>
      <c r="SVS442" s="74"/>
      <c r="SVT442" s="74"/>
      <c r="SVU442" s="74"/>
      <c r="SVV442" s="74"/>
      <c r="SVW442" s="74"/>
      <c r="SVX442" s="74"/>
      <c r="SVY442" s="74"/>
      <c r="SVZ442" s="74"/>
      <c r="SWA442" s="74"/>
      <c r="SWB442" s="74"/>
      <c r="SWC442" s="74"/>
      <c r="SWD442" s="74"/>
      <c r="SWE442" s="74"/>
      <c r="SWF442" s="74"/>
      <c r="SWG442" s="74"/>
      <c r="SWH442" s="74"/>
      <c r="SWI442" s="74"/>
      <c r="SWJ442" s="74"/>
      <c r="SWK442" s="74"/>
      <c r="SWL442" s="74"/>
      <c r="SWM442" s="74"/>
      <c r="SWN442" s="74"/>
      <c r="SWO442" s="74"/>
      <c r="SWP442" s="74"/>
      <c r="SWQ442" s="74"/>
      <c r="SWR442" s="74"/>
      <c r="SWS442" s="74"/>
      <c r="SWT442" s="74"/>
      <c r="SWU442" s="74"/>
      <c r="SWV442" s="74"/>
      <c r="SWW442" s="74"/>
      <c r="SWX442" s="74"/>
      <c r="SWY442" s="74"/>
      <c r="SWZ442" s="74"/>
      <c r="SXA442" s="74"/>
      <c r="SXB442" s="74"/>
      <c r="SXC442" s="74"/>
      <c r="SXD442" s="74"/>
      <c r="SXE442" s="74"/>
      <c r="SXF442" s="74"/>
      <c r="SXG442" s="74"/>
      <c r="SXH442" s="74"/>
      <c r="SXI442" s="74"/>
      <c r="SXJ442" s="74"/>
      <c r="SXK442" s="74"/>
      <c r="SXL442" s="74"/>
      <c r="SXM442" s="74"/>
      <c r="SXN442" s="74"/>
      <c r="SXO442" s="74"/>
      <c r="SXP442" s="74"/>
      <c r="SXQ442" s="74"/>
      <c r="SXR442" s="74"/>
      <c r="SXS442" s="74"/>
      <c r="SXT442" s="74"/>
      <c r="SXU442" s="74"/>
      <c r="SXV442" s="74"/>
      <c r="SXW442" s="74"/>
      <c r="SXX442" s="74"/>
      <c r="SXY442" s="74"/>
      <c r="SXZ442" s="74"/>
      <c r="SYA442" s="74"/>
      <c r="SYB442" s="74"/>
      <c r="SYC442" s="74"/>
      <c r="SYD442" s="74"/>
      <c r="SYE442" s="74"/>
      <c r="SYF442" s="74"/>
      <c r="SYG442" s="74"/>
      <c r="SYH442" s="74"/>
      <c r="SYI442" s="74"/>
      <c r="SYJ442" s="74"/>
      <c r="SYK442" s="74"/>
      <c r="SYL442" s="74"/>
      <c r="SYM442" s="74"/>
      <c r="SYN442" s="74"/>
      <c r="SYO442" s="74"/>
      <c r="SYP442" s="74"/>
      <c r="SYQ442" s="74"/>
      <c r="SYR442" s="74"/>
      <c r="SYS442" s="74"/>
      <c r="SYT442" s="74"/>
      <c r="SYU442" s="74"/>
      <c r="SYV442" s="74"/>
      <c r="SYW442" s="74"/>
      <c r="SYX442" s="74"/>
      <c r="SYY442" s="74"/>
      <c r="SYZ442" s="74"/>
      <c r="SZA442" s="74"/>
      <c r="SZB442" s="74"/>
      <c r="SZC442" s="74"/>
      <c r="SZD442" s="74"/>
      <c r="SZE442" s="74"/>
      <c r="SZF442" s="74"/>
      <c r="SZG442" s="74"/>
      <c r="SZH442" s="74"/>
      <c r="SZI442" s="74"/>
      <c r="SZJ442" s="74"/>
      <c r="SZK442" s="74"/>
      <c r="SZL442" s="74"/>
      <c r="SZM442" s="74"/>
      <c r="SZN442" s="74"/>
      <c r="SZO442" s="74"/>
      <c r="SZP442" s="74"/>
      <c r="SZQ442" s="74"/>
      <c r="SZR442" s="74"/>
      <c r="SZS442" s="74"/>
      <c r="SZT442" s="74"/>
      <c r="SZU442" s="74"/>
      <c r="SZV442" s="74"/>
      <c r="SZW442" s="74"/>
      <c r="SZX442" s="74"/>
      <c r="SZY442" s="74"/>
      <c r="SZZ442" s="74"/>
      <c r="TAA442" s="74"/>
      <c r="TAB442" s="74"/>
      <c r="TAC442" s="74"/>
      <c r="TAD442" s="74"/>
      <c r="TAE442" s="74"/>
      <c r="TAF442" s="74"/>
      <c r="TAG442" s="74"/>
      <c r="TAH442" s="74"/>
      <c r="TAI442" s="74"/>
      <c r="TAJ442" s="74"/>
      <c r="TAK442" s="74"/>
      <c r="TAL442" s="74"/>
      <c r="TAM442" s="74"/>
      <c r="TAN442" s="74"/>
      <c r="TAO442" s="74"/>
      <c r="TAP442" s="74"/>
      <c r="TAQ442" s="74"/>
      <c r="TAR442" s="74"/>
      <c r="TAS442" s="74"/>
      <c r="TAT442" s="74"/>
      <c r="TAU442" s="74"/>
      <c r="TAV442" s="74"/>
      <c r="TAW442" s="74"/>
      <c r="TAX442" s="74"/>
      <c r="TAY442" s="74"/>
      <c r="TAZ442" s="74"/>
      <c r="TBA442" s="74"/>
      <c r="TBB442" s="74"/>
      <c r="TBC442" s="74"/>
      <c r="TBD442" s="74"/>
      <c r="TBE442" s="74"/>
      <c r="TBF442" s="74"/>
      <c r="TBG442" s="74"/>
      <c r="TBH442" s="74"/>
      <c r="TBI442" s="74"/>
      <c r="TBJ442" s="74"/>
      <c r="TBK442" s="74"/>
      <c r="TBL442" s="74"/>
      <c r="TBM442" s="74"/>
      <c r="TBN442" s="74"/>
      <c r="TBO442" s="74"/>
      <c r="TBP442" s="74"/>
      <c r="TBQ442" s="74"/>
      <c r="TBR442" s="74"/>
      <c r="TBS442" s="74"/>
      <c r="TBT442" s="74"/>
      <c r="TBU442" s="74"/>
      <c r="TBV442" s="74"/>
      <c r="TBW442" s="74"/>
      <c r="TBX442" s="74"/>
      <c r="TBY442" s="74"/>
      <c r="TBZ442" s="74"/>
      <c r="TCA442" s="74"/>
      <c r="TCB442" s="74"/>
      <c r="TCC442" s="74"/>
      <c r="TCD442" s="74"/>
      <c r="TCE442" s="74"/>
      <c r="TCF442" s="74"/>
      <c r="TCG442" s="74"/>
      <c r="TCH442" s="74"/>
      <c r="TCI442" s="74"/>
      <c r="TCJ442" s="74"/>
      <c r="TCK442" s="74"/>
      <c r="TCL442" s="74"/>
      <c r="TCM442" s="74"/>
      <c r="TCN442" s="74"/>
      <c r="TCO442" s="74"/>
      <c r="TCP442" s="74"/>
      <c r="TCQ442" s="74"/>
      <c r="TCR442" s="74"/>
      <c r="TCS442" s="74"/>
      <c r="TCT442" s="74"/>
      <c r="TCU442" s="74"/>
      <c r="TCV442" s="74"/>
      <c r="TCW442" s="74"/>
      <c r="TCX442" s="74"/>
      <c r="TCY442" s="74"/>
      <c r="TCZ442" s="74"/>
      <c r="TDA442" s="74"/>
      <c r="TDB442" s="74"/>
      <c r="TDC442" s="74"/>
      <c r="TDD442" s="74"/>
      <c r="TDE442" s="74"/>
      <c r="TDF442" s="74"/>
      <c r="TDG442" s="74"/>
      <c r="TDH442" s="74"/>
      <c r="TDI442" s="74"/>
      <c r="TDJ442" s="74"/>
      <c r="TDK442" s="74"/>
      <c r="TDL442" s="74"/>
      <c r="TDM442" s="74"/>
      <c r="TDN442" s="74"/>
      <c r="TDO442" s="74"/>
      <c r="TDP442" s="74"/>
      <c r="TDQ442" s="74"/>
      <c r="TDR442" s="74"/>
      <c r="TDS442" s="74"/>
      <c r="TDT442" s="74"/>
      <c r="TDU442" s="74"/>
      <c r="TDV442" s="74"/>
      <c r="TDW442" s="74"/>
      <c r="TDX442" s="74"/>
      <c r="TDY442" s="74"/>
      <c r="TDZ442" s="74"/>
      <c r="TEA442" s="74"/>
      <c r="TEB442" s="74"/>
      <c r="TEC442" s="74"/>
      <c r="TED442" s="74"/>
      <c r="TEE442" s="74"/>
      <c r="TEF442" s="74"/>
      <c r="TEG442" s="74"/>
      <c r="TEH442" s="74"/>
      <c r="TEI442" s="74"/>
      <c r="TEJ442" s="74"/>
      <c r="TEK442" s="74"/>
      <c r="TEL442" s="74"/>
      <c r="TEM442" s="74"/>
      <c r="TEN442" s="74"/>
      <c r="TEO442" s="74"/>
      <c r="TEP442" s="74"/>
      <c r="TEQ442" s="74"/>
      <c r="TER442" s="74"/>
      <c r="TES442" s="74"/>
      <c r="TET442" s="74"/>
      <c r="TEU442" s="74"/>
      <c r="TEV442" s="74"/>
      <c r="TEW442" s="74"/>
      <c r="TEX442" s="74"/>
      <c r="TEY442" s="74"/>
      <c r="TEZ442" s="74"/>
      <c r="TFA442" s="74"/>
      <c r="TFB442" s="74"/>
      <c r="TFC442" s="74"/>
      <c r="TFD442" s="74"/>
      <c r="TFE442" s="74"/>
      <c r="TFF442" s="74"/>
      <c r="TFG442" s="74"/>
      <c r="TFH442" s="74"/>
      <c r="TFI442" s="74"/>
      <c r="TFJ442" s="74"/>
      <c r="TFK442" s="74"/>
      <c r="TFL442" s="74"/>
      <c r="TFM442" s="74"/>
      <c r="TFN442" s="74"/>
      <c r="TFO442" s="74"/>
      <c r="TFP442" s="74"/>
      <c r="TFQ442" s="74"/>
      <c r="TFR442" s="74"/>
      <c r="TFS442" s="74"/>
      <c r="TFT442" s="74"/>
      <c r="TFU442" s="74"/>
      <c r="TFV442" s="74"/>
      <c r="TFW442" s="74"/>
      <c r="TFX442" s="74"/>
      <c r="TFY442" s="74"/>
      <c r="TFZ442" s="74"/>
      <c r="TGA442" s="74"/>
      <c r="TGB442" s="74"/>
      <c r="TGC442" s="74"/>
      <c r="TGD442" s="74"/>
      <c r="TGE442" s="74"/>
      <c r="TGF442" s="74"/>
      <c r="TGG442" s="74"/>
      <c r="TGH442" s="74"/>
      <c r="TGI442" s="74"/>
      <c r="TGJ442" s="74"/>
      <c r="TGK442" s="74"/>
      <c r="TGL442" s="74"/>
      <c r="TGM442" s="74"/>
      <c r="TGN442" s="74"/>
      <c r="TGO442" s="74"/>
      <c r="TGP442" s="74"/>
      <c r="TGQ442" s="74"/>
      <c r="TGR442" s="74"/>
      <c r="TGS442" s="74"/>
      <c r="TGT442" s="74"/>
      <c r="TGU442" s="74"/>
      <c r="TGV442" s="74"/>
      <c r="TGW442" s="74"/>
      <c r="TGX442" s="74"/>
      <c r="TGY442" s="74"/>
      <c r="TGZ442" s="74"/>
      <c r="THA442" s="74"/>
      <c r="THB442" s="74"/>
      <c r="THC442" s="74"/>
      <c r="THD442" s="74"/>
      <c r="THE442" s="74"/>
      <c r="THF442" s="74"/>
      <c r="THG442" s="74"/>
      <c r="THH442" s="74"/>
      <c r="THI442" s="74"/>
      <c r="THJ442" s="74"/>
      <c r="THK442" s="74"/>
      <c r="THL442" s="74"/>
      <c r="THM442" s="74"/>
      <c r="THN442" s="74"/>
      <c r="THO442" s="74"/>
      <c r="THP442" s="74"/>
      <c r="THQ442" s="74"/>
      <c r="THR442" s="74"/>
      <c r="THS442" s="74"/>
      <c r="THT442" s="74"/>
      <c r="THU442" s="74"/>
      <c r="THV442" s="74"/>
      <c r="THW442" s="74"/>
      <c r="THX442" s="74"/>
      <c r="THY442" s="74"/>
      <c r="THZ442" s="74"/>
      <c r="TIA442" s="74"/>
      <c r="TIB442" s="74"/>
      <c r="TIC442" s="74"/>
      <c r="TID442" s="74"/>
      <c r="TIE442" s="74"/>
      <c r="TIF442" s="74"/>
      <c r="TIG442" s="74"/>
      <c r="TIH442" s="74"/>
      <c r="TII442" s="74"/>
      <c r="TIJ442" s="74"/>
      <c r="TIK442" s="74"/>
      <c r="TIL442" s="74"/>
      <c r="TIM442" s="74"/>
      <c r="TIN442" s="74"/>
      <c r="TIO442" s="74"/>
      <c r="TIP442" s="74"/>
      <c r="TIQ442" s="74"/>
      <c r="TIR442" s="74"/>
      <c r="TIS442" s="74"/>
      <c r="TIT442" s="74"/>
      <c r="TIU442" s="74"/>
      <c r="TIV442" s="74"/>
      <c r="TIW442" s="74"/>
      <c r="TIX442" s="74"/>
      <c r="TIY442" s="74"/>
      <c r="TIZ442" s="74"/>
      <c r="TJA442" s="74"/>
      <c r="TJB442" s="74"/>
      <c r="TJC442" s="74"/>
      <c r="TJD442" s="74"/>
      <c r="TJE442" s="74"/>
      <c r="TJF442" s="74"/>
      <c r="TJG442" s="74"/>
      <c r="TJH442" s="74"/>
      <c r="TJI442" s="74"/>
      <c r="TJJ442" s="74"/>
      <c r="TJK442" s="74"/>
      <c r="TJL442" s="74"/>
      <c r="TJM442" s="74"/>
      <c r="TJN442" s="74"/>
      <c r="TJO442" s="74"/>
      <c r="TJP442" s="74"/>
      <c r="TJQ442" s="74"/>
      <c r="TJR442" s="74"/>
      <c r="TJS442" s="74"/>
      <c r="TJT442" s="74"/>
      <c r="TJU442" s="74"/>
      <c r="TJV442" s="74"/>
      <c r="TJW442" s="74"/>
      <c r="TJX442" s="74"/>
      <c r="TJY442" s="74"/>
      <c r="TJZ442" s="74"/>
      <c r="TKA442" s="74"/>
      <c r="TKB442" s="74"/>
      <c r="TKC442" s="74"/>
      <c r="TKD442" s="74"/>
      <c r="TKE442" s="74"/>
      <c r="TKF442" s="74"/>
      <c r="TKG442" s="74"/>
      <c r="TKH442" s="74"/>
      <c r="TKI442" s="74"/>
      <c r="TKJ442" s="74"/>
      <c r="TKK442" s="74"/>
      <c r="TKL442" s="74"/>
      <c r="TKM442" s="74"/>
      <c r="TKN442" s="74"/>
      <c r="TKO442" s="74"/>
      <c r="TKP442" s="74"/>
      <c r="TKQ442" s="74"/>
      <c r="TKR442" s="74"/>
      <c r="TKS442" s="74"/>
      <c r="TKT442" s="74"/>
      <c r="TKU442" s="74"/>
      <c r="TKV442" s="74"/>
      <c r="TKW442" s="74"/>
      <c r="TKX442" s="74"/>
      <c r="TKY442" s="74"/>
      <c r="TKZ442" s="74"/>
      <c r="TLA442" s="74"/>
      <c r="TLB442" s="74"/>
      <c r="TLC442" s="74"/>
      <c r="TLD442" s="74"/>
      <c r="TLE442" s="74"/>
      <c r="TLF442" s="74"/>
      <c r="TLG442" s="74"/>
      <c r="TLH442" s="74"/>
      <c r="TLI442" s="74"/>
      <c r="TLJ442" s="74"/>
      <c r="TLK442" s="74"/>
      <c r="TLL442" s="74"/>
      <c r="TLM442" s="74"/>
      <c r="TLN442" s="74"/>
      <c r="TLO442" s="74"/>
      <c r="TLP442" s="74"/>
      <c r="TLQ442" s="74"/>
      <c r="TLR442" s="74"/>
      <c r="TLS442" s="74"/>
      <c r="TLT442" s="74"/>
      <c r="TLU442" s="74"/>
      <c r="TLV442" s="74"/>
      <c r="TLW442" s="74"/>
      <c r="TLX442" s="74"/>
      <c r="TLY442" s="74"/>
      <c r="TLZ442" s="74"/>
      <c r="TMA442" s="74"/>
      <c r="TMB442" s="74"/>
      <c r="TMC442" s="74"/>
      <c r="TMD442" s="74"/>
      <c r="TME442" s="74"/>
      <c r="TMF442" s="74"/>
      <c r="TMG442" s="74"/>
      <c r="TMH442" s="74"/>
      <c r="TMI442" s="74"/>
      <c r="TMJ442" s="74"/>
      <c r="TMK442" s="74"/>
      <c r="TML442" s="74"/>
      <c r="TMM442" s="74"/>
      <c r="TMN442" s="74"/>
      <c r="TMO442" s="74"/>
      <c r="TMP442" s="74"/>
      <c r="TMQ442" s="74"/>
      <c r="TMR442" s="74"/>
      <c r="TMS442" s="74"/>
      <c r="TMT442" s="74"/>
      <c r="TMU442" s="74"/>
      <c r="TMV442" s="74"/>
      <c r="TMW442" s="74"/>
      <c r="TMX442" s="74"/>
      <c r="TMY442" s="74"/>
      <c r="TMZ442" s="74"/>
      <c r="TNA442" s="74"/>
      <c r="TNB442" s="74"/>
      <c r="TNC442" s="74"/>
      <c r="TND442" s="74"/>
      <c r="TNE442" s="74"/>
      <c r="TNF442" s="74"/>
      <c r="TNG442" s="74"/>
      <c r="TNH442" s="74"/>
      <c r="TNI442" s="74"/>
      <c r="TNJ442" s="74"/>
      <c r="TNK442" s="74"/>
      <c r="TNL442" s="74"/>
      <c r="TNM442" s="74"/>
      <c r="TNN442" s="74"/>
      <c r="TNO442" s="74"/>
      <c r="TNP442" s="74"/>
      <c r="TNQ442" s="74"/>
      <c r="TNR442" s="74"/>
      <c r="TNS442" s="74"/>
      <c r="TNT442" s="74"/>
      <c r="TNU442" s="74"/>
      <c r="TNV442" s="74"/>
      <c r="TNW442" s="74"/>
      <c r="TNX442" s="74"/>
      <c r="TNY442" s="74"/>
      <c r="TNZ442" s="74"/>
      <c r="TOA442" s="74"/>
      <c r="TOB442" s="74"/>
      <c r="TOC442" s="74"/>
      <c r="TOD442" s="74"/>
      <c r="TOE442" s="74"/>
      <c r="TOF442" s="74"/>
      <c r="TOG442" s="74"/>
      <c r="TOH442" s="74"/>
      <c r="TOI442" s="74"/>
      <c r="TOJ442" s="74"/>
      <c r="TOK442" s="74"/>
      <c r="TOL442" s="74"/>
      <c r="TOM442" s="74"/>
      <c r="TON442" s="74"/>
      <c r="TOO442" s="74"/>
      <c r="TOP442" s="74"/>
      <c r="TOQ442" s="74"/>
      <c r="TOR442" s="74"/>
      <c r="TOS442" s="74"/>
      <c r="TOT442" s="74"/>
      <c r="TOU442" s="74"/>
      <c r="TOV442" s="74"/>
      <c r="TOW442" s="74"/>
      <c r="TOX442" s="74"/>
      <c r="TOY442" s="74"/>
      <c r="TOZ442" s="74"/>
      <c r="TPA442" s="74"/>
      <c r="TPB442" s="74"/>
      <c r="TPC442" s="74"/>
      <c r="TPD442" s="74"/>
      <c r="TPE442" s="74"/>
      <c r="TPF442" s="74"/>
      <c r="TPG442" s="74"/>
      <c r="TPH442" s="74"/>
      <c r="TPI442" s="74"/>
      <c r="TPJ442" s="74"/>
      <c r="TPK442" s="74"/>
      <c r="TPL442" s="74"/>
      <c r="TPM442" s="74"/>
      <c r="TPN442" s="74"/>
      <c r="TPO442" s="74"/>
      <c r="TPP442" s="74"/>
      <c r="TPQ442" s="74"/>
      <c r="TPR442" s="74"/>
      <c r="TPS442" s="74"/>
      <c r="TPT442" s="74"/>
      <c r="TPU442" s="74"/>
      <c r="TPV442" s="74"/>
      <c r="TPW442" s="74"/>
      <c r="TPX442" s="74"/>
      <c r="TPY442" s="74"/>
      <c r="TPZ442" s="74"/>
      <c r="TQA442" s="74"/>
      <c r="TQB442" s="74"/>
      <c r="TQC442" s="74"/>
      <c r="TQD442" s="74"/>
      <c r="TQE442" s="74"/>
      <c r="TQF442" s="74"/>
      <c r="TQG442" s="74"/>
      <c r="TQH442" s="74"/>
      <c r="TQI442" s="74"/>
      <c r="TQJ442" s="74"/>
      <c r="TQK442" s="74"/>
      <c r="TQL442" s="74"/>
      <c r="TQM442" s="74"/>
      <c r="TQN442" s="74"/>
      <c r="TQO442" s="74"/>
      <c r="TQP442" s="74"/>
      <c r="TQQ442" s="74"/>
      <c r="TQR442" s="74"/>
      <c r="TQS442" s="74"/>
      <c r="TQT442" s="74"/>
      <c r="TQU442" s="74"/>
      <c r="TQV442" s="74"/>
      <c r="TQW442" s="74"/>
      <c r="TQX442" s="74"/>
      <c r="TQY442" s="74"/>
      <c r="TQZ442" s="74"/>
      <c r="TRA442" s="74"/>
      <c r="TRB442" s="74"/>
      <c r="TRC442" s="74"/>
      <c r="TRD442" s="74"/>
      <c r="TRE442" s="74"/>
      <c r="TRF442" s="74"/>
      <c r="TRG442" s="74"/>
      <c r="TRH442" s="74"/>
      <c r="TRI442" s="74"/>
      <c r="TRJ442" s="74"/>
      <c r="TRK442" s="74"/>
      <c r="TRL442" s="74"/>
      <c r="TRM442" s="74"/>
      <c r="TRN442" s="74"/>
      <c r="TRO442" s="74"/>
      <c r="TRP442" s="74"/>
      <c r="TRQ442" s="74"/>
      <c r="TRR442" s="74"/>
      <c r="TRS442" s="74"/>
      <c r="TRT442" s="74"/>
      <c r="TRU442" s="74"/>
      <c r="TRV442" s="74"/>
      <c r="TRW442" s="74"/>
      <c r="TRX442" s="74"/>
      <c r="TRY442" s="74"/>
      <c r="TRZ442" s="74"/>
      <c r="TSA442" s="74"/>
      <c r="TSB442" s="74"/>
      <c r="TSC442" s="74"/>
      <c r="TSD442" s="74"/>
      <c r="TSE442" s="74"/>
      <c r="TSF442" s="74"/>
      <c r="TSG442" s="74"/>
      <c r="TSH442" s="74"/>
      <c r="TSI442" s="74"/>
      <c r="TSJ442" s="74"/>
      <c r="TSK442" s="74"/>
      <c r="TSL442" s="74"/>
      <c r="TSM442" s="74"/>
      <c r="TSN442" s="74"/>
      <c r="TSO442" s="74"/>
      <c r="TSP442" s="74"/>
      <c r="TSQ442" s="74"/>
      <c r="TSR442" s="74"/>
      <c r="TSS442" s="74"/>
      <c r="TST442" s="74"/>
      <c r="TSU442" s="74"/>
      <c r="TSV442" s="74"/>
      <c r="TSW442" s="74"/>
      <c r="TSX442" s="74"/>
      <c r="TSY442" s="74"/>
      <c r="TSZ442" s="74"/>
      <c r="TTA442" s="74"/>
      <c r="TTB442" s="74"/>
      <c r="TTC442" s="74"/>
      <c r="TTD442" s="74"/>
      <c r="TTE442" s="74"/>
      <c r="TTF442" s="74"/>
      <c r="TTG442" s="74"/>
      <c r="TTH442" s="74"/>
      <c r="TTI442" s="74"/>
      <c r="TTJ442" s="74"/>
      <c r="TTK442" s="74"/>
      <c r="TTL442" s="74"/>
      <c r="TTM442" s="74"/>
      <c r="TTN442" s="74"/>
      <c r="TTO442" s="74"/>
      <c r="TTP442" s="74"/>
      <c r="TTQ442" s="74"/>
      <c r="TTR442" s="74"/>
      <c r="TTS442" s="74"/>
      <c r="TTT442" s="74"/>
      <c r="TTU442" s="74"/>
      <c r="TTV442" s="74"/>
      <c r="TTW442" s="74"/>
      <c r="TTX442" s="74"/>
      <c r="TTY442" s="74"/>
      <c r="TTZ442" s="74"/>
      <c r="TUA442" s="74"/>
      <c r="TUB442" s="74"/>
      <c r="TUC442" s="74"/>
      <c r="TUD442" s="74"/>
      <c r="TUE442" s="74"/>
      <c r="TUF442" s="74"/>
      <c r="TUG442" s="74"/>
      <c r="TUH442" s="74"/>
      <c r="TUI442" s="74"/>
      <c r="TUJ442" s="74"/>
      <c r="TUK442" s="74"/>
      <c r="TUL442" s="74"/>
      <c r="TUM442" s="74"/>
      <c r="TUN442" s="74"/>
      <c r="TUO442" s="74"/>
      <c r="TUP442" s="74"/>
      <c r="TUQ442" s="74"/>
      <c r="TUR442" s="74"/>
      <c r="TUS442" s="74"/>
      <c r="TUT442" s="74"/>
      <c r="TUU442" s="74"/>
      <c r="TUV442" s="74"/>
      <c r="TUW442" s="74"/>
      <c r="TUX442" s="74"/>
      <c r="TUY442" s="74"/>
      <c r="TUZ442" s="74"/>
      <c r="TVA442" s="74"/>
      <c r="TVB442" s="74"/>
      <c r="TVC442" s="74"/>
      <c r="TVD442" s="74"/>
      <c r="TVE442" s="74"/>
      <c r="TVF442" s="74"/>
      <c r="TVG442" s="74"/>
      <c r="TVH442" s="74"/>
      <c r="TVI442" s="74"/>
      <c r="TVJ442" s="74"/>
      <c r="TVK442" s="74"/>
      <c r="TVL442" s="74"/>
      <c r="TVM442" s="74"/>
      <c r="TVN442" s="74"/>
      <c r="TVO442" s="74"/>
      <c r="TVP442" s="74"/>
      <c r="TVQ442" s="74"/>
      <c r="TVR442" s="74"/>
      <c r="TVS442" s="74"/>
      <c r="TVT442" s="74"/>
      <c r="TVU442" s="74"/>
      <c r="TVV442" s="74"/>
      <c r="TVW442" s="74"/>
      <c r="TVX442" s="74"/>
      <c r="TVY442" s="74"/>
      <c r="TVZ442" s="74"/>
      <c r="TWA442" s="74"/>
      <c r="TWB442" s="74"/>
      <c r="TWC442" s="74"/>
      <c r="TWD442" s="74"/>
      <c r="TWE442" s="74"/>
      <c r="TWF442" s="74"/>
      <c r="TWG442" s="74"/>
      <c r="TWH442" s="74"/>
      <c r="TWI442" s="74"/>
      <c r="TWJ442" s="74"/>
      <c r="TWK442" s="74"/>
      <c r="TWL442" s="74"/>
      <c r="TWM442" s="74"/>
      <c r="TWN442" s="74"/>
      <c r="TWO442" s="74"/>
      <c r="TWP442" s="74"/>
      <c r="TWQ442" s="74"/>
      <c r="TWR442" s="74"/>
      <c r="TWS442" s="74"/>
      <c r="TWT442" s="74"/>
      <c r="TWU442" s="74"/>
      <c r="TWV442" s="74"/>
      <c r="TWW442" s="74"/>
      <c r="TWX442" s="74"/>
      <c r="TWY442" s="74"/>
      <c r="TWZ442" s="74"/>
      <c r="TXA442" s="74"/>
      <c r="TXB442" s="74"/>
      <c r="TXC442" s="74"/>
      <c r="TXD442" s="74"/>
      <c r="TXE442" s="74"/>
      <c r="TXF442" s="74"/>
      <c r="TXG442" s="74"/>
      <c r="TXH442" s="74"/>
      <c r="TXI442" s="74"/>
      <c r="TXJ442" s="74"/>
      <c r="TXK442" s="74"/>
      <c r="TXL442" s="74"/>
      <c r="TXM442" s="74"/>
      <c r="TXN442" s="74"/>
      <c r="TXO442" s="74"/>
      <c r="TXP442" s="74"/>
      <c r="TXQ442" s="74"/>
      <c r="TXR442" s="74"/>
      <c r="TXS442" s="74"/>
      <c r="TXT442" s="74"/>
      <c r="TXU442" s="74"/>
      <c r="TXV442" s="74"/>
      <c r="TXW442" s="74"/>
      <c r="TXX442" s="74"/>
      <c r="TXY442" s="74"/>
      <c r="TXZ442" s="74"/>
      <c r="TYA442" s="74"/>
      <c r="TYB442" s="74"/>
      <c r="TYC442" s="74"/>
      <c r="TYD442" s="74"/>
      <c r="TYE442" s="74"/>
      <c r="TYF442" s="74"/>
      <c r="TYG442" s="74"/>
      <c r="TYH442" s="74"/>
      <c r="TYI442" s="74"/>
      <c r="TYJ442" s="74"/>
      <c r="TYK442" s="74"/>
      <c r="TYL442" s="74"/>
      <c r="TYM442" s="74"/>
      <c r="TYN442" s="74"/>
      <c r="TYO442" s="74"/>
      <c r="TYP442" s="74"/>
      <c r="TYQ442" s="74"/>
      <c r="TYR442" s="74"/>
      <c r="TYS442" s="74"/>
      <c r="TYT442" s="74"/>
      <c r="TYU442" s="74"/>
      <c r="TYV442" s="74"/>
      <c r="TYW442" s="74"/>
      <c r="TYX442" s="74"/>
      <c r="TYY442" s="74"/>
      <c r="TYZ442" s="74"/>
      <c r="TZA442" s="74"/>
      <c r="TZB442" s="74"/>
      <c r="TZC442" s="74"/>
      <c r="TZD442" s="74"/>
      <c r="TZE442" s="74"/>
      <c r="TZF442" s="74"/>
      <c r="TZG442" s="74"/>
      <c r="TZH442" s="74"/>
      <c r="TZI442" s="74"/>
      <c r="TZJ442" s="74"/>
      <c r="TZK442" s="74"/>
      <c r="TZL442" s="74"/>
      <c r="TZM442" s="74"/>
      <c r="TZN442" s="74"/>
      <c r="TZO442" s="74"/>
      <c r="TZP442" s="74"/>
      <c r="TZQ442" s="74"/>
      <c r="TZR442" s="74"/>
      <c r="TZS442" s="74"/>
      <c r="TZT442" s="74"/>
      <c r="TZU442" s="74"/>
      <c r="TZV442" s="74"/>
      <c r="TZW442" s="74"/>
      <c r="TZX442" s="74"/>
      <c r="TZY442" s="74"/>
      <c r="TZZ442" s="74"/>
      <c r="UAA442" s="74"/>
      <c r="UAB442" s="74"/>
      <c r="UAC442" s="74"/>
      <c r="UAD442" s="74"/>
      <c r="UAE442" s="74"/>
      <c r="UAF442" s="74"/>
      <c r="UAG442" s="74"/>
      <c r="UAH442" s="74"/>
      <c r="UAI442" s="74"/>
      <c r="UAJ442" s="74"/>
      <c r="UAK442" s="74"/>
      <c r="UAL442" s="74"/>
      <c r="UAM442" s="74"/>
      <c r="UAN442" s="74"/>
      <c r="UAO442" s="74"/>
      <c r="UAP442" s="74"/>
      <c r="UAQ442" s="74"/>
      <c r="UAR442" s="74"/>
      <c r="UAS442" s="74"/>
      <c r="UAT442" s="74"/>
      <c r="UAU442" s="74"/>
      <c r="UAV442" s="74"/>
      <c r="UAW442" s="74"/>
      <c r="UAX442" s="74"/>
      <c r="UAY442" s="74"/>
      <c r="UAZ442" s="74"/>
      <c r="UBA442" s="74"/>
      <c r="UBB442" s="74"/>
      <c r="UBC442" s="74"/>
      <c r="UBD442" s="74"/>
      <c r="UBE442" s="74"/>
      <c r="UBF442" s="74"/>
      <c r="UBG442" s="74"/>
      <c r="UBH442" s="74"/>
      <c r="UBI442" s="74"/>
      <c r="UBJ442" s="74"/>
      <c r="UBK442" s="74"/>
      <c r="UBL442" s="74"/>
      <c r="UBM442" s="74"/>
      <c r="UBN442" s="74"/>
      <c r="UBO442" s="74"/>
      <c r="UBP442" s="74"/>
      <c r="UBQ442" s="74"/>
      <c r="UBR442" s="74"/>
      <c r="UBS442" s="74"/>
      <c r="UBT442" s="74"/>
      <c r="UBU442" s="74"/>
      <c r="UBV442" s="74"/>
      <c r="UBW442" s="74"/>
      <c r="UBX442" s="74"/>
      <c r="UBY442" s="74"/>
      <c r="UBZ442" s="74"/>
      <c r="UCA442" s="74"/>
      <c r="UCB442" s="74"/>
      <c r="UCC442" s="74"/>
      <c r="UCD442" s="74"/>
      <c r="UCE442" s="74"/>
      <c r="UCF442" s="74"/>
      <c r="UCG442" s="74"/>
      <c r="UCH442" s="74"/>
      <c r="UCI442" s="74"/>
      <c r="UCJ442" s="74"/>
      <c r="UCK442" s="74"/>
      <c r="UCL442" s="74"/>
      <c r="UCM442" s="74"/>
      <c r="UCN442" s="74"/>
      <c r="UCO442" s="74"/>
      <c r="UCP442" s="74"/>
      <c r="UCQ442" s="74"/>
      <c r="UCR442" s="74"/>
      <c r="UCS442" s="74"/>
      <c r="UCT442" s="74"/>
      <c r="UCU442" s="74"/>
      <c r="UCV442" s="74"/>
      <c r="UCW442" s="74"/>
      <c r="UCX442" s="74"/>
      <c r="UCY442" s="74"/>
      <c r="UCZ442" s="74"/>
      <c r="UDA442" s="74"/>
      <c r="UDB442" s="74"/>
      <c r="UDC442" s="74"/>
      <c r="UDD442" s="74"/>
      <c r="UDE442" s="74"/>
      <c r="UDF442" s="74"/>
      <c r="UDG442" s="74"/>
      <c r="UDH442" s="74"/>
      <c r="UDI442" s="74"/>
      <c r="UDJ442" s="74"/>
      <c r="UDK442" s="74"/>
      <c r="UDL442" s="74"/>
      <c r="UDM442" s="74"/>
      <c r="UDN442" s="74"/>
      <c r="UDO442" s="74"/>
      <c r="UDP442" s="74"/>
      <c r="UDQ442" s="74"/>
      <c r="UDR442" s="74"/>
      <c r="UDS442" s="74"/>
      <c r="UDT442" s="74"/>
      <c r="UDU442" s="74"/>
      <c r="UDV442" s="74"/>
      <c r="UDW442" s="74"/>
      <c r="UDX442" s="74"/>
      <c r="UDY442" s="74"/>
      <c r="UDZ442" s="74"/>
      <c r="UEA442" s="74"/>
      <c r="UEB442" s="74"/>
      <c r="UEC442" s="74"/>
      <c r="UED442" s="74"/>
      <c r="UEE442" s="74"/>
      <c r="UEF442" s="74"/>
      <c r="UEG442" s="74"/>
      <c r="UEH442" s="74"/>
      <c r="UEI442" s="74"/>
      <c r="UEJ442" s="74"/>
      <c r="UEK442" s="74"/>
      <c r="UEL442" s="74"/>
      <c r="UEM442" s="74"/>
      <c r="UEN442" s="74"/>
      <c r="UEO442" s="74"/>
      <c r="UEP442" s="74"/>
      <c r="UEQ442" s="74"/>
      <c r="UER442" s="74"/>
      <c r="UES442" s="74"/>
      <c r="UET442" s="74"/>
      <c r="UEU442" s="74"/>
      <c r="UEV442" s="74"/>
      <c r="UEW442" s="74"/>
      <c r="UEX442" s="74"/>
      <c r="UEY442" s="74"/>
      <c r="UEZ442" s="74"/>
      <c r="UFA442" s="74"/>
      <c r="UFB442" s="74"/>
      <c r="UFC442" s="74"/>
      <c r="UFD442" s="74"/>
      <c r="UFE442" s="74"/>
      <c r="UFF442" s="74"/>
      <c r="UFG442" s="74"/>
      <c r="UFH442" s="74"/>
      <c r="UFI442" s="74"/>
      <c r="UFJ442" s="74"/>
      <c r="UFK442" s="74"/>
      <c r="UFL442" s="74"/>
      <c r="UFM442" s="74"/>
      <c r="UFN442" s="74"/>
      <c r="UFO442" s="74"/>
      <c r="UFP442" s="74"/>
      <c r="UFQ442" s="74"/>
      <c r="UFR442" s="74"/>
      <c r="UFS442" s="74"/>
      <c r="UFT442" s="74"/>
      <c r="UFU442" s="74"/>
      <c r="UFV442" s="74"/>
      <c r="UFW442" s="74"/>
      <c r="UFX442" s="74"/>
      <c r="UFY442" s="74"/>
      <c r="UFZ442" s="74"/>
      <c r="UGA442" s="74"/>
      <c r="UGB442" s="74"/>
      <c r="UGC442" s="74"/>
      <c r="UGD442" s="74"/>
      <c r="UGE442" s="74"/>
      <c r="UGF442" s="74"/>
      <c r="UGG442" s="74"/>
      <c r="UGH442" s="74"/>
      <c r="UGI442" s="74"/>
      <c r="UGJ442" s="74"/>
      <c r="UGK442" s="74"/>
      <c r="UGL442" s="74"/>
      <c r="UGM442" s="74"/>
      <c r="UGN442" s="74"/>
      <c r="UGO442" s="74"/>
      <c r="UGP442" s="74"/>
      <c r="UGQ442" s="74"/>
      <c r="UGR442" s="74"/>
      <c r="UGS442" s="74"/>
      <c r="UGT442" s="74"/>
      <c r="UGU442" s="74"/>
      <c r="UGV442" s="74"/>
      <c r="UGW442" s="74"/>
      <c r="UGX442" s="74"/>
      <c r="UGY442" s="74"/>
      <c r="UGZ442" s="74"/>
      <c r="UHA442" s="74"/>
      <c r="UHB442" s="74"/>
      <c r="UHC442" s="74"/>
      <c r="UHD442" s="74"/>
      <c r="UHE442" s="74"/>
      <c r="UHF442" s="74"/>
      <c r="UHG442" s="74"/>
      <c r="UHH442" s="74"/>
      <c r="UHI442" s="74"/>
      <c r="UHJ442" s="74"/>
      <c r="UHK442" s="74"/>
      <c r="UHL442" s="74"/>
      <c r="UHM442" s="74"/>
      <c r="UHN442" s="74"/>
      <c r="UHO442" s="74"/>
      <c r="UHP442" s="74"/>
      <c r="UHQ442" s="74"/>
      <c r="UHR442" s="74"/>
      <c r="UHS442" s="74"/>
      <c r="UHT442" s="74"/>
      <c r="UHU442" s="74"/>
      <c r="UHV442" s="74"/>
      <c r="UHW442" s="74"/>
      <c r="UHX442" s="74"/>
      <c r="UHY442" s="74"/>
      <c r="UHZ442" s="74"/>
      <c r="UIA442" s="74"/>
      <c r="UIB442" s="74"/>
      <c r="UIC442" s="74"/>
      <c r="UID442" s="74"/>
      <c r="UIE442" s="74"/>
      <c r="UIF442" s="74"/>
      <c r="UIG442" s="74"/>
      <c r="UIH442" s="74"/>
      <c r="UII442" s="74"/>
      <c r="UIJ442" s="74"/>
      <c r="UIK442" s="74"/>
      <c r="UIL442" s="74"/>
      <c r="UIM442" s="74"/>
      <c r="UIN442" s="74"/>
      <c r="UIO442" s="74"/>
      <c r="UIP442" s="74"/>
      <c r="UIQ442" s="74"/>
      <c r="UIR442" s="74"/>
      <c r="UIS442" s="74"/>
      <c r="UIT442" s="74"/>
      <c r="UIU442" s="74"/>
      <c r="UIV442" s="74"/>
      <c r="UIW442" s="74"/>
      <c r="UIX442" s="74"/>
      <c r="UIY442" s="74"/>
      <c r="UIZ442" s="74"/>
      <c r="UJA442" s="74"/>
      <c r="UJB442" s="74"/>
      <c r="UJC442" s="74"/>
      <c r="UJD442" s="74"/>
      <c r="UJE442" s="74"/>
      <c r="UJF442" s="74"/>
      <c r="UJG442" s="74"/>
      <c r="UJH442" s="74"/>
      <c r="UJI442" s="74"/>
      <c r="UJJ442" s="74"/>
      <c r="UJK442" s="74"/>
      <c r="UJL442" s="74"/>
      <c r="UJM442" s="74"/>
      <c r="UJN442" s="74"/>
      <c r="UJO442" s="74"/>
      <c r="UJP442" s="74"/>
      <c r="UJQ442" s="74"/>
      <c r="UJR442" s="74"/>
      <c r="UJS442" s="74"/>
      <c r="UJT442" s="74"/>
      <c r="UJU442" s="74"/>
      <c r="UJV442" s="74"/>
      <c r="UJW442" s="74"/>
      <c r="UJX442" s="74"/>
      <c r="UJY442" s="74"/>
      <c r="UJZ442" s="74"/>
      <c r="UKA442" s="74"/>
      <c r="UKB442" s="74"/>
      <c r="UKC442" s="74"/>
      <c r="UKD442" s="74"/>
      <c r="UKE442" s="74"/>
      <c r="UKF442" s="74"/>
      <c r="UKG442" s="74"/>
      <c r="UKH442" s="74"/>
      <c r="UKI442" s="74"/>
      <c r="UKJ442" s="74"/>
      <c r="UKK442" s="74"/>
      <c r="UKL442" s="74"/>
      <c r="UKM442" s="74"/>
      <c r="UKN442" s="74"/>
      <c r="UKO442" s="74"/>
      <c r="UKP442" s="74"/>
      <c r="UKQ442" s="74"/>
      <c r="UKR442" s="74"/>
      <c r="UKS442" s="74"/>
      <c r="UKT442" s="74"/>
      <c r="UKU442" s="74"/>
      <c r="UKV442" s="74"/>
      <c r="UKW442" s="74"/>
      <c r="UKX442" s="74"/>
      <c r="UKY442" s="74"/>
      <c r="UKZ442" s="74"/>
      <c r="ULA442" s="74"/>
      <c r="ULB442" s="74"/>
      <c r="ULC442" s="74"/>
      <c r="ULD442" s="74"/>
      <c r="ULE442" s="74"/>
      <c r="ULF442" s="74"/>
      <c r="ULG442" s="74"/>
      <c r="ULH442" s="74"/>
      <c r="ULI442" s="74"/>
      <c r="ULJ442" s="74"/>
      <c r="ULK442" s="74"/>
      <c r="ULL442" s="74"/>
      <c r="ULM442" s="74"/>
      <c r="ULN442" s="74"/>
      <c r="ULO442" s="74"/>
      <c r="ULP442" s="74"/>
      <c r="ULQ442" s="74"/>
      <c r="ULR442" s="74"/>
      <c r="ULS442" s="74"/>
      <c r="ULT442" s="74"/>
      <c r="ULU442" s="74"/>
      <c r="ULV442" s="74"/>
      <c r="ULW442" s="74"/>
      <c r="ULX442" s="74"/>
      <c r="ULY442" s="74"/>
      <c r="ULZ442" s="74"/>
      <c r="UMA442" s="74"/>
      <c r="UMB442" s="74"/>
      <c r="UMC442" s="74"/>
      <c r="UMD442" s="74"/>
      <c r="UME442" s="74"/>
      <c r="UMF442" s="74"/>
      <c r="UMG442" s="74"/>
      <c r="UMH442" s="74"/>
      <c r="UMI442" s="74"/>
      <c r="UMJ442" s="74"/>
      <c r="UMK442" s="74"/>
      <c r="UML442" s="74"/>
      <c r="UMM442" s="74"/>
      <c r="UMN442" s="74"/>
      <c r="UMO442" s="74"/>
      <c r="UMP442" s="74"/>
      <c r="UMQ442" s="74"/>
      <c r="UMR442" s="74"/>
      <c r="UMS442" s="74"/>
      <c r="UMT442" s="74"/>
      <c r="UMU442" s="74"/>
      <c r="UMV442" s="74"/>
      <c r="UMW442" s="74"/>
      <c r="UMX442" s="74"/>
      <c r="UMY442" s="74"/>
      <c r="UMZ442" s="74"/>
      <c r="UNA442" s="74"/>
      <c r="UNB442" s="74"/>
      <c r="UNC442" s="74"/>
      <c r="UND442" s="74"/>
      <c r="UNE442" s="74"/>
      <c r="UNF442" s="74"/>
      <c r="UNG442" s="74"/>
      <c r="UNH442" s="74"/>
      <c r="UNI442" s="74"/>
      <c r="UNJ442" s="74"/>
      <c r="UNK442" s="74"/>
      <c r="UNL442" s="74"/>
      <c r="UNM442" s="74"/>
      <c r="UNN442" s="74"/>
      <c r="UNO442" s="74"/>
      <c r="UNP442" s="74"/>
      <c r="UNQ442" s="74"/>
      <c r="UNR442" s="74"/>
      <c r="UNS442" s="74"/>
      <c r="UNT442" s="74"/>
      <c r="UNU442" s="74"/>
      <c r="UNV442" s="74"/>
      <c r="UNW442" s="74"/>
      <c r="UNX442" s="74"/>
      <c r="UNY442" s="74"/>
      <c r="UNZ442" s="74"/>
      <c r="UOA442" s="74"/>
      <c r="UOB442" s="74"/>
      <c r="UOC442" s="74"/>
      <c r="UOD442" s="74"/>
      <c r="UOE442" s="74"/>
      <c r="UOF442" s="74"/>
      <c r="UOG442" s="74"/>
      <c r="UOH442" s="74"/>
      <c r="UOI442" s="74"/>
      <c r="UOJ442" s="74"/>
      <c r="UOK442" s="74"/>
      <c r="UOL442" s="74"/>
      <c r="UOM442" s="74"/>
      <c r="UON442" s="74"/>
      <c r="UOO442" s="74"/>
      <c r="UOP442" s="74"/>
      <c r="UOQ442" s="74"/>
      <c r="UOR442" s="74"/>
      <c r="UOS442" s="74"/>
      <c r="UOT442" s="74"/>
      <c r="UOU442" s="74"/>
      <c r="UOV442" s="74"/>
      <c r="UOW442" s="74"/>
      <c r="UOX442" s="74"/>
      <c r="UOY442" s="74"/>
      <c r="UOZ442" s="74"/>
      <c r="UPA442" s="74"/>
      <c r="UPB442" s="74"/>
      <c r="UPC442" s="74"/>
      <c r="UPD442" s="74"/>
      <c r="UPE442" s="74"/>
      <c r="UPF442" s="74"/>
      <c r="UPG442" s="74"/>
      <c r="UPH442" s="74"/>
      <c r="UPI442" s="74"/>
      <c r="UPJ442" s="74"/>
      <c r="UPK442" s="74"/>
      <c r="UPL442" s="74"/>
      <c r="UPM442" s="74"/>
      <c r="UPN442" s="74"/>
      <c r="UPO442" s="74"/>
      <c r="UPP442" s="74"/>
      <c r="UPQ442" s="74"/>
      <c r="UPR442" s="74"/>
      <c r="UPS442" s="74"/>
      <c r="UPT442" s="74"/>
      <c r="UPU442" s="74"/>
      <c r="UPV442" s="74"/>
      <c r="UPW442" s="74"/>
      <c r="UPX442" s="74"/>
      <c r="UPY442" s="74"/>
      <c r="UPZ442" s="74"/>
      <c r="UQA442" s="74"/>
      <c r="UQB442" s="74"/>
      <c r="UQC442" s="74"/>
      <c r="UQD442" s="74"/>
      <c r="UQE442" s="74"/>
      <c r="UQF442" s="74"/>
      <c r="UQG442" s="74"/>
      <c r="UQH442" s="74"/>
      <c r="UQI442" s="74"/>
      <c r="UQJ442" s="74"/>
      <c r="UQK442" s="74"/>
      <c r="UQL442" s="74"/>
      <c r="UQM442" s="74"/>
      <c r="UQN442" s="74"/>
      <c r="UQO442" s="74"/>
      <c r="UQP442" s="74"/>
      <c r="UQQ442" s="74"/>
      <c r="UQR442" s="74"/>
      <c r="UQS442" s="74"/>
      <c r="UQT442" s="74"/>
      <c r="UQU442" s="74"/>
      <c r="UQV442" s="74"/>
      <c r="UQW442" s="74"/>
      <c r="UQX442" s="74"/>
      <c r="UQY442" s="74"/>
      <c r="UQZ442" s="74"/>
      <c r="URA442" s="74"/>
      <c r="URB442" s="74"/>
      <c r="URC442" s="74"/>
      <c r="URD442" s="74"/>
      <c r="URE442" s="74"/>
      <c r="URF442" s="74"/>
      <c r="URG442" s="74"/>
      <c r="URH442" s="74"/>
      <c r="URI442" s="74"/>
      <c r="URJ442" s="74"/>
      <c r="URK442" s="74"/>
      <c r="URL442" s="74"/>
      <c r="URM442" s="74"/>
      <c r="URN442" s="74"/>
      <c r="URO442" s="74"/>
      <c r="URP442" s="74"/>
      <c r="URQ442" s="74"/>
      <c r="URR442" s="74"/>
      <c r="URS442" s="74"/>
      <c r="URT442" s="74"/>
      <c r="URU442" s="74"/>
      <c r="URV442" s="74"/>
      <c r="URW442" s="74"/>
      <c r="URX442" s="74"/>
      <c r="URY442" s="74"/>
      <c r="URZ442" s="74"/>
      <c r="USA442" s="74"/>
      <c r="USB442" s="74"/>
      <c r="USC442" s="74"/>
      <c r="USD442" s="74"/>
      <c r="USE442" s="74"/>
      <c r="USF442" s="74"/>
      <c r="USG442" s="74"/>
      <c r="USH442" s="74"/>
      <c r="USI442" s="74"/>
      <c r="USJ442" s="74"/>
      <c r="USK442" s="74"/>
      <c r="USL442" s="74"/>
      <c r="USM442" s="74"/>
      <c r="USN442" s="74"/>
      <c r="USO442" s="74"/>
      <c r="USP442" s="74"/>
      <c r="USQ442" s="74"/>
      <c r="USR442" s="74"/>
      <c r="USS442" s="74"/>
      <c r="UST442" s="74"/>
      <c r="USU442" s="74"/>
      <c r="USV442" s="74"/>
      <c r="USW442" s="74"/>
      <c r="USX442" s="74"/>
      <c r="USY442" s="74"/>
      <c r="USZ442" s="74"/>
      <c r="UTA442" s="74"/>
      <c r="UTB442" s="74"/>
      <c r="UTC442" s="74"/>
      <c r="UTD442" s="74"/>
      <c r="UTE442" s="74"/>
      <c r="UTF442" s="74"/>
      <c r="UTG442" s="74"/>
      <c r="UTH442" s="74"/>
      <c r="UTI442" s="74"/>
      <c r="UTJ442" s="74"/>
      <c r="UTK442" s="74"/>
      <c r="UTL442" s="74"/>
      <c r="UTM442" s="74"/>
      <c r="UTN442" s="74"/>
      <c r="UTO442" s="74"/>
      <c r="UTP442" s="74"/>
      <c r="UTQ442" s="74"/>
      <c r="UTR442" s="74"/>
      <c r="UTS442" s="74"/>
      <c r="UTT442" s="74"/>
      <c r="UTU442" s="74"/>
      <c r="UTV442" s="74"/>
      <c r="UTW442" s="74"/>
      <c r="UTX442" s="74"/>
      <c r="UTY442" s="74"/>
      <c r="UTZ442" s="74"/>
      <c r="UUA442" s="74"/>
      <c r="UUB442" s="74"/>
      <c r="UUC442" s="74"/>
      <c r="UUD442" s="74"/>
      <c r="UUE442" s="74"/>
      <c r="UUF442" s="74"/>
      <c r="UUG442" s="74"/>
      <c r="UUH442" s="74"/>
      <c r="UUI442" s="74"/>
      <c r="UUJ442" s="74"/>
      <c r="UUK442" s="74"/>
      <c r="UUL442" s="74"/>
      <c r="UUM442" s="74"/>
      <c r="UUN442" s="74"/>
      <c r="UUO442" s="74"/>
      <c r="UUP442" s="74"/>
      <c r="UUQ442" s="74"/>
      <c r="UUR442" s="74"/>
      <c r="UUS442" s="74"/>
      <c r="UUT442" s="74"/>
      <c r="UUU442" s="74"/>
      <c r="UUV442" s="74"/>
      <c r="UUW442" s="74"/>
      <c r="UUX442" s="74"/>
      <c r="UUY442" s="74"/>
      <c r="UUZ442" s="74"/>
      <c r="UVA442" s="74"/>
      <c r="UVB442" s="74"/>
      <c r="UVC442" s="74"/>
      <c r="UVD442" s="74"/>
      <c r="UVE442" s="74"/>
      <c r="UVF442" s="74"/>
      <c r="UVG442" s="74"/>
      <c r="UVH442" s="74"/>
      <c r="UVI442" s="74"/>
      <c r="UVJ442" s="74"/>
      <c r="UVK442" s="74"/>
      <c r="UVL442" s="74"/>
      <c r="UVM442" s="74"/>
      <c r="UVN442" s="74"/>
      <c r="UVO442" s="74"/>
      <c r="UVP442" s="74"/>
      <c r="UVQ442" s="74"/>
      <c r="UVR442" s="74"/>
      <c r="UVS442" s="74"/>
      <c r="UVT442" s="74"/>
      <c r="UVU442" s="74"/>
      <c r="UVV442" s="74"/>
      <c r="UVW442" s="74"/>
      <c r="UVX442" s="74"/>
      <c r="UVY442" s="74"/>
      <c r="UVZ442" s="74"/>
      <c r="UWA442" s="74"/>
      <c r="UWB442" s="74"/>
      <c r="UWC442" s="74"/>
      <c r="UWD442" s="74"/>
      <c r="UWE442" s="74"/>
      <c r="UWF442" s="74"/>
      <c r="UWG442" s="74"/>
      <c r="UWH442" s="74"/>
      <c r="UWI442" s="74"/>
      <c r="UWJ442" s="74"/>
      <c r="UWK442" s="74"/>
      <c r="UWL442" s="74"/>
      <c r="UWM442" s="74"/>
      <c r="UWN442" s="74"/>
      <c r="UWO442" s="74"/>
      <c r="UWP442" s="74"/>
      <c r="UWQ442" s="74"/>
      <c r="UWR442" s="74"/>
      <c r="UWS442" s="74"/>
      <c r="UWT442" s="74"/>
      <c r="UWU442" s="74"/>
      <c r="UWV442" s="74"/>
      <c r="UWW442" s="74"/>
      <c r="UWX442" s="74"/>
      <c r="UWY442" s="74"/>
      <c r="UWZ442" s="74"/>
      <c r="UXA442" s="74"/>
      <c r="UXB442" s="74"/>
      <c r="UXC442" s="74"/>
      <c r="UXD442" s="74"/>
      <c r="UXE442" s="74"/>
      <c r="UXF442" s="74"/>
      <c r="UXG442" s="74"/>
      <c r="UXH442" s="74"/>
      <c r="UXI442" s="74"/>
      <c r="UXJ442" s="74"/>
      <c r="UXK442" s="74"/>
      <c r="UXL442" s="74"/>
      <c r="UXM442" s="74"/>
      <c r="UXN442" s="74"/>
      <c r="UXO442" s="74"/>
      <c r="UXP442" s="74"/>
      <c r="UXQ442" s="74"/>
      <c r="UXR442" s="74"/>
      <c r="UXS442" s="74"/>
      <c r="UXT442" s="74"/>
      <c r="UXU442" s="74"/>
      <c r="UXV442" s="74"/>
      <c r="UXW442" s="74"/>
      <c r="UXX442" s="74"/>
      <c r="UXY442" s="74"/>
      <c r="UXZ442" s="74"/>
      <c r="UYA442" s="74"/>
      <c r="UYB442" s="74"/>
      <c r="UYC442" s="74"/>
      <c r="UYD442" s="74"/>
      <c r="UYE442" s="74"/>
      <c r="UYF442" s="74"/>
      <c r="UYG442" s="74"/>
      <c r="UYH442" s="74"/>
      <c r="UYI442" s="74"/>
      <c r="UYJ442" s="74"/>
      <c r="UYK442" s="74"/>
      <c r="UYL442" s="74"/>
      <c r="UYM442" s="74"/>
      <c r="UYN442" s="74"/>
      <c r="UYO442" s="74"/>
      <c r="UYP442" s="74"/>
      <c r="UYQ442" s="74"/>
      <c r="UYR442" s="74"/>
      <c r="UYS442" s="74"/>
      <c r="UYT442" s="74"/>
      <c r="UYU442" s="74"/>
      <c r="UYV442" s="74"/>
      <c r="UYW442" s="74"/>
      <c r="UYX442" s="74"/>
      <c r="UYY442" s="74"/>
      <c r="UYZ442" s="74"/>
      <c r="UZA442" s="74"/>
      <c r="UZB442" s="74"/>
      <c r="UZC442" s="74"/>
      <c r="UZD442" s="74"/>
      <c r="UZE442" s="74"/>
      <c r="UZF442" s="74"/>
      <c r="UZG442" s="74"/>
      <c r="UZH442" s="74"/>
      <c r="UZI442" s="74"/>
      <c r="UZJ442" s="74"/>
      <c r="UZK442" s="74"/>
      <c r="UZL442" s="74"/>
      <c r="UZM442" s="74"/>
      <c r="UZN442" s="74"/>
      <c r="UZO442" s="74"/>
      <c r="UZP442" s="74"/>
      <c r="UZQ442" s="74"/>
      <c r="UZR442" s="74"/>
      <c r="UZS442" s="74"/>
      <c r="UZT442" s="74"/>
      <c r="UZU442" s="74"/>
      <c r="UZV442" s="74"/>
      <c r="UZW442" s="74"/>
      <c r="UZX442" s="74"/>
      <c r="UZY442" s="74"/>
      <c r="UZZ442" s="74"/>
      <c r="VAA442" s="74"/>
      <c r="VAB442" s="74"/>
      <c r="VAC442" s="74"/>
      <c r="VAD442" s="74"/>
      <c r="VAE442" s="74"/>
      <c r="VAF442" s="74"/>
      <c r="VAG442" s="74"/>
      <c r="VAH442" s="74"/>
      <c r="VAI442" s="74"/>
      <c r="VAJ442" s="74"/>
      <c r="VAK442" s="74"/>
      <c r="VAL442" s="74"/>
      <c r="VAM442" s="74"/>
      <c r="VAN442" s="74"/>
      <c r="VAO442" s="74"/>
      <c r="VAP442" s="74"/>
      <c r="VAQ442" s="74"/>
      <c r="VAR442" s="74"/>
      <c r="VAS442" s="74"/>
      <c r="VAT442" s="74"/>
      <c r="VAU442" s="74"/>
      <c r="VAV442" s="74"/>
      <c r="VAW442" s="74"/>
      <c r="VAX442" s="74"/>
      <c r="VAY442" s="74"/>
      <c r="VAZ442" s="74"/>
      <c r="VBA442" s="74"/>
      <c r="VBB442" s="74"/>
      <c r="VBC442" s="74"/>
      <c r="VBD442" s="74"/>
      <c r="VBE442" s="74"/>
      <c r="VBF442" s="74"/>
      <c r="VBG442" s="74"/>
      <c r="VBH442" s="74"/>
      <c r="VBI442" s="74"/>
      <c r="VBJ442" s="74"/>
      <c r="VBK442" s="74"/>
      <c r="VBL442" s="74"/>
      <c r="VBM442" s="74"/>
      <c r="VBN442" s="74"/>
      <c r="VBO442" s="74"/>
      <c r="VBP442" s="74"/>
      <c r="VBQ442" s="74"/>
      <c r="VBR442" s="74"/>
      <c r="VBS442" s="74"/>
      <c r="VBT442" s="74"/>
      <c r="VBU442" s="74"/>
      <c r="VBV442" s="74"/>
      <c r="VBW442" s="74"/>
      <c r="VBX442" s="74"/>
      <c r="VBY442" s="74"/>
      <c r="VBZ442" s="74"/>
      <c r="VCA442" s="74"/>
      <c r="VCB442" s="74"/>
      <c r="VCC442" s="74"/>
      <c r="VCD442" s="74"/>
      <c r="VCE442" s="74"/>
      <c r="VCF442" s="74"/>
      <c r="VCG442" s="74"/>
      <c r="VCH442" s="74"/>
      <c r="VCI442" s="74"/>
      <c r="VCJ442" s="74"/>
      <c r="VCK442" s="74"/>
      <c r="VCL442" s="74"/>
      <c r="VCM442" s="74"/>
      <c r="VCN442" s="74"/>
      <c r="VCO442" s="74"/>
      <c r="VCP442" s="74"/>
      <c r="VCQ442" s="74"/>
      <c r="VCR442" s="74"/>
      <c r="VCS442" s="74"/>
      <c r="VCT442" s="74"/>
      <c r="VCU442" s="74"/>
      <c r="VCV442" s="74"/>
      <c r="VCW442" s="74"/>
      <c r="VCX442" s="74"/>
      <c r="VCY442" s="74"/>
      <c r="VCZ442" s="74"/>
      <c r="VDA442" s="74"/>
      <c r="VDB442" s="74"/>
      <c r="VDC442" s="74"/>
      <c r="VDD442" s="74"/>
      <c r="VDE442" s="74"/>
      <c r="VDF442" s="74"/>
      <c r="VDG442" s="74"/>
      <c r="VDH442" s="74"/>
      <c r="VDI442" s="74"/>
      <c r="VDJ442" s="74"/>
      <c r="VDK442" s="74"/>
      <c r="VDL442" s="74"/>
      <c r="VDM442" s="74"/>
      <c r="VDN442" s="74"/>
      <c r="VDO442" s="74"/>
      <c r="VDP442" s="74"/>
      <c r="VDQ442" s="74"/>
      <c r="VDR442" s="74"/>
      <c r="VDS442" s="74"/>
      <c r="VDT442" s="74"/>
      <c r="VDU442" s="74"/>
      <c r="VDV442" s="74"/>
      <c r="VDW442" s="74"/>
      <c r="VDX442" s="74"/>
      <c r="VDY442" s="74"/>
      <c r="VDZ442" s="74"/>
      <c r="VEA442" s="74"/>
      <c r="VEB442" s="74"/>
      <c r="VEC442" s="74"/>
      <c r="VED442" s="74"/>
      <c r="VEE442" s="74"/>
      <c r="VEF442" s="74"/>
      <c r="VEG442" s="74"/>
      <c r="VEH442" s="74"/>
      <c r="VEI442" s="74"/>
      <c r="VEJ442" s="74"/>
      <c r="VEK442" s="74"/>
      <c r="VEL442" s="74"/>
      <c r="VEM442" s="74"/>
      <c r="VEN442" s="74"/>
      <c r="VEO442" s="74"/>
      <c r="VEP442" s="74"/>
      <c r="VEQ442" s="74"/>
      <c r="VER442" s="74"/>
      <c r="VES442" s="74"/>
      <c r="VET442" s="74"/>
      <c r="VEU442" s="74"/>
      <c r="VEV442" s="74"/>
      <c r="VEW442" s="74"/>
      <c r="VEX442" s="74"/>
      <c r="VEY442" s="74"/>
      <c r="VEZ442" s="74"/>
      <c r="VFA442" s="74"/>
      <c r="VFB442" s="74"/>
      <c r="VFC442" s="74"/>
      <c r="VFD442" s="74"/>
      <c r="VFE442" s="74"/>
      <c r="VFF442" s="74"/>
      <c r="VFG442" s="74"/>
      <c r="VFH442" s="74"/>
      <c r="VFI442" s="74"/>
      <c r="VFJ442" s="74"/>
      <c r="VFK442" s="74"/>
      <c r="VFL442" s="74"/>
      <c r="VFM442" s="74"/>
      <c r="VFN442" s="74"/>
      <c r="VFO442" s="74"/>
      <c r="VFP442" s="74"/>
      <c r="VFQ442" s="74"/>
      <c r="VFR442" s="74"/>
      <c r="VFS442" s="74"/>
      <c r="VFT442" s="74"/>
      <c r="VFU442" s="74"/>
      <c r="VFV442" s="74"/>
      <c r="VFW442" s="74"/>
      <c r="VFX442" s="74"/>
      <c r="VFY442" s="74"/>
      <c r="VFZ442" s="74"/>
      <c r="VGA442" s="74"/>
      <c r="VGB442" s="74"/>
      <c r="VGC442" s="74"/>
      <c r="VGD442" s="74"/>
      <c r="VGE442" s="74"/>
      <c r="VGF442" s="74"/>
      <c r="VGG442" s="74"/>
      <c r="VGH442" s="74"/>
      <c r="VGI442" s="74"/>
      <c r="VGJ442" s="74"/>
      <c r="VGK442" s="74"/>
      <c r="VGL442" s="74"/>
      <c r="VGM442" s="74"/>
      <c r="VGN442" s="74"/>
      <c r="VGO442" s="74"/>
      <c r="VGP442" s="74"/>
      <c r="VGQ442" s="74"/>
      <c r="VGR442" s="74"/>
      <c r="VGS442" s="74"/>
      <c r="VGT442" s="74"/>
      <c r="VGU442" s="74"/>
      <c r="VGV442" s="74"/>
      <c r="VGW442" s="74"/>
      <c r="VGX442" s="74"/>
      <c r="VGY442" s="74"/>
      <c r="VGZ442" s="74"/>
      <c r="VHA442" s="74"/>
      <c r="VHB442" s="74"/>
      <c r="VHC442" s="74"/>
      <c r="VHD442" s="74"/>
      <c r="VHE442" s="74"/>
      <c r="VHF442" s="74"/>
      <c r="VHG442" s="74"/>
      <c r="VHH442" s="74"/>
      <c r="VHI442" s="74"/>
      <c r="VHJ442" s="74"/>
      <c r="VHK442" s="74"/>
      <c r="VHL442" s="74"/>
      <c r="VHM442" s="74"/>
      <c r="VHN442" s="74"/>
      <c r="VHO442" s="74"/>
      <c r="VHP442" s="74"/>
      <c r="VHQ442" s="74"/>
      <c r="VHR442" s="74"/>
      <c r="VHS442" s="74"/>
      <c r="VHT442" s="74"/>
      <c r="VHU442" s="74"/>
      <c r="VHV442" s="74"/>
      <c r="VHW442" s="74"/>
      <c r="VHX442" s="74"/>
      <c r="VHY442" s="74"/>
      <c r="VHZ442" s="74"/>
      <c r="VIA442" s="74"/>
      <c r="VIB442" s="74"/>
      <c r="VIC442" s="74"/>
      <c r="VID442" s="74"/>
      <c r="VIE442" s="74"/>
      <c r="VIF442" s="74"/>
      <c r="VIG442" s="74"/>
      <c r="VIH442" s="74"/>
      <c r="VII442" s="74"/>
      <c r="VIJ442" s="74"/>
      <c r="VIK442" s="74"/>
      <c r="VIL442" s="74"/>
      <c r="VIM442" s="74"/>
      <c r="VIN442" s="74"/>
      <c r="VIO442" s="74"/>
      <c r="VIP442" s="74"/>
      <c r="VIQ442" s="74"/>
      <c r="VIR442" s="74"/>
      <c r="VIS442" s="74"/>
      <c r="VIT442" s="74"/>
      <c r="VIU442" s="74"/>
      <c r="VIV442" s="74"/>
      <c r="VIW442" s="74"/>
      <c r="VIX442" s="74"/>
      <c r="VIY442" s="74"/>
      <c r="VIZ442" s="74"/>
      <c r="VJA442" s="74"/>
      <c r="VJB442" s="74"/>
      <c r="VJC442" s="74"/>
      <c r="VJD442" s="74"/>
      <c r="VJE442" s="74"/>
      <c r="VJF442" s="74"/>
      <c r="VJG442" s="74"/>
      <c r="VJH442" s="74"/>
      <c r="VJI442" s="74"/>
      <c r="VJJ442" s="74"/>
      <c r="VJK442" s="74"/>
      <c r="VJL442" s="74"/>
      <c r="VJM442" s="74"/>
      <c r="VJN442" s="74"/>
      <c r="VJO442" s="74"/>
      <c r="VJP442" s="74"/>
      <c r="VJQ442" s="74"/>
      <c r="VJR442" s="74"/>
      <c r="VJS442" s="74"/>
      <c r="VJT442" s="74"/>
      <c r="VJU442" s="74"/>
      <c r="VJV442" s="74"/>
      <c r="VJW442" s="74"/>
      <c r="VJX442" s="74"/>
      <c r="VJY442" s="74"/>
      <c r="VJZ442" s="74"/>
      <c r="VKA442" s="74"/>
      <c r="VKB442" s="74"/>
      <c r="VKC442" s="74"/>
      <c r="VKD442" s="74"/>
      <c r="VKE442" s="74"/>
      <c r="VKF442" s="74"/>
      <c r="VKG442" s="74"/>
      <c r="VKH442" s="74"/>
      <c r="VKI442" s="74"/>
      <c r="VKJ442" s="74"/>
      <c r="VKK442" s="74"/>
      <c r="VKL442" s="74"/>
      <c r="VKM442" s="74"/>
      <c r="VKN442" s="74"/>
      <c r="VKO442" s="74"/>
      <c r="VKP442" s="74"/>
      <c r="VKQ442" s="74"/>
      <c r="VKR442" s="74"/>
      <c r="VKS442" s="74"/>
      <c r="VKT442" s="74"/>
      <c r="VKU442" s="74"/>
      <c r="VKV442" s="74"/>
      <c r="VKW442" s="74"/>
      <c r="VKX442" s="74"/>
      <c r="VKY442" s="74"/>
      <c r="VKZ442" s="74"/>
      <c r="VLA442" s="74"/>
      <c r="VLB442" s="74"/>
      <c r="VLC442" s="74"/>
      <c r="VLD442" s="74"/>
      <c r="VLE442" s="74"/>
      <c r="VLF442" s="74"/>
      <c r="VLG442" s="74"/>
      <c r="VLH442" s="74"/>
      <c r="VLI442" s="74"/>
      <c r="VLJ442" s="74"/>
      <c r="VLK442" s="74"/>
      <c r="VLL442" s="74"/>
      <c r="VLM442" s="74"/>
      <c r="VLN442" s="74"/>
      <c r="VLO442" s="74"/>
      <c r="VLP442" s="74"/>
      <c r="VLQ442" s="74"/>
      <c r="VLR442" s="74"/>
      <c r="VLS442" s="74"/>
      <c r="VLT442" s="74"/>
      <c r="VLU442" s="74"/>
      <c r="VLV442" s="74"/>
      <c r="VLW442" s="74"/>
      <c r="VLX442" s="74"/>
      <c r="VLY442" s="74"/>
      <c r="VLZ442" s="74"/>
      <c r="VMA442" s="74"/>
      <c r="VMB442" s="74"/>
      <c r="VMC442" s="74"/>
      <c r="VMD442" s="74"/>
      <c r="VME442" s="74"/>
      <c r="VMF442" s="74"/>
      <c r="VMG442" s="74"/>
      <c r="VMH442" s="74"/>
      <c r="VMI442" s="74"/>
      <c r="VMJ442" s="74"/>
      <c r="VMK442" s="74"/>
      <c r="VML442" s="74"/>
      <c r="VMM442" s="74"/>
      <c r="VMN442" s="74"/>
      <c r="VMO442" s="74"/>
      <c r="VMP442" s="74"/>
      <c r="VMQ442" s="74"/>
      <c r="VMR442" s="74"/>
      <c r="VMS442" s="74"/>
      <c r="VMT442" s="74"/>
      <c r="VMU442" s="74"/>
      <c r="VMV442" s="74"/>
      <c r="VMW442" s="74"/>
      <c r="VMX442" s="74"/>
      <c r="VMY442" s="74"/>
      <c r="VMZ442" s="74"/>
      <c r="VNA442" s="74"/>
      <c r="VNB442" s="74"/>
      <c r="VNC442" s="74"/>
      <c r="VND442" s="74"/>
      <c r="VNE442" s="74"/>
      <c r="VNF442" s="74"/>
      <c r="VNG442" s="74"/>
      <c r="VNH442" s="74"/>
      <c r="VNI442" s="74"/>
      <c r="VNJ442" s="74"/>
      <c r="VNK442" s="74"/>
      <c r="VNL442" s="74"/>
      <c r="VNM442" s="74"/>
      <c r="VNN442" s="74"/>
      <c r="VNO442" s="74"/>
      <c r="VNP442" s="74"/>
      <c r="VNQ442" s="74"/>
      <c r="VNR442" s="74"/>
      <c r="VNS442" s="74"/>
      <c r="VNT442" s="74"/>
      <c r="VNU442" s="74"/>
      <c r="VNV442" s="74"/>
      <c r="VNW442" s="74"/>
      <c r="VNX442" s="74"/>
      <c r="VNY442" s="74"/>
      <c r="VNZ442" s="74"/>
      <c r="VOA442" s="74"/>
      <c r="VOB442" s="74"/>
      <c r="VOC442" s="74"/>
      <c r="VOD442" s="74"/>
      <c r="VOE442" s="74"/>
      <c r="VOF442" s="74"/>
      <c r="VOG442" s="74"/>
      <c r="VOH442" s="74"/>
      <c r="VOI442" s="74"/>
      <c r="VOJ442" s="74"/>
      <c r="VOK442" s="74"/>
      <c r="VOL442" s="74"/>
      <c r="VOM442" s="74"/>
      <c r="VON442" s="74"/>
      <c r="VOO442" s="74"/>
      <c r="VOP442" s="74"/>
      <c r="VOQ442" s="74"/>
      <c r="VOR442" s="74"/>
      <c r="VOS442" s="74"/>
      <c r="VOT442" s="74"/>
      <c r="VOU442" s="74"/>
      <c r="VOV442" s="74"/>
      <c r="VOW442" s="74"/>
      <c r="VOX442" s="74"/>
      <c r="VOY442" s="74"/>
      <c r="VOZ442" s="74"/>
      <c r="VPA442" s="74"/>
      <c r="VPB442" s="74"/>
      <c r="VPC442" s="74"/>
      <c r="VPD442" s="74"/>
      <c r="VPE442" s="74"/>
      <c r="VPF442" s="74"/>
      <c r="VPG442" s="74"/>
      <c r="VPH442" s="74"/>
      <c r="VPI442" s="74"/>
      <c r="VPJ442" s="74"/>
      <c r="VPK442" s="74"/>
      <c r="VPL442" s="74"/>
      <c r="VPM442" s="74"/>
      <c r="VPN442" s="74"/>
      <c r="VPO442" s="74"/>
      <c r="VPP442" s="74"/>
      <c r="VPQ442" s="74"/>
      <c r="VPR442" s="74"/>
      <c r="VPS442" s="74"/>
      <c r="VPT442" s="74"/>
      <c r="VPU442" s="74"/>
      <c r="VPV442" s="74"/>
      <c r="VPW442" s="74"/>
      <c r="VPX442" s="74"/>
      <c r="VPY442" s="74"/>
      <c r="VPZ442" s="74"/>
      <c r="VQA442" s="74"/>
      <c r="VQB442" s="74"/>
      <c r="VQC442" s="74"/>
      <c r="VQD442" s="74"/>
      <c r="VQE442" s="74"/>
      <c r="VQF442" s="74"/>
      <c r="VQG442" s="74"/>
      <c r="VQH442" s="74"/>
      <c r="VQI442" s="74"/>
      <c r="VQJ442" s="74"/>
      <c r="VQK442" s="74"/>
      <c r="VQL442" s="74"/>
      <c r="VQM442" s="74"/>
      <c r="VQN442" s="74"/>
      <c r="VQO442" s="74"/>
      <c r="VQP442" s="74"/>
      <c r="VQQ442" s="74"/>
      <c r="VQR442" s="74"/>
      <c r="VQS442" s="74"/>
      <c r="VQT442" s="74"/>
      <c r="VQU442" s="74"/>
      <c r="VQV442" s="74"/>
      <c r="VQW442" s="74"/>
      <c r="VQX442" s="74"/>
      <c r="VQY442" s="74"/>
      <c r="VQZ442" s="74"/>
      <c r="VRA442" s="74"/>
      <c r="VRB442" s="74"/>
      <c r="VRC442" s="74"/>
      <c r="VRD442" s="74"/>
      <c r="VRE442" s="74"/>
      <c r="VRF442" s="74"/>
      <c r="VRG442" s="74"/>
      <c r="VRH442" s="74"/>
      <c r="VRI442" s="74"/>
      <c r="VRJ442" s="74"/>
      <c r="VRK442" s="74"/>
      <c r="VRL442" s="74"/>
      <c r="VRM442" s="74"/>
      <c r="VRN442" s="74"/>
      <c r="VRO442" s="74"/>
      <c r="VRP442" s="74"/>
      <c r="VRQ442" s="74"/>
      <c r="VRR442" s="74"/>
      <c r="VRS442" s="74"/>
      <c r="VRT442" s="74"/>
      <c r="VRU442" s="74"/>
      <c r="VRV442" s="74"/>
      <c r="VRW442" s="74"/>
      <c r="VRX442" s="74"/>
      <c r="VRY442" s="74"/>
      <c r="VRZ442" s="74"/>
      <c r="VSA442" s="74"/>
      <c r="VSB442" s="74"/>
      <c r="VSC442" s="74"/>
      <c r="VSD442" s="74"/>
      <c r="VSE442" s="74"/>
      <c r="VSF442" s="74"/>
      <c r="VSG442" s="74"/>
      <c r="VSH442" s="74"/>
      <c r="VSI442" s="74"/>
      <c r="VSJ442" s="74"/>
      <c r="VSK442" s="74"/>
      <c r="VSL442" s="74"/>
      <c r="VSM442" s="74"/>
      <c r="VSN442" s="74"/>
      <c r="VSO442" s="74"/>
      <c r="VSP442" s="74"/>
      <c r="VSQ442" s="74"/>
      <c r="VSR442" s="74"/>
      <c r="VSS442" s="74"/>
      <c r="VST442" s="74"/>
      <c r="VSU442" s="74"/>
      <c r="VSV442" s="74"/>
      <c r="VSW442" s="74"/>
      <c r="VSX442" s="74"/>
      <c r="VSY442" s="74"/>
      <c r="VSZ442" s="74"/>
      <c r="VTA442" s="74"/>
      <c r="VTB442" s="74"/>
      <c r="VTC442" s="74"/>
      <c r="VTD442" s="74"/>
      <c r="VTE442" s="74"/>
      <c r="VTF442" s="74"/>
      <c r="VTG442" s="74"/>
      <c r="VTH442" s="74"/>
      <c r="VTI442" s="74"/>
      <c r="VTJ442" s="74"/>
      <c r="VTK442" s="74"/>
      <c r="VTL442" s="74"/>
      <c r="VTM442" s="74"/>
      <c r="VTN442" s="74"/>
      <c r="VTO442" s="74"/>
      <c r="VTP442" s="74"/>
      <c r="VTQ442" s="74"/>
      <c r="VTR442" s="74"/>
      <c r="VTS442" s="74"/>
      <c r="VTT442" s="74"/>
      <c r="VTU442" s="74"/>
      <c r="VTV442" s="74"/>
      <c r="VTW442" s="74"/>
      <c r="VTX442" s="74"/>
      <c r="VTY442" s="74"/>
      <c r="VTZ442" s="74"/>
      <c r="VUA442" s="74"/>
      <c r="VUB442" s="74"/>
      <c r="VUC442" s="74"/>
      <c r="VUD442" s="74"/>
      <c r="VUE442" s="74"/>
      <c r="VUF442" s="74"/>
      <c r="VUG442" s="74"/>
      <c r="VUH442" s="74"/>
      <c r="VUI442" s="74"/>
      <c r="VUJ442" s="74"/>
      <c r="VUK442" s="74"/>
      <c r="VUL442" s="74"/>
      <c r="VUM442" s="74"/>
      <c r="VUN442" s="74"/>
      <c r="VUO442" s="74"/>
      <c r="VUP442" s="74"/>
      <c r="VUQ442" s="74"/>
      <c r="VUR442" s="74"/>
      <c r="VUS442" s="74"/>
      <c r="VUT442" s="74"/>
      <c r="VUU442" s="74"/>
      <c r="VUV442" s="74"/>
      <c r="VUW442" s="74"/>
      <c r="VUX442" s="74"/>
      <c r="VUY442" s="74"/>
      <c r="VUZ442" s="74"/>
      <c r="VVA442" s="74"/>
      <c r="VVB442" s="74"/>
      <c r="VVC442" s="74"/>
      <c r="VVD442" s="74"/>
      <c r="VVE442" s="74"/>
      <c r="VVF442" s="74"/>
      <c r="VVG442" s="74"/>
      <c r="VVH442" s="74"/>
      <c r="VVI442" s="74"/>
      <c r="VVJ442" s="74"/>
      <c r="VVK442" s="74"/>
      <c r="VVL442" s="74"/>
      <c r="VVM442" s="74"/>
      <c r="VVN442" s="74"/>
      <c r="VVO442" s="74"/>
      <c r="VVP442" s="74"/>
      <c r="VVQ442" s="74"/>
      <c r="VVR442" s="74"/>
      <c r="VVS442" s="74"/>
      <c r="VVT442" s="74"/>
      <c r="VVU442" s="74"/>
      <c r="VVV442" s="74"/>
      <c r="VVW442" s="74"/>
      <c r="VVX442" s="74"/>
      <c r="VVY442" s="74"/>
      <c r="VVZ442" s="74"/>
      <c r="VWA442" s="74"/>
      <c r="VWB442" s="74"/>
      <c r="VWC442" s="74"/>
      <c r="VWD442" s="74"/>
      <c r="VWE442" s="74"/>
      <c r="VWF442" s="74"/>
      <c r="VWG442" s="74"/>
      <c r="VWH442" s="74"/>
      <c r="VWI442" s="74"/>
      <c r="VWJ442" s="74"/>
      <c r="VWK442" s="74"/>
      <c r="VWL442" s="74"/>
      <c r="VWM442" s="74"/>
      <c r="VWN442" s="74"/>
      <c r="VWO442" s="74"/>
      <c r="VWP442" s="74"/>
      <c r="VWQ442" s="74"/>
      <c r="VWR442" s="74"/>
      <c r="VWS442" s="74"/>
      <c r="VWT442" s="74"/>
      <c r="VWU442" s="74"/>
      <c r="VWV442" s="74"/>
      <c r="VWW442" s="74"/>
      <c r="VWX442" s="74"/>
      <c r="VWY442" s="74"/>
      <c r="VWZ442" s="74"/>
      <c r="VXA442" s="74"/>
      <c r="VXB442" s="74"/>
      <c r="VXC442" s="74"/>
      <c r="VXD442" s="74"/>
      <c r="VXE442" s="74"/>
      <c r="VXF442" s="74"/>
      <c r="VXG442" s="74"/>
      <c r="VXH442" s="74"/>
      <c r="VXI442" s="74"/>
      <c r="VXJ442" s="74"/>
      <c r="VXK442" s="74"/>
      <c r="VXL442" s="74"/>
      <c r="VXM442" s="74"/>
      <c r="VXN442" s="74"/>
      <c r="VXO442" s="74"/>
      <c r="VXP442" s="74"/>
      <c r="VXQ442" s="74"/>
      <c r="VXR442" s="74"/>
      <c r="VXS442" s="74"/>
      <c r="VXT442" s="74"/>
      <c r="VXU442" s="74"/>
      <c r="VXV442" s="74"/>
      <c r="VXW442" s="74"/>
      <c r="VXX442" s="74"/>
      <c r="VXY442" s="74"/>
      <c r="VXZ442" s="74"/>
      <c r="VYA442" s="74"/>
      <c r="VYB442" s="74"/>
      <c r="VYC442" s="74"/>
      <c r="VYD442" s="74"/>
      <c r="VYE442" s="74"/>
      <c r="VYF442" s="74"/>
      <c r="VYG442" s="74"/>
      <c r="VYH442" s="74"/>
      <c r="VYI442" s="74"/>
      <c r="VYJ442" s="74"/>
      <c r="VYK442" s="74"/>
      <c r="VYL442" s="74"/>
      <c r="VYM442" s="74"/>
      <c r="VYN442" s="74"/>
      <c r="VYO442" s="74"/>
      <c r="VYP442" s="74"/>
      <c r="VYQ442" s="74"/>
      <c r="VYR442" s="74"/>
      <c r="VYS442" s="74"/>
      <c r="VYT442" s="74"/>
      <c r="VYU442" s="74"/>
      <c r="VYV442" s="74"/>
      <c r="VYW442" s="74"/>
      <c r="VYX442" s="74"/>
      <c r="VYY442" s="74"/>
      <c r="VYZ442" s="74"/>
      <c r="VZA442" s="74"/>
      <c r="VZB442" s="74"/>
      <c r="VZC442" s="74"/>
      <c r="VZD442" s="74"/>
      <c r="VZE442" s="74"/>
      <c r="VZF442" s="74"/>
      <c r="VZG442" s="74"/>
      <c r="VZH442" s="74"/>
      <c r="VZI442" s="74"/>
      <c r="VZJ442" s="74"/>
      <c r="VZK442" s="74"/>
      <c r="VZL442" s="74"/>
      <c r="VZM442" s="74"/>
      <c r="VZN442" s="74"/>
      <c r="VZO442" s="74"/>
      <c r="VZP442" s="74"/>
      <c r="VZQ442" s="74"/>
      <c r="VZR442" s="74"/>
      <c r="VZS442" s="74"/>
      <c r="VZT442" s="74"/>
      <c r="VZU442" s="74"/>
      <c r="VZV442" s="74"/>
      <c r="VZW442" s="74"/>
      <c r="VZX442" s="74"/>
      <c r="VZY442" s="74"/>
      <c r="VZZ442" s="74"/>
      <c r="WAA442" s="74"/>
      <c r="WAB442" s="74"/>
      <c r="WAC442" s="74"/>
      <c r="WAD442" s="74"/>
      <c r="WAE442" s="74"/>
      <c r="WAF442" s="74"/>
      <c r="WAG442" s="74"/>
      <c r="WAH442" s="74"/>
      <c r="WAI442" s="74"/>
      <c r="WAJ442" s="74"/>
      <c r="WAK442" s="74"/>
      <c r="WAL442" s="74"/>
      <c r="WAM442" s="74"/>
      <c r="WAN442" s="74"/>
      <c r="WAO442" s="74"/>
      <c r="WAP442" s="74"/>
      <c r="WAQ442" s="74"/>
      <c r="WAR442" s="74"/>
      <c r="WAS442" s="74"/>
      <c r="WAT442" s="74"/>
      <c r="WAU442" s="74"/>
      <c r="WAV442" s="74"/>
      <c r="WAW442" s="74"/>
      <c r="WAX442" s="74"/>
      <c r="WAY442" s="74"/>
      <c r="WAZ442" s="74"/>
      <c r="WBA442" s="74"/>
      <c r="WBB442" s="74"/>
      <c r="WBC442" s="74"/>
      <c r="WBD442" s="74"/>
      <c r="WBE442" s="74"/>
      <c r="WBF442" s="74"/>
      <c r="WBG442" s="74"/>
      <c r="WBH442" s="74"/>
      <c r="WBI442" s="74"/>
      <c r="WBJ442" s="74"/>
      <c r="WBK442" s="74"/>
      <c r="WBL442" s="74"/>
      <c r="WBM442" s="74"/>
      <c r="WBN442" s="74"/>
      <c r="WBO442" s="74"/>
      <c r="WBP442" s="74"/>
      <c r="WBQ442" s="74"/>
      <c r="WBR442" s="74"/>
      <c r="WBS442" s="74"/>
      <c r="WBT442" s="74"/>
      <c r="WBU442" s="74"/>
      <c r="WBV442" s="74"/>
      <c r="WBW442" s="74"/>
      <c r="WBX442" s="74"/>
      <c r="WBY442" s="74"/>
      <c r="WBZ442" s="74"/>
      <c r="WCA442" s="74"/>
      <c r="WCB442" s="74"/>
      <c r="WCC442" s="74"/>
      <c r="WCD442" s="74"/>
      <c r="WCE442" s="74"/>
      <c r="WCF442" s="74"/>
      <c r="WCG442" s="74"/>
      <c r="WCH442" s="74"/>
      <c r="WCI442" s="74"/>
      <c r="WCJ442" s="74"/>
      <c r="WCK442" s="74"/>
      <c r="WCL442" s="74"/>
      <c r="WCM442" s="74"/>
      <c r="WCN442" s="74"/>
      <c r="WCO442" s="74"/>
      <c r="WCP442" s="74"/>
      <c r="WCQ442" s="74"/>
      <c r="WCR442" s="74"/>
      <c r="WCS442" s="74"/>
      <c r="WCT442" s="74"/>
      <c r="WCU442" s="74"/>
      <c r="WCV442" s="74"/>
      <c r="WCW442" s="74"/>
      <c r="WCX442" s="74"/>
      <c r="WCY442" s="74"/>
      <c r="WCZ442" s="74"/>
      <c r="WDA442" s="74"/>
      <c r="WDB442" s="74"/>
      <c r="WDC442" s="74"/>
      <c r="WDD442" s="74"/>
      <c r="WDE442" s="74"/>
      <c r="WDF442" s="74"/>
      <c r="WDG442" s="74"/>
      <c r="WDH442" s="74"/>
      <c r="WDI442" s="74"/>
      <c r="WDJ442" s="74"/>
      <c r="WDK442" s="74"/>
      <c r="WDL442" s="74"/>
      <c r="WDM442" s="74"/>
      <c r="WDN442" s="74"/>
      <c r="WDO442" s="74"/>
      <c r="WDP442" s="74"/>
      <c r="WDQ442" s="74"/>
      <c r="WDR442" s="74"/>
      <c r="WDS442" s="74"/>
      <c r="WDT442" s="74"/>
      <c r="WDU442" s="74"/>
      <c r="WDV442" s="74"/>
      <c r="WDW442" s="74"/>
      <c r="WDX442" s="74"/>
      <c r="WDY442" s="74"/>
      <c r="WDZ442" s="74"/>
      <c r="WEA442" s="74"/>
      <c r="WEB442" s="74"/>
      <c r="WEC442" s="74"/>
      <c r="WED442" s="74"/>
      <c r="WEE442" s="74"/>
      <c r="WEF442" s="74"/>
      <c r="WEG442" s="74"/>
      <c r="WEH442" s="74"/>
      <c r="WEI442" s="74"/>
      <c r="WEJ442" s="74"/>
      <c r="WEK442" s="74"/>
      <c r="WEL442" s="74"/>
      <c r="WEM442" s="74"/>
      <c r="WEN442" s="74"/>
      <c r="WEO442" s="74"/>
      <c r="WEP442" s="74"/>
      <c r="WEQ442" s="74"/>
      <c r="WER442" s="74"/>
      <c r="WES442" s="74"/>
      <c r="WET442" s="74"/>
      <c r="WEU442" s="74"/>
      <c r="WEV442" s="74"/>
      <c r="WEW442" s="74"/>
      <c r="WEX442" s="74"/>
      <c r="WEY442" s="74"/>
      <c r="WEZ442" s="74"/>
      <c r="WFA442" s="74"/>
      <c r="WFB442" s="74"/>
      <c r="WFC442" s="74"/>
      <c r="WFD442" s="74"/>
      <c r="WFE442" s="74"/>
      <c r="WFF442" s="74"/>
      <c r="WFG442" s="74"/>
      <c r="WFH442" s="74"/>
      <c r="WFI442" s="74"/>
      <c r="WFJ442" s="74"/>
      <c r="WFK442" s="74"/>
      <c r="WFL442" s="74"/>
      <c r="WFM442" s="74"/>
      <c r="WFN442" s="74"/>
      <c r="WFO442" s="74"/>
      <c r="WFP442" s="74"/>
      <c r="WFQ442" s="74"/>
      <c r="WFR442" s="74"/>
      <c r="WFS442" s="74"/>
      <c r="WFT442" s="74"/>
      <c r="WFU442" s="74"/>
      <c r="WFV442" s="74"/>
      <c r="WFW442" s="74"/>
      <c r="WFX442" s="74"/>
      <c r="WFY442" s="74"/>
      <c r="WFZ442" s="74"/>
      <c r="WGA442" s="74"/>
      <c r="WGB442" s="74"/>
      <c r="WGC442" s="74"/>
      <c r="WGD442" s="74"/>
      <c r="WGE442" s="74"/>
      <c r="WGF442" s="74"/>
      <c r="WGG442" s="74"/>
      <c r="WGH442" s="74"/>
      <c r="WGI442" s="74"/>
      <c r="WGJ442" s="74"/>
      <c r="WGK442" s="74"/>
      <c r="WGL442" s="74"/>
      <c r="WGM442" s="74"/>
      <c r="WGN442" s="74"/>
      <c r="WGO442" s="74"/>
      <c r="WGP442" s="74"/>
      <c r="WGQ442" s="74"/>
      <c r="WGR442" s="74"/>
      <c r="WGS442" s="74"/>
      <c r="WGT442" s="74"/>
      <c r="WGU442" s="74"/>
      <c r="WGV442" s="74"/>
      <c r="WGW442" s="74"/>
      <c r="WGX442" s="74"/>
      <c r="WGY442" s="74"/>
      <c r="WGZ442" s="74"/>
      <c r="WHA442" s="74"/>
      <c r="WHB442" s="74"/>
      <c r="WHC442" s="74"/>
      <c r="WHD442" s="74"/>
      <c r="WHE442" s="74"/>
      <c r="WHF442" s="74"/>
      <c r="WHG442" s="74"/>
      <c r="WHH442" s="74"/>
      <c r="WHI442" s="74"/>
      <c r="WHJ442" s="74"/>
      <c r="WHK442" s="74"/>
      <c r="WHL442" s="74"/>
      <c r="WHM442" s="74"/>
      <c r="WHN442" s="74"/>
      <c r="WHO442" s="74"/>
      <c r="WHP442" s="74"/>
      <c r="WHQ442" s="74"/>
      <c r="WHR442" s="74"/>
      <c r="WHS442" s="74"/>
      <c r="WHT442" s="74"/>
      <c r="WHU442" s="74"/>
      <c r="WHV442" s="74"/>
      <c r="WHW442" s="74"/>
      <c r="WHX442" s="74"/>
      <c r="WHY442" s="74"/>
      <c r="WHZ442" s="74"/>
      <c r="WIA442" s="74"/>
      <c r="WIB442" s="74"/>
      <c r="WIC442" s="74"/>
      <c r="WID442" s="74"/>
      <c r="WIE442" s="74"/>
      <c r="WIF442" s="74"/>
      <c r="WIG442" s="74"/>
      <c r="WIH442" s="74"/>
      <c r="WII442" s="74"/>
      <c r="WIJ442" s="74"/>
      <c r="WIK442" s="74"/>
      <c r="WIL442" s="74"/>
      <c r="WIM442" s="74"/>
      <c r="WIN442" s="74"/>
      <c r="WIO442" s="74"/>
      <c r="WIP442" s="74"/>
      <c r="WIQ442" s="74"/>
      <c r="WIR442" s="74"/>
      <c r="WIS442" s="74"/>
      <c r="WIT442" s="74"/>
      <c r="WIU442" s="74"/>
      <c r="WIV442" s="74"/>
      <c r="WIW442" s="74"/>
      <c r="WIX442" s="74"/>
      <c r="WIY442" s="74"/>
      <c r="WIZ442" s="74"/>
      <c r="WJA442" s="74"/>
      <c r="WJB442" s="74"/>
      <c r="WJC442" s="74"/>
      <c r="WJD442" s="74"/>
      <c r="WJE442" s="74"/>
      <c r="WJF442" s="74"/>
      <c r="WJG442" s="74"/>
      <c r="WJH442" s="74"/>
      <c r="WJI442" s="74"/>
      <c r="WJJ442" s="74"/>
      <c r="WJK442" s="74"/>
      <c r="WJL442" s="74"/>
      <c r="WJM442" s="74"/>
      <c r="WJN442" s="74"/>
      <c r="WJO442" s="74"/>
      <c r="WJP442" s="74"/>
      <c r="WJQ442" s="74"/>
      <c r="WJR442" s="74"/>
      <c r="WJS442" s="74"/>
      <c r="WJT442" s="74"/>
      <c r="WJU442" s="74"/>
      <c r="WJV442" s="74"/>
      <c r="WJW442" s="74"/>
      <c r="WJX442" s="74"/>
      <c r="WJY442" s="74"/>
      <c r="WJZ442" s="74"/>
      <c r="WKA442" s="74"/>
      <c r="WKB442" s="74"/>
      <c r="WKC442" s="74"/>
      <c r="WKD442" s="74"/>
      <c r="WKE442" s="74"/>
      <c r="WKF442" s="74"/>
      <c r="WKG442" s="74"/>
      <c r="WKH442" s="74"/>
      <c r="WKI442" s="74"/>
      <c r="WKJ442" s="74"/>
      <c r="WKK442" s="74"/>
      <c r="WKL442" s="74"/>
      <c r="WKM442" s="74"/>
      <c r="WKN442" s="74"/>
      <c r="WKO442" s="74"/>
      <c r="WKP442" s="74"/>
      <c r="WKQ442" s="74"/>
      <c r="WKR442" s="74"/>
      <c r="WKS442" s="74"/>
      <c r="WKT442" s="74"/>
      <c r="WKU442" s="74"/>
      <c r="WKV442" s="74"/>
      <c r="WKW442" s="74"/>
      <c r="WKX442" s="74"/>
      <c r="WKY442" s="74"/>
      <c r="WKZ442" s="74"/>
      <c r="WLA442" s="74"/>
      <c r="WLB442" s="74"/>
      <c r="WLC442" s="74"/>
      <c r="WLD442" s="74"/>
      <c r="WLE442" s="74"/>
      <c r="WLF442" s="74"/>
      <c r="WLG442" s="74"/>
      <c r="WLH442" s="74"/>
      <c r="WLI442" s="74"/>
      <c r="WLJ442" s="74"/>
      <c r="WLK442" s="74"/>
      <c r="WLL442" s="74"/>
      <c r="WLM442" s="74"/>
      <c r="WLN442" s="74"/>
      <c r="WLO442" s="74"/>
      <c r="WLP442" s="74"/>
      <c r="WLQ442" s="74"/>
      <c r="WLR442" s="74"/>
      <c r="WLS442" s="74"/>
      <c r="WLT442" s="74"/>
      <c r="WLU442" s="74"/>
      <c r="WLV442" s="74"/>
      <c r="WLW442" s="74"/>
      <c r="WLX442" s="74"/>
      <c r="WLY442" s="74"/>
      <c r="WLZ442" s="74"/>
      <c r="WMA442" s="74"/>
      <c r="WMB442" s="74"/>
      <c r="WMC442" s="74"/>
      <c r="WMD442" s="74"/>
      <c r="WME442" s="74"/>
      <c r="WMF442" s="74"/>
      <c r="WMG442" s="74"/>
      <c r="WMH442" s="74"/>
      <c r="WMI442" s="74"/>
      <c r="WMJ442" s="74"/>
      <c r="WMK442" s="74"/>
      <c r="WML442" s="74"/>
      <c r="WMM442" s="74"/>
      <c r="WMN442" s="74"/>
      <c r="WMO442" s="74"/>
      <c r="WMP442" s="74"/>
      <c r="WMQ442" s="74"/>
      <c r="WMR442" s="74"/>
      <c r="WMS442" s="74"/>
      <c r="WMT442" s="74"/>
      <c r="WMU442" s="74"/>
      <c r="WMV442" s="74"/>
      <c r="WMW442" s="74"/>
      <c r="WMX442" s="74"/>
      <c r="WMY442" s="74"/>
      <c r="WMZ442" s="74"/>
      <c r="WNA442" s="74"/>
      <c r="WNB442" s="74"/>
      <c r="WNC442" s="74"/>
      <c r="WND442" s="74"/>
      <c r="WNE442" s="74"/>
      <c r="WNF442" s="74"/>
      <c r="WNG442" s="74"/>
      <c r="WNH442" s="74"/>
      <c r="WNI442" s="74"/>
      <c r="WNJ442" s="74"/>
      <c r="WNK442" s="74"/>
      <c r="WNL442" s="74"/>
      <c r="WNM442" s="74"/>
      <c r="WNN442" s="74"/>
      <c r="WNO442" s="74"/>
      <c r="WNP442" s="74"/>
      <c r="WNQ442" s="74"/>
      <c r="WNR442" s="74"/>
      <c r="WNS442" s="74"/>
      <c r="WNT442" s="74"/>
      <c r="WNU442" s="74"/>
      <c r="WNV442" s="74"/>
      <c r="WNW442" s="74"/>
      <c r="WNX442" s="74"/>
      <c r="WNY442" s="74"/>
      <c r="WNZ442" s="74"/>
      <c r="WOA442" s="74"/>
      <c r="WOB442" s="74"/>
      <c r="WOC442" s="74"/>
      <c r="WOD442" s="74"/>
      <c r="WOE442" s="74"/>
      <c r="WOF442" s="74"/>
      <c r="WOG442" s="74"/>
      <c r="WOH442" s="74"/>
      <c r="WOI442" s="74"/>
      <c r="WOJ442" s="74"/>
      <c r="WOK442" s="74"/>
      <c r="WOL442" s="74"/>
      <c r="WOM442" s="74"/>
      <c r="WON442" s="74"/>
      <c r="WOO442" s="74"/>
      <c r="WOP442" s="74"/>
      <c r="WOQ442" s="74"/>
      <c r="WOR442" s="74"/>
      <c r="WOS442" s="74"/>
      <c r="WOT442" s="74"/>
      <c r="WOU442" s="74"/>
      <c r="WOV442" s="74"/>
      <c r="WOW442" s="74"/>
      <c r="WOX442" s="74"/>
      <c r="WOY442" s="74"/>
      <c r="WOZ442" s="74"/>
      <c r="WPA442" s="74"/>
      <c r="WPB442" s="74"/>
      <c r="WPC442" s="74"/>
      <c r="WPD442" s="74"/>
      <c r="WPE442" s="74"/>
      <c r="WPF442" s="74"/>
      <c r="WPG442" s="74"/>
      <c r="WPH442" s="74"/>
      <c r="WPI442" s="74"/>
      <c r="WPJ442" s="74"/>
      <c r="WPK442" s="74"/>
      <c r="WPL442" s="74"/>
      <c r="WPM442" s="74"/>
      <c r="WPN442" s="74"/>
      <c r="WPO442" s="74"/>
      <c r="WPP442" s="74"/>
      <c r="WPQ442" s="74"/>
      <c r="WPR442" s="74"/>
      <c r="WPS442" s="74"/>
      <c r="WPT442" s="74"/>
      <c r="WPU442" s="74"/>
      <c r="WPV442" s="74"/>
      <c r="WPW442" s="74"/>
      <c r="WPX442" s="74"/>
      <c r="WPY442" s="74"/>
      <c r="WPZ442" s="74"/>
      <c r="WQA442" s="74"/>
      <c r="WQB442" s="74"/>
      <c r="WQC442" s="74"/>
      <c r="WQD442" s="74"/>
      <c r="WQE442" s="74"/>
      <c r="WQF442" s="74"/>
      <c r="WQG442" s="74"/>
      <c r="WQH442" s="74"/>
      <c r="WQI442" s="74"/>
      <c r="WQJ442" s="74"/>
      <c r="WQK442" s="74"/>
      <c r="WQL442" s="74"/>
      <c r="WQM442" s="74"/>
      <c r="WQN442" s="74"/>
      <c r="WQO442" s="74"/>
      <c r="WQP442" s="74"/>
      <c r="WQQ442" s="74"/>
      <c r="WQR442" s="74"/>
      <c r="WQS442" s="74"/>
      <c r="WQT442" s="74"/>
      <c r="WQU442" s="74"/>
      <c r="WQV442" s="74"/>
      <c r="WQW442" s="74"/>
      <c r="WQX442" s="74"/>
      <c r="WQY442" s="74"/>
      <c r="WQZ442" s="74"/>
      <c r="WRA442" s="74"/>
      <c r="WRB442" s="74"/>
      <c r="WRC442" s="74"/>
      <c r="WRD442" s="74"/>
      <c r="WRE442" s="74"/>
      <c r="WRF442" s="74"/>
      <c r="WRG442" s="74"/>
      <c r="WRH442" s="74"/>
      <c r="WRI442" s="74"/>
      <c r="WRJ442" s="74"/>
      <c r="WRK442" s="74"/>
      <c r="WRL442" s="74"/>
      <c r="WRM442" s="74"/>
      <c r="WRN442" s="74"/>
      <c r="WRO442" s="74"/>
      <c r="WRP442" s="74"/>
      <c r="WRQ442" s="74"/>
      <c r="WRR442" s="74"/>
      <c r="WRS442" s="74"/>
      <c r="WRT442" s="74"/>
      <c r="WRU442" s="74"/>
      <c r="WRV442" s="74"/>
      <c r="WRW442" s="74"/>
      <c r="WRX442" s="74"/>
      <c r="WRY442" s="74"/>
      <c r="WRZ442" s="74"/>
      <c r="WSA442" s="74"/>
      <c r="WSB442" s="74"/>
      <c r="WSC442" s="74"/>
      <c r="WSD442" s="74"/>
      <c r="WSE442" s="74"/>
      <c r="WSF442" s="74"/>
      <c r="WSG442" s="74"/>
      <c r="WSH442" s="74"/>
      <c r="WSI442" s="74"/>
      <c r="WSJ442" s="74"/>
      <c r="WSK442" s="74"/>
      <c r="WSL442" s="74"/>
      <c r="WSM442" s="74"/>
      <c r="WSN442" s="74"/>
      <c r="WSO442" s="74"/>
      <c r="WSP442" s="74"/>
      <c r="WSQ442" s="74"/>
      <c r="WSR442" s="74"/>
      <c r="WSS442" s="74"/>
      <c r="WST442" s="74"/>
      <c r="WSU442" s="74"/>
      <c r="WSV442" s="74"/>
      <c r="WSW442" s="74"/>
      <c r="WSX442" s="74"/>
      <c r="WSY442" s="74"/>
      <c r="WSZ442" s="74"/>
      <c r="WTA442" s="74"/>
      <c r="WTB442" s="74"/>
      <c r="WTC442" s="74"/>
      <c r="WTD442" s="74"/>
      <c r="WTE442" s="74"/>
      <c r="WTF442" s="74"/>
      <c r="WTG442" s="74"/>
      <c r="WTH442" s="74"/>
      <c r="WTI442" s="74"/>
      <c r="WTJ442" s="74"/>
      <c r="WTK442" s="74"/>
      <c r="WTL442" s="74"/>
      <c r="WTM442" s="74"/>
      <c r="WTN442" s="74"/>
      <c r="WTO442" s="74"/>
      <c r="WTP442" s="74"/>
      <c r="WTQ442" s="74"/>
      <c r="WTR442" s="74"/>
      <c r="WTS442" s="74"/>
      <c r="WTT442" s="74"/>
      <c r="WTU442" s="74"/>
      <c r="WTV442" s="74"/>
      <c r="WTW442" s="74"/>
      <c r="WTX442" s="74"/>
      <c r="WTY442" s="74"/>
      <c r="WTZ442" s="74"/>
      <c r="WUA442" s="74"/>
      <c r="WUB442" s="74"/>
      <c r="WUC442" s="74"/>
      <c r="WUD442" s="74"/>
      <c r="WUE442" s="74"/>
      <c r="WUF442" s="74"/>
      <c r="WUG442" s="74"/>
      <c r="WUH442" s="74"/>
      <c r="WUI442" s="74"/>
      <c r="WUJ442" s="74"/>
      <c r="WUK442" s="74"/>
      <c r="WUL442" s="74"/>
      <c r="WUM442" s="74"/>
      <c r="WUN442" s="74"/>
      <c r="WUO442" s="74"/>
      <c r="WUP442" s="74"/>
      <c r="WUQ442" s="74"/>
      <c r="WUR442" s="74"/>
      <c r="WUS442" s="74"/>
      <c r="WUT442" s="74"/>
      <c r="WUU442" s="74"/>
      <c r="WUV442" s="74"/>
      <c r="WUW442" s="74"/>
      <c r="WUX442" s="74"/>
      <c r="WUY442" s="74"/>
      <c r="WUZ442" s="74"/>
      <c r="WVA442" s="74"/>
      <c r="WVB442" s="74"/>
      <c r="WVC442" s="74"/>
      <c r="WVD442" s="74"/>
      <c r="WVE442" s="74"/>
      <c r="WVF442" s="74"/>
      <c r="WVG442" s="74"/>
      <c r="WVH442" s="74"/>
      <c r="WVI442" s="74"/>
      <c r="WVJ442" s="74"/>
      <c r="WVK442" s="74"/>
      <c r="WVL442" s="74"/>
      <c r="WVM442" s="74"/>
      <c r="WVN442" s="74"/>
      <c r="WVO442" s="74"/>
      <c r="WVP442" s="74"/>
      <c r="WVQ442" s="74"/>
      <c r="WVR442" s="74"/>
      <c r="WVS442" s="74"/>
      <c r="WVT442" s="74"/>
      <c r="WVU442" s="74"/>
      <c r="WVV442" s="74"/>
      <c r="WVW442" s="74"/>
      <c r="WVX442" s="74"/>
      <c r="WVY442" s="74"/>
      <c r="WVZ442" s="74"/>
      <c r="WWA442" s="74"/>
      <c r="WWB442" s="74"/>
      <c r="WWC442" s="74"/>
      <c r="WWD442" s="74"/>
      <c r="WWE442" s="74"/>
      <c r="WWF442" s="74"/>
      <c r="WWG442" s="74"/>
      <c r="WWH442" s="74"/>
      <c r="WWI442" s="74"/>
      <c r="WWJ442" s="74"/>
      <c r="WWK442" s="74"/>
      <c r="WWL442" s="74"/>
      <c r="WWM442" s="74"/>
      <c r="WWN442" s="74"/>
      <c r="WWO442" s="74"/>
      <c r="WWP442" s="74"/>
      <c r="WWQ442" s="74"/>
      <c r="WWR442" s="74"/>
      <c r="WWS442" s="74"/>
      <c r="WWT442" s="74"/>
      <c r="WWU442" s="74"/>
      <c r="WWV442" s="74"/>
      <c r="WWW442" s="74"/>
      <c r="WWX442" s="74"/>
      <c r="WWY442" s="74"/>
      <c r="WWZ442" s="74"/>
      <c r="WXA442" s="74"/>
      <c r="WXB442" s="74"/>
      <c r="WXC442" s="74"/>
      <c r="WXD442" s="74"/>
      <c r="WXE442" s="74"/>
      <c r="WXF442" s="74"/>
      <c r="WXG442" s="74"/>
      <c r="WXH442" s="74"/>
      <c r="WXI442" s="74"/>
      <c r="WXJ442" s="74"/>
      <c r="WXK442" s="74"/>
      <c r="WXL442" s="74"/>
      <c r="WXM442" s="74"/>
      <c r="WXN442" s="74"/>
      <c r="WXO442" s="74"/>
      <c r="WXP442" s="74"/>
      <c r="WXQ442" s="74"/>
      <c r="WXR442" s="74"/>
      <c r="WXS442" s="74"/>
      <c r="WXT442" s="74"/>
      <c r="WXU442" s="74"/>
      <c r="WXV442" s="74"/>
      <c r="WXW442" s="74"/>
      <c r="WXX442" s="74"/>
      <c r="WXY442" s="74"/>
      <c r="WXZ442" s="74"/>
      <c r="WYA442" s="74"/>
      <c r="WYB442" s="74"/>
      <c r="WYC442" s="74"/>
      <c r="WYD442" s="74"/>
      <c r="WYE442" s="74"/>
      <c r="WYF442" s="74"/>
      <c r="WYG442" s="74"/>
      <c r="WYH442" s="74"/>
      <c r="WYI442" s="74"/>
      <c r="WYJ442" s="74"/>
      <c r="WYK442" s="74"/>
      <c r="WYL442" s="74"/>
      <c r="WYM442" s="74"/>
      <c r="WYN442" s="74"/>
      <c r="WYO442" s="74"/>
      <c r="WYP442" s="74"/>
      <c r="WYQ442" s="74"/>
      <c r="WYR442" s="74"/>
      <c r="WYS442" s="74"/>
      <c r="WYT442" s="74"/>
      <c r="WYU442" s="74"/>
      <c r="WYV442" s="74"/>
      <c r="WYW442" s="74"/>
      <c r="WYX442" s="74"/>
      <c r="WYY442" s="74"/>
      <c r="WYZ442" s="74"/>
      <c r="WZA442" s="74"/>
      <c r="WZB442" s="74"/>
      <c r="WZC442" s="74"/>
      <c r="WZD442" s="74"/>
      <c r="WZE442" s="74"/>
      <c r="WZF442" s="74"/>
      <c r="WZG442" s="74"/>
      <c r="WZH442" s="74"/>
      <c r="WZI442" s="74"/>
      <c r="WZJ442" s="74"/>
      <c r="WZK442" s="74"/>
      <c r="WZL442" s="74"/>
      <c r="WZM442" s="74"/>
      <c r="WZN442" s="74"/>
      <c r="WZO442" s="74"/>
      <c r="WZP442" s="74"/>
      <c r="WZQ442" s="74"/>
      <c r="WZR442" s="74"/>
      <c r="WZS442" s="74"/>
      <c r="WZT442" s="74"/>
      <c r="WZU442" s="74"/>
      <c r="WZV442" s="74"/>
      <c r="WZW442" s="74"/>
      <c r="WZX442" s="74"/>
      <c r="WZY442" s="74"/>
      <c r="WZZ442" s="74"/>
      <c r="XAA442" s="74"/>
      <c r="XAB442" s="74"/>
      <c r="XAC442" s="74"/>
      <c r="XAD442" s="74"/>
      <c r="XAE442" s="74"/>
      <c r="XAF442" s="74"/>
      <c r="XAG442" s="74"/>
      <c r="XAH442" s="74"/>
      <c r="XAI442" s="74"/>
      <c r="XAJ442" s="74"/>
      <c r="XAK442" s="74"/>
      <c r="XAL442" s="74"/>
      <c r="XAM442" s="74"/>
      <c r="XAN442" s="74"/>
      <c r="XAO442" s="74"/>
      <c r="XAP442" s="74"/>
      <c r="XAQ442" s="74"/>
      <c r="XAR442" s="74"/>
      <c r="XAS442" s="74"/>
      <c r="XAT442" s="74"/>
      <c r="XAU442" s="74"/>
      <c r="XAV442" s="74"/>
      <c r="XAW442" s="74"/>
      <c r="XAX442" s="74"/>
      <c r="XAY442" s="74"/>
      <c r="XAZ442" s="74"/>
      <c r="XBA442" s="74"/>
      <c r="XBB442" s="74"/>
      <c r="XBC442" s="74"/>
      <c r="XBD442" s="74"/>
      <c r="XBE442" s="74"/>
      <c r="XBF442" s="74"/>
      <c r="XBG442" s="74"/>
      <c r="XBH442" s="74"/>
      <c r="XBI442" s="74"/>
      <c r="XBJ442" s="74"/>
      <c r="XBK442" s="74"/>
      <c r="XBL442" s="74"/>
      <c r="XBM442" s="74"/>
      <c r="XBN442" s="74"/>
      <c r="XBO442" s="74"/>
      <c r="XBP442" s="74"/>
      <c r="XBQ442" s="74"/>
      <c r="XBR442" s="74"/>
      <c r="XBS442" s="74"/>
      <c r="XBT442" s="74"/>
      <c r="XBU442" s="74"/>
      <c r="XBV442" s="74"/>
      <c r="XBW442" s="74"/>
      <c r="XBX442" s="74"/>
      <c r="XBY442" s="74"/>
      <c r="XBZ442" s="74"/>
      <c r="XCA442" s="74"/>
      <c r="XCB442" s="74"/>
      <c r="XCC442" s="74"/>
      <c r="XCD442" s="74"/>
      <c r="XCE442" s="74"/>
      <c r="XCF442" s="74"/>
      <c r="XCG442" s="74"/>
      <c r="XCH442" s="74"/>
      <c r="XCI442" s="74"/>
      <c r="XCJ442" s="74"/>
      <c r="XCK442" s="74"/>
      <c r="XCL442" s="74"/>
      <c r="XCM442" s="74"/>
      <c r="XCN442" s="74"/>
      <c r="XCO442" s="74"/>
      <c r="XCP442" s="74"/>
      <c r="XCQ442" s="74"/>
      <c r="XCR442" s="74"/>
      <c r="XCS442" s="74"/>
      <c r="XCT442" s="74"/>
      <c r="XCU442" s="74"/>
      <c r="XCV442" s="74"/>
      <c r="XCW442" s="74"/>
      <c r="XCX442" s="74"/>
      <c r="XCY442" s="74"/>
      <c r="XCZ442" s="74"/>
      <c r="XDA442" s="74"/>
      <c r="XDB442" s="74"/>
      <c r="XDC442" s="74"/>
      <c r="XDD442" s="74"/>
      <c r="XDE442" s="74"/>
      <c r="XDF442" s="74"/>
      <c r="XDG442" s="74"/>
      <c r="XDH442" s="74"/>
      <c r="XDI442" s="74"/>
      <c r="XDJ442" s="74"/>
      <c r="XDK442" s="74"/>
      <c r="XDL442" s="74"/>
      <c r="XDM442" s="74"/>
      <c r="XDN442" s="74"/>
      <c r="XDO442" s="74"/>
      <c r="XDP442" s="74"/>
      <c r="XDQ442" s="74"/>
      <c r="XDR442" s="74"/>
      <c r="XDS442" s="74"/>
      <c r="XDT442" s="74"/>
      <c r="XDU442" s="74"/>
      <c r="XDV442" s="74"/>
      <c r="XDW442" s="74"/>
      <c r="XDX442" s="74"/>
      <c r="XDY442" s="74"/>
      <c r="XDZ442" s="74"/>
      <c r="XEA442" s="74"/>
      <c r="XEB442" s="74"/>
      <c r="XEC442" s="74"/>
      <c r="XED442" s="74"/>
      <c r="XEE442" s="74"/>
      <c r="XEF442" s="74"/>
      <c r="XEG442" s="74"/>
      <c r="XEH442" s="74"/>
      <c r="XEI442" s="74"/>
      <c r="XEJ442" s="74"/>
      <c r="XEK442" s="74"/>
      <c r="XEL442" s="74"/>
      <c r="XEM442" s="74"/>
      <c r="XEN442" s="74"/>
      <c r="XEO442" s="74"/>
      <c r="XEP442" s="74"/>
      <c r="XEQ442" s="74"/>
      <c r="XER442" s="74"/>
      <c r="XES442" s="74"/>
      <c r="XET442" s="74"/>
      <c r="XEU442" s="74"/>
      <c r="XEV442" s="74"/>
      <c r="XEW442" s="74"/>
      <c r="XEX442" s="74"/>
      <c r="XEY442" s="74"/>
      <c r="XEZ442" s="74"/>
      <c r="XFA442" s="74"/>
      <c r="XFB442" s="74"/>
    </row>
    <row r="443" spans="1:16382" ht="15" x14ac:dyDescent="0.25">
      <c r="B443" s="24"/>
      <c r="C443" s="25"/>
      <c r="D443" s="25"/>
      <c r="E443" s="26"/>
      <c r="F443" s="27"/>
      <c r="G443" s="27"/>
      <c r="H443" s="25"/>
      <c r="I443" s="25"/>
      <c r="J443" s="25"/>
      <c r="K443" s="25"/>
      <c r="L443" s="25"/>
      <c r="M443" s="25"/>
      <c r="N443" s="25"/>
      <c r="O443" s="25"/>
      <c r="P443" s="25"/>
      <c r="Q443" s="25"/>
    </row>
    <row r="444" spans="1:16382" ht="15" x14ac:dyDescent="0.25">
      <c r="B444" s="24"/>
      <c r="C444" s="25"/>
      <c r="D444" s="25"/>
      <c r="E444" s="26"/>
      <c r="F444" s="27"/>
      <c r="G444" s="27"/>
      <c r="H444" s="25"/>
      <c r="I444" s="25"/>
      <c r="J444" s="25"/>
      <c r="K444" s="25"/>
      <c r="L444" s="25"/>
      <c r="M444" s="25"/>
      <c r="N444" s="25"/>
      <c r="O444" s="25"/>
      <c r="P444" s="25"/>
      <c r="Q444" s="25"/>
    </row>
    <row r="445" spans="1:16382" ht="15" x14ac:dyDescent="0.25">
      <c r="B445" s="24"/>
      <c r="C445" s="25"/>
      <c r="D445" s="25"/>
      <c r="E445" s="26"/>
      <c r="F445" s="27"/>
      <c r="G445" s="27"/>
      <c r="H445" s="25"/>
      <c r="I445" s="25"/>
      <c r="J445" s="25"/>
      <c r="K445" s="25"/>
      <c r="L445" s="25"/>
      <c r="M445" s="25"/>
      <c r="N445" s="25"/>
      <c r="O445" s="25"/>
      <c r="P445" s="25"/>
      <c r="Q445" s="25"/>
    </row>
    <row r="446" spans="1:16382" s="10" customFormat="1" ht="15" x14ac:dyDescent="0.25">
      <c r="A446" s="7"/>
      <c r="B446" s="8"/>
      <c r="C446" s="9"/>
      <c r="D446" s="9"/>
      <c r="E446" s="9"/>
      <c r="F446" s="9"/>
      <c r="G446" s="9"/>
      <c r="H446" s="9"/>
      <c r="I446" s="9"/>
      <c r="J446" s="9"/>
      <c r="K446" s="9"/>
      <c r="L446" s="9"/>
      <c r="M446" s="9"/>
    </row>
    <row r="447" spans="1:16382" s="10" customFormat="1" ht="45.6" customHeight="1" x14ac:dyDescent="0.25">
      <c r="A447" s="7"/>
      <c r="B447" s="76"/>
      <c r="C447" s="76"/>
      <c r="D447" s="76"/>
      <c r="E447" s="76"/>
      <c r="F447" s="9"/>
      <c r="G447" s="9"/>
      <c r="H447" s="77"/>
      <c r="I447" s="77"/>
      <c r="J447" s="77"/>
      <c r="K447" s="77"/>
      <c r="L447" s="77"/>
      <c r="M447" s="9"/>
    </row>
    <row r="448" spans="1:16382" s="10" customFormat="1" ht="15" x14ac:dyDescent="0.25">
      <c r="A448" s="7"/>
      <c r="B448" s="76"/>
      <c r="C448" s="76"/>
      <c r="D448" s="76"/>
      <c r="E448" s="76"/>
      <c r="F448" s="9"/>
      <c r="G448" s="9"/>
      <c r="H448" s="77"/>
      <c r="I448" s="77"/>
      <c r="J448" s="77"/>
      <c r="K448" s="77"/>
      <c r="L448" s="77"/>
      <c r="M448" s="9"/>
    </row>
    <row r="449" spans="1:17" s="10" customFormat="1" ht="15" x14ac:dyDescent="0.25">
      <c r="A449" s="7"/>
      <c r="B449" s="76"/>
      <c r="C449" s="76"/>
      <c r="D449" s="76"/>
      <c r="E449" s="76"/>
      <c r="F449" s="9"/>
      <c r="G449" s="9"/>
      <c r="H449" s="77"/>
      <c r="I449" s="77"/>
      <c r="J449" s="77"/>
      <c r="K449" s="77"/>
      <c r="L449" s="77"/>
      <c r="M449" s="9"/>
    </row>
    <row r="450" spans="1:17" s="10" customFormat="1" ht="13.5" customHeight="1" x14ac:dyDescent="0.25">
      <c r="A450" s="7"/>
      <c r="B450" s="78" t="s">
        <v>16</v>
      </c>
      <c r="C450" s="78"/>
      <c r="D450" s="78"/>
      <c r="E450" s="78"/>
      <c r="F450" s="11"/>
      <c r="G450" s="11"/>
      <c r="H450" s="78" t="s">
        <v>17</v>
      </c>
      <c r="I450" s="78"/>
      <c r="J450" s="78"/>
      <c r="K450" s="78"/>
      <c r="L450" s="78"/>
      <c r="M450" s="11"/>
    </row>
    <row r="451" spans="1:17" s="10" customFormat="1" ht="13.5" customHeight="1" x14ac:dyDescent="0.25">
      <c r="A451" s="7"/>
      <c r="B451" s="34"/>
      <c r="C451" s="34"/>
      <c r="D451" s="34"/>
      <c r="E451" s="34"/>
      <c r="F451" s="11"/>
      <c r="G451" s="11"/>
      <c r="H451" s="11"/>
      <c r="I451" s="11"/>
      <c r="J451" s="11"/>
      <c r="K451" s="11"/>
      <c r="L451" s="11"/>
      <c r="M451" s="11"/>
    </row>
    <row r="452" spans="1:17" s="10" customFormat="1" ht="15" x14ac:dyDescent="0.25">
      <c r="A452" s="7"/>
      <c r="B452" s="12" t="s">
        <v>18</v>
      </c>
    </row>
    <row r="453" spans="1:17" s="10" customFormat="1" ht="15" x14ac:dyDescent="0.25">
      <c r="A453" s="7"/>
    </row>
    <row r="454" spans="1:17" s="10" customFormat="1" ht="15" x14ac:dyDescent="0.25">
      <c r="A454" s="7"/>
    </row>
    <row r="455" spans="1:17" ht="15" customHeight="1" x14ac:dyDescent="0.25">
      <c r="E455" s="10"/>
      <c r="F455" s="10"/>
      <c r="G455" s="10"/>
      <c r="P455" s="7"/>
      <c r="Q455" s="7"/>
    </row>
    <row r="456" spans="1:17" ht="15" customHeight="1" x14ac:dyDescent="0.25">
      <c r="E456" s="10"/>
      <c r="F456" s="10"/>
      <c r="G456" s="10"/>
      <c r="P456" s="7"/>
      <c r="Q456" s="7"/>
    </row>
    <row r="457" spans="1:17" ht="15" customHeight="1" x14ac:dyDescent="0.25">
      <c r="E457" s="10"/>
      <c r="F457" s="10"/>
      <c r="G457" s="10"/>
      <c r="P457" s="7"/>
      <c r="Q457" s="7"/>
    </row>
    <row r="458" spans="1:17" ht="0" hidden="1" customHeight="1" x14ac:dyDescent="0.25"/>
    <row r="459" spans="1:17" ht="0" hidden="1" customHeight="1" x14ac:dyDescent="0.25"/>
    <row r="460" spans="1:17" ht="0" hidden="1" customHeight="1" x14ac:dyDescent="0.25"/>
    <row r="461" spans="1:17" ht="0" hidden="1" customHeight="1" x14ac:dyDescent="0.25"/>
    <row r="462" spans="1:17" ht="0" hidden="1" customHeight="1" x14ac:dyDescent="0.25"/>
    <row r="463" spans="1:17" ht="0" hidden="1" customHeight="1" x14ac:dyDescent="0.25"/>
    <row r="464" spans="1:17" ht="0" hidden="1" customHeight="1" x14ac:dyDescent="0.25"/>
    <row r="465" ht="0" hidden="1" customHeight="1" x14ac:dyDescent="0.25"/>
    <row r="466" ht="0" hidden="1" customHeight="1" x14ac:dyDescent="0.25"/>
    <row r="467" ht="0" hidden="1" customHeight="1" x14ac:dyDescent="0.25"/>
    <row r="468" ht="0" hidden="1" customHeight="1" x14ac:dyDescent="0.25"/>
    <row r="469" ht="0" hidden="1" customHeight="1" x14ac:dyDescent="0.25"/>
    <row r="470" ht="0" hidden="1" customHeight="1" x14ac:dyDescent="0.25"/>
    <row r="471" ht="0" hidden="1" customHeight="1" x14ac:dyDescent="0.25"/>
    <row r="472" ht="0" hidden="1" customHeight="1" x14ac:dyDescent="0.25"/>
    <row r="473" ht="0" hidden="1" customHeight="1" x14ac:dyDescent="0.25"/>
    <row r="474" ht="0" hidden="1" customHeight="1" x14ac:dyDescent="0.25"/>
    <row r="475" ht="0" hidden="1" customHeight="1" x14ac:dyDescent="0.25"/>
    <row r="476" ht="0" hidden="1" customHeight="1" x14ac:dyDescent="0.25"/>
    <row r="477" ht="0" hidden="1" customHeight="1" x14ac:dyDescent="0.25"/>
    <row r="478" ht="0" hidden="1" customHeight="1" x14ac:dyDescent="0.25"/>
    <row r="479" ht="0" hidden="1" customHeight="1" x14ac:dyDescent="0.25"/>
    <row r="480" ht="0" hidden="1" customHeight="1" x14ac:dyDescent="0.25"/>
    <row r="481" ht="0" hidden="1" customHeight="1" x14ac:dyDescent="0.25"/>
    <row r="482" ht="0" hidden="1" customHeight="1" x14ac:dyDescent="0.25"/>
    <row r="483" ht="0" hidden="1" customHeight="1" x14ac:dyDescent="0.25"/>
    <row r="484" ht="0" hidden="1" customHeight="1" x14ac:dyDescent="0.25"/>
    <row r="485" ht="0" hidden="1" customHeight="1" x14ac:dyDescent="0.25"/>
  </sheetData>
  <mergeCells count="35">
    <mergeCell ref="B447:E449"/>
    <mergeCell ref="H447:L449"/>
    <mergeCell ref="B450:E450"/>
    <mergeCell ref="H450:L450"/>
    <mergeCell ref="M22:N22"/>
    <mergeCell ref="O22:P22"/>
    <mergeCell ref="B439:Q439"/>
    <mergeCell ref="B440:XFD440"/>
    <mergeCell ref="B441:H441"/>
    <mergeCell ref="B442:XFD442"/>
    <mergeCell ref="Q21:Q23"/>
    <mergeCell ref="B22:B23"/>
    <mergeCell ref="C22:C23"/>
    <mergeCell ref="D22:D23"/>
    <mergeCell ref="E22:E23"/>
    <mergeCell ref="F22:F23"/>
    <mergeCell ref="G22:G23"/>
    <mergeCell ref="H22:H23"/>
    <mergeCell ref="I22:J22"/>
    <mergeCell ref="K22:L22"/>
    <mergeCell ref="B9:C9"/>
    <mergeCell ref="H9:I9"/>
    <mergeCell ref="B10:C11"/>
    <mergeCell ref="H10:I10"/>
    <mergeCell ref="B14:M16"/>
    <mergeCell ref="B21:H21"/>
    <mergeCell ref="I21:P21"/>
    <mergeCell ref="B2:B5"/>
    <mergeCell ref="C2:O2"/>
    <mergeCell ref="P2:Q2"/>
    <mergeCell ref="C3:O3"/>
    <mergeCell ref="P3:Q3"/>
    <mergeCell ref="C4:O5"/>
    <mergeCell ref="P4:Q4"/>
    <mergeCell ref="P5:Q5"/>
  </mergeCells>
  <conditionalFormatting sqref="H24">
    <cfRule type="containsText" dxfId="2494" priority="2155" operator="containsText" text="VALOR MINIMO NO ACEPTABLE">
      <formula>NOT(ISERROR(SEARCH("VALOR MINIMO NO ACEPTABLE",H24)))</formula>
    </cfRule>
  </conditionalFormatting>
  <conditionalFormatting sqref="H24">
    <cfRule type="containsText" dxfId="2493" priority="2154" operator="containsText" text="OFERTA CON PRECIO APARENTEMENTE BAJO">
      <formula>NOT(ISERROR(SEARCH("OFERTA CON PRECIO APARENTEMENTE BAJO",H24)))</formula>
    </cfRule>
  </conditionalFormatting>
  <conditionalFormatting sqref="Q24">
    <cfRule type="cellIs" dxfId="2492" priority="2151" operator="greaterThan">
      <formula>0</formula>
    </cfRule>
  </conditionalFormatting>
  <conditionalFormatting sqref="Q24">
    <cfRule type="cellIs" dxfId="2491" priority="2152" operator="greaterThan">
      <formula>#REF!-(#REF!-#REF!-#REF!-#REF!)</formula>
    </cfRule>
    <cfRule type="cellIs" dxfId="2490" priority="2153" operator="greaterThan">
      <formula>#REF!-#REF!-#REF!-#REF!-#REF!</formula>
    </cfRule>
  </conditionalFormatting>
  <conditionalFormatting sqref="H25">
    <cfRule type="containsText" dxfId="2489" priority="2150" operator="containsText" text="VALOR MINIMO NO ACEPTABLE">
      <formula>NOT(ISERROR(SEARCH("VALOR MINIMO NO ACEPTABLE",H25)))</formula>
    </cfRule>
  </conditionalFormatting>
  <conditionalFormatting sqref="H25">
    <cfRule type="containsText" dxfId="2488" priority="2149" operator="containsText" text="OFERTA CON PRECIO APARENTEMENTE BAJO">
      <formula>NOT(ISERROR(SEARCH("OFERTA CON PRECIO APARENTEMENTE BAJO",H25)))</formula>
    </cfRule>
  </conditionalFormatting>
  <conditionalFormatting sqref="Q25">
    <cfRule type="cellIs" dxfId="2487" priority="2146" operator="greaterThan">
      <formula>0</formula>
    </cfRule>
  </conditionalFormatting>
  <conditionalFormatting sqref="Q25">
    <cfRule type="cellIs" dxfId="2486" priority="2147" operator="greaterThan">
      <formula>#REF!-(#REF!-#REF!-#REF!-#REF!)</formula>
    </cfRule>
    <cfRule type="cellIs" dxfId="2485" priority="2148" operator="greaterThan">
      <formula>#REF!-#REF!-#REF!-#REF!-#REF!</formula>
    </cfRule>
  </conditionalFormatting>
  <conditionalFormatting sqref="H26">
    <cfRule type="containsText" dxfId="2484" priority="2145" operator="containsText" text="VALOR MINIMO NO ACEPTABLE">
      <formula>NOT(ISERROR(SEARCH("VALOR MINIMO NO ACEPTABLE",H26)))</formula>
    </cfRule>
  </conditionalFormatting>
  <conditionalFormatting sqref="H26">
    <cfRule type="containsText" dxfId="2483" priority="2144" operator="containsText" text="OFERTA CON PRECIO APARENTEMENTE BAJO">
      <formula>NOT(ISERROR(SEARCH("OFERTA CON PRECIO APARENTEMENTE BAJO",H26)))</formula>
    </cfRule>
  </conditionalFormatting>
  <conditionalFormatting sqref="Q26">
    <cfRule type="cellIs" dxfId="2482" priority="2141" operator="greaterThan">
      <formula>0</formula>
    </cfRule>
  </conditionalFormatting>
  <conditionalFormatting sqref="Q26">
    <cfRule type="cellIs" dxfId="2481" priority="2142" operator="greaterThan">
      <formula>#REF!-(#REF!-#REF!-#REF!-#REF!)</formula>
    </cfRule>
    <cfRule type="cellIs" dxfId="2480" priority="2143" operator="greaterThan">
      <formula>#REF!-#REF!-#REF!-#REF!-#REF!</formula>
    </cfRule>
  </conditionalFormatting>
  <conditionalFormatting sqref="H27">
    <cfRule type="containsText" dxfId="2479" priority="2140" operator="containsText" text="VALOR MINIMO NO ACEPTABLE">
      <formula>NOT(ISERROR(SEARCH("VALOR MINIMO NO ACEPTABLE",H27)))</formula>
    </cfRule>
  </conditionalFormatting>
  <conditionalFormatting sqref="H27">
    <cfRule type="containsText" dxfId="2478" priority="2139" operator="containsText" text="OFERTA CON PRECIO APARENTEMENTE BAJO">
      <formula>NOT(ISERROR(SEARCH("OFERTA CON PRECIO APARENTEMENTE BAJO",H27)))</formula>
    </cfRule>
  </conditionalFormatting>
  <conditionalFormatting sqref="Q27">
    <cfRule type="cellIs" dxfId="2477" priority="2136" operator="greaterThan">
      <formula>0</formula>
    </cfRule>
  </conditionalFormatting>
  <conditionalFormatting sqref="Q27">
    <cfRule type="cellIs" dxfId="2476" priority="2137" operator="greaterThan">
      <formula>#REF!-(#REF!-#REF!-#REF!-#REF!)</formula>
    </cfRule>
    <cfRule type="cellIs" dxfId="2475" priority="2138" operator="greaterThan">
      <formula>#REF!-#REF!-#REF!-#REF!-#REF!</formula>
    </cfRule>
  </conditionalFormatting>
  <conditionalFormatting sqref="H28">
    <cfRule type="containsText" dxfId="2474" priority="2135" operator="containsText" text="VALOR MINIMO NO ACEPTABLE">
      <formula>NOT(ISERROR(SEARCH("VALOR MINIMO NO ACEPTABLE",H28)))</formula>
    </cfRule>
  </conditionalFormatting>
  <conditionalFormatting sqref="H28">
    <cfRule type="containsText" dxfId="2473" priority="2134" operator="containsText" text="OFERTA CON PRECIO APARENTEMENTE BAJO">
      <formula>NOT(ISERROR(SEARCH("OFERTA CON PRECIO APARENTEMENTE BAJO",H28)))</formula>
    </cfRule>
  </conditionalFormatting>
  <conditionalFormatting sqref="Q28">
    <cfRule type="cellIs" dxfId="2472" priority="2131" operator="greaterThan">
      <formula>0</formula>
    </cfRule>
  </conditionalFormatting>
  <conditionalFormatting sqref="Q28">
    <cfRule type="cellIs" dxfId="2471" priority="2132" operator="greaterThan">
      <formula>#REF!-(#REF!-#REF!-#REF!-#REF!)</formula>
    </cfRule>
    <cfRule type="cellIs" dxfId="2470" priority="2133" operator="greaterThan">
      <formula>#REF!-#REF!-#REF!-#REF!-#REF!</formula>
    </cfRule>
  </conditionalFormatting>
  <conditionalFormatting sqref="H29">
    <cfRule type="containsText" dxfId="2469" priority="2130" operator="containsText" text="VALOR MINIMO NO ACEPTABLE">
      <formula>NOT(ISERROR(SEARCH("VALOR MINIMO NO ACEPTABLE",H29)))</formula>
    </cfRule>
  </conditionalFormatting>
  <conditionalFormatting sqref="H29">
    <cfRule type="containsText" dxfId="2468" priority="2129" operator="containsText" text="OFERTA CON PRECIO APARENTEMENTE BAJO">
      <formula>NOT(ISERROR(SEARCH("OFERTA CON PRECIO APARENTEMENTE BAJO",H29)))</formula>
    </cfRule>
  </conditionalFormatting>
  <conditionalFormatting sqref="Q29">
    <cfRule type="cellIs" dxfId="2467" priority="2126" operator="greaterThan">
      <formula>0</formula>
    </cfRule>
  </conditionalFormatting>
  <conditionalFormatting sqref="Q29">
    <cfRule type="cellIs" dxfId="2466" priority="2127" operator="greaterThan">
      <formula>#REF!-(#REF!-#REF!-#REF!-#REF!)</formula>
    </cfRule>
    <cfRule type="cellIs" dxfId="2465" priority="2128" operator="greaterThan">
      <formula>#REF!-#REF!-#REF!-#REF!-#REF!</formula>
    </cfRule>
  </conditionalFormatting>
  <conditionalFormatting sqref="H30">
    <cfRule type="containsText" dxfId="2464" priority="2125" operator="containsText" text="VALOR MINIMO NO ACEPTABLE">
      <formula>NOT(ISERROR(SEARCH("VALOR MINIMO NO ACEPTABLE",H30)))</formula>
    </cfRule>
  </conditionalFormatting>
  <conditionalFormatting sqref="H30">
    <cfRule type="containsText" dxfId="2463" priority="2124" operator="containsText" text="OFERTA CON PRECIO APARENTEMENTE BAJO">
      <formula>NOT(ISERROR(SEARCH("OFERTA CON PRECIO APARENTEMENTE BAJO",H30)))</formula>
    </cfRule>
  </conditionalFormatting>
  <conditionalFormatting sqref="Q30">
    <cfRule type="cellIs" dxfId="2462" priority="2121" operator="greaterThan">
      <formula>0</formula>
    </cfRule>
  </conditionalFormatting>
  <conditionalFormatting sqref="Q30">
    <cfRule type="cellIs" dxfId="2461" priority="2122" operator="greaterThan">
      <formula>#REF!-(#REF!-#REF!-#REF!-#REF!)</formula>
    </cfRule>
    <cfRule type="cellIs" dxfId="2460" priority="2123" operator="greaterThan">
      <formula>#REF!-#REF!-#REF!-#REF!-#REF!</formula>
    </cfRule>
  </conditionalFormatting>
  <conditionalFormatting sqref="H31">
    <cfRule type="containsText" dxfId="2459" priority="2120" operator="containsText" text="VALOR MINIMO NO ACEPTABLE">
      <formula>NOT(ISERROR(SEARCH("VALOR MINIMO NO ACEPTABLE",H31)))</formula>
    </cfRule>
  </conditionalFormatting>
  <conditionalFormatting sqref="H31">
    <cfRule type="containsText" dxfId="2458" priority="2119" operator="containsText" text="OFERTA CON PRECIO APARENTEMENTE BAJO">
      <formula>NOT(ISERROR(SEARCH("OFERTA CON PRECIO APARENTEMENTE BAJO",H31)))</formula>
    </cfRule>
  </conditionalFormatting>
  <conditionalFormatting sqref="Q31">
    <cfRule type="cellIs" dxfId="2457" priority="2116" operator="greaterThan">
      <formula>0</formula>
    </cfRule>
  </conditionalFormatting>
  <conditionalFormatting sqref="Q31">
    <cfRule type="cellIs" dxfId="2456" priority="2117" operator="greaterThan">
      <formula>#REF!-(#REF!-#REF!-#REF!-#REF!)</formula>
    </cfRule>
    <cfRule type="cellIs" dxfId="2455" priority="2118" operator="greaterThan">
      <formula>#REF!-#REF!-#REF!-#REF!-#REF!</formula>
    </cfRule>
  </conditionalFormatting>
  <conditionalFormatting sqref="H32">
    <cfRule type="containsText" dxfId="2454" priority="2115" operator="containsText" text="VALOR MINIMO NO ACEPTABLE">
      <formula>NOT(ISERROR(SEARCH("VALOR MINIMO NO ACEPTABLE",H32)))</formula>
    </cfRule>
  </conditionalFormatting>
  <conditionalFormatting sqref="H32">
    <cfRule type="containsText" dxfId="2453" priority="2114" operator="containsText" text="OFERTA CON PRECIO APARENTEMENTE BAJO">
      <formula>NOT(ISERROR(SEARCH("OFERTA CON PRECIO APARENTEMENTE BAJO",H32)))</formula>
    </cfRule>
  </conditionalFormatting>
  <conditionalFormatting sqref="Q32">
    <cfRule type="cellIs" dxfId="2452" priority="2111" operator="greaterThan">
      <formula>0</formula>
    </cfRule>
  </conditionalFormatting>
  <conditionalFormatting sqref="Q32">
    <cfRule type="cellIs" dxfId="2451" priority="2112" operator="greaterThan">
      <formula>#REF!-(#REF!-#REF!-#REF!-#REF!)</formula>
    </cfRule>
    <cfRule type="cellIs" dxfId="2450" priority="2113" operator="greaterThan">
      <formula>#REF!-#REF!-#REF!-#REF!-#REF!</formula>
    </cfRule>
  </conditionalFormatting>
  <conditionalFormatting sqref="H33">
    <cfRule type="containsText" dxfId="2449" priority="2110" operator="containsText" text="VALOR MINIMO NO ACEPTABLE">
      <formula>NOT(ISERROR(SEARCH("VALOR MINIMO NO ACEPTABLE",H33)))</formula>
    </cfRule>
  </conditionalFormatting>
  <conditionalFormatting sqref="H33">
    <cfRule type="containsText" dxfId="2448" priority="2109" operator="containsText" text="OFERTA CON PRECIO APARENTEMENTE BAJO">
      <formula>NOT(ISERROR(SEARCH("OFERTA CON PRECIO APARENTEMENTE BAJO",H33)))</formula>
    </cfRule>
  </conditionalFormatting>
  <conditionalFormatting sqref="Q33">
    <cfRule type="cellIs" dxfId="2447" priority="2106" operator="greaterThan">
      <formula>0</formula>
    </cfRule>
  </conditionalFormatting>
  <conditionalFormatting sqref="Q33">
    <cfRule type="cellIs" dxfId="2446" priority="2107" operator="greaterThan">
      <formula>#REF!-(#REF!-#REF!-#REF!-#REF!)</formula>
    </cfRule>
    <cfRule type="cellIs" dxfId="2445" priority="2108" operator="greaterThan">
      <formula>#REF!-#REF!-#REF!-#REF!-#REF!</formula>
    </cfRule>
  </conditionalFormatting>
  <conditionalFormatting sqref="H34">
    <cfRule type="containsText" dxfId="2444" priority="2105" operator="containsText" text="VALOR MINIMO NO ACEPTABLE">
      <formula>NOT(ISERROR(SEARCH("VALOR MINIMO NO ACEPTABLE",H34)))</formula>
    </cfRule>
  </conditionalFormatting>
  <conditionalFormatting sqref="H34">
    <cfRule type="containsText" dxfId="2443" priority="2104" operator="containsText" text="OFERTA CON PRECIO APARENTEMENTE BAJO">
      <formula>NOT(ISERROR(SEARCH("OFERTA CON PRECIO APARENTEMENTE BAJO",H34)))</formula>
    </cfRule>
  </conditionalFormatting>
  <conditionalFormatting sqref="Q34">
    <cfRule type="cellIs" dxfId="2442" priority="2101" operator="greaterThan">
      <formula>0</formula>
    </cfRule>
  </conditionalFormatting>
  <conditionalFormatting sqref="Q34">
    <cfRule type="cellIs" dxfId="2441" priority="2102" operator="greaterThan">
      <formula>#REF!-(#REF!-#REF!-#REF!-#REF!)</formula>
    </cfRule>
    <cfRule type="cellIs" dxfId="2440" priority="2103" operator="greaterThan">
      <formula>#REF!-#REF!-#REF!-#REF!-#REF!</formula>
    </cfRule>
  </conditionalFormatting>
  <conditionalFormatting sqref="H35">
    <cfRule type="containsText" dxfId="2439" priority="2100" operator="containsText" text="VALOR MINIMO NO ACEPTABLE">
      <formula>NOT(ISERROR(SEARCH("VALOR MINIMO NO ACEPTABLE",H35)))</formula>
    </cfRule>
  </conditionalFormatting>
  <conditionalFormatting sqref="H35">
    <cfRule type="containsText" dxfId="2438" priority="2099" operator="containsText" text="OFERTA CON PRECIO APARENTEMENTE BAJO">
      <formula>NOT(ISERROR(SEARCH("OFERTA CON PRECIO APARENTEMENTE BAJO",H35)))</formula>
    </cfRule>
  </conditionalFormatting>
  <conditionalFormatting sqref="Q35">
    <cfRule type="cellIs" dxfId="2437" priority="2096" operator="greaterThan">
      <formula>0</formula>
    </cfRule>
  </conditionalFormatting>
  <conditionalFormatting sqref="Q35">
    <cfRule type="cellIs" dxfId="2436" priority="2097" operator="greaterThan">
      <formula>#REF!-(#REF!-#REF!-#REF!-#REF!)</formula>
    </cfRule>
    <cfRule type="cellIs" dxfId="2435" priority="2098" operator="greaterThan">
      <formula>#REF!-#REF!-#REF!-#REF!-#REF!</formula>
    </cfRule>
  </conditionalFormatting>
  <conditionalFormatting sqref="H36">
    <cfRule type="containsText" dxfId="2434" priority="2095" operator="containsText" text="VALOR MINIMO NO ACEPTABLE">
      <formula>NOT(ISERROR(SEARCH("VALOR MINIMO NO ACEPTABLE",H36)))</formula>
    </cfRule>
  </conditionalFormatting>
  <conditionalFormatting sqref="H36">
    <cfRule type="containsText" dxfId="2433" priority="2094" operator="containsText" text="OFERTA CON PRECIO APARENTEMENTE BAJO">
      <formula>NOT(ISERROR(SEARCH("OFERTA CON PRECIO APARENTEMENTE BAJO",H36)))</formula>
    </cfRule>
  </conditionalFormatting>
  <conditionalFormatting sqref="Q36">
    <cfRule type="cellIs" dxfId="2432" priority="2091" operator="greaterThan">
      <formula>0</formula>
    </cfRule>
  </conditionalFormatting>
  <conditionalFormatting sqref="Q36">
    <cfRule type="cellIs" dxfId="2431" priority="2092" operator="greaterThan">
      <formula>#REF!-(#REF!-#REF!-#REF!-#REF!)</formula>
    </cfRule>
    <cfRule type="cellIs" dxfId="2430" priority="2093" operator="greaterThan">
      <formula>#REF!-#REF!-#REF!-#REF!-#REF!</formula>
    </cfRule>
  </conditionalFormatting>
  <conditionalFormatting sqref="H37">
    <cfRule type="containsText" dxfId="2429" priority="2090" operator="containsText" text="VALOR MINIMO NO ACEPTABLE">
      <formula>NOT(ISERROR(SEARCH("VALOR MINIMO NO ACEPTABLE",H37)))</formula>
    </cfRule>
  </conditionalFormatting>
  <conditionalFormatting sqref="H37">
    <cfRule type="containsText" dxfId="2428" priority="2089" operator="containsText" text="OFERTA CON PRECIO APARENTEMENTE BAJO">
      <formula>NOT(ISERROR(SEARCH("OFERTA CON PRECIO APARENTEMENTE BAJO",H37)))</formula>
    </cfRule>
  </conditionalFormatting>
  <conditionalFormatting sqref="Q37">
    <cfRule type="cellIs" dxfId="2427" priority="2086" operator="greaterThan">
      <formula>0</formula>
    </cfRule>
  </conditionalFormatting>
  <conditionalFormatting sqref="Q37">
    <cfRule type="cellIs" dxfId="2426" priority="2087" operator="greaterThan">
      <formula>#REF!-(#REF!-#REF!-#REF!-#REF!)</formula>
    </cfRule>
    <cfRule type="cellIs" dxfId="2425" priority="2088" operator="greaterThan">
      <formula>#REF!-#REF!-#REF!-#REF!-#REF!</formula>
    </cfRule>
  </conditionalFormatting>
  <conditionalFormatting sqref="H38">
    <cfRule type="containsText" dxfId="2424" priority="2085" operator="containsText" text="VALOR MINIMO NO ACEPTABLE">
      <formula>NOT(ISERROR(SEARCH("VALOR MINIMO NO ACEPTABLE",H38)))</formula>
    </cfRule>
  </conditionalFormatting>
  <conditionalFormatting sqref="H38">
    <cfRule type="containsText" dxfId="2423" priority="2084" operator="containsText" text="OFERTA CON PRECIO APARENTEMENTE BAJO">
      <formula>NOT(ISERROR(SEARCH("OFERTA CON PRECIO APARENTEMENTE BAJO",H38)))</formula>
    </cfRule>
  </conditionalFormatting>
  <conditionalFormatting sqref="Q38">
    <cfRule type="cellIs" dxfId="2422" priority="2081" operator="greaterThan">
      <formula>0</formula>
    </cfRule>
  </conditionalFormatting>
  <conditionalFormatting sqref="Q38">
    <cfRule type="cellIs" dxfId="2421" priority="2082" operator="greaterThan">
      <formula>#REF!-(#REF!-#REF!-#REF!-#REF!)</formula>
    </cfRule>
    <cfRule type="cellIs" dxfId="2420" priority="2083" operator="greaterThan">
      <formula>#REF!-#REF!-#REF!-#REF!-#REF!</formula>
    </cfRule>
  </conditionalFormatting>
  <conditionalFormatting sqref="H39">
    <cfRule type="containsText" dxfId="2419" priority="2080" operator="containsText" text="VALOR MINIMO NO ACEPTABLE">
      <formula>NOT(ISERROR(SEARCH("VALOR MINIMO NO ACEPTABLE",H39)))</formula>
    </cfRule>
  </conditionalFormatting>
  <conditionalFormatting sqref="H39">
    <cfRule type="containsText" dxfId="2418" priority="2079" operator="containsText" text="OFERTA CON PRECIO APARENTEMENTE BAJO">
      <formula>NOT(ISERROR(SEARCH("OFERTA CON PRECIO APARENTEMENTE BAJO",H39)))</formula>
    </cfRule>
  </conditionalFormatting>
  <conditionalFormatting sqref="Q39">
    <cfRule type="cellIs" dxfId="2417" priority="2076" operator="greaterThan">
      <formula>0</formula>
    </cfRule>
  </conditionalFormatting>
  <conditionalFormatting sqref="Q39">
    <cfRule type="cellIs" dxfId="2416" priority="2077" operator="greaterThan">
      <formula>#REF!-(#REF!-#REF!-#REF!-#REF!)</formula>
    </cfRule>
    <cfRule type="cellIs" dxfId="2415" priority="2078" operator="greaterThan">
      <formula>#REF!-#REF!-#REF!-#REF!-#REF!</formula>
    </cfRule>
  </conditionalFormatting>
  <conditionalFormatting sqref="H40">
    <cfRule type="containsText" dxfId="2414" priority="2075" operator="containsText" text="VALOR MINIMO NO ACEPTABLE">
      <formula>NOT(ISERROR(SEARCH("VALOR MINIMO NO ACEPTABLE",H40)))</formula>
    </cfRule>
  </conditionalFormatting>
  <conditionalFormatting sqref="H40">
    <cfRule type="containsText" dxfId="2413" priority="2074" operator="containsText" text="OFERTA CON PRECIO APARENTEMENTE BAJO">
      <formula>NOT(ISERROR(SEARCH("OFERTA CON PRECIO APARENTEMENTE BAJO",H40)))</formula>
    </cfRule>
  </conditionalFormatting>
  <conditionalFormatting sqref="Q40">
    <cfRule type="cellIs" dxfId="2412" priority="2071" operator="greaterThan">
      <formula>0</formula>
    </cfRule>
  </conditionalFormatting>
  <conditionalFormatting sqref="Q40">
    <cfRule type="cellIs" dxfId="2411" priority="2072" operator="greaterThan">
      <formula>#REF!-(#REF!-#REF!-#REF!-#REF!)</formula>
    </cfRule>
    <cfRule type="cellIs" dxfId="2410" priority="2073" operator="greaterThan">
      <formula>#REF!-#REF!-#REF!-#REF!-#REF!</formula>
    </cfRule>
  </conditionalFormatting>
  <conditionalFormatting sqref="H41">
    <cfRule type="containsText" dxfId="2409" priority="2070" operator="containsText" text="VALOR MINIMO NO ACEPTABLE">
      <formula>NOT(ISERROR(SEARCH("VALOR MINIMO NO ACEPTABLE",H41)))</formula>
    </cfRule>
  </conditionalFormatting>
  <conditionalFormatting sqref="H41">
    <cfRule type="containsText" dxfId="2408" priority="2069" operator="containsText" text="OFERTA CON PRECIO APARENTEMENTE BAJO">
      <formula>NOT(ISERROR(SEARCH("OFERTA CON PRECIO APARENTEMENTE BAJO",H41)))</formula>
    </cfRule>
  </conditionalFormatting>
  <conditionalFormatting sqref="Q41">
    <cfRule type="cellIs" dxfId="2407" priority="2066" operator="greaterThan">
      <formula>0</formula>
    </cfRule>
  </conditionalFormatting>
  <conditionalFormatting sqref="Q41">
    <cfRule type="cellIs" dxfId="2406" priority="2067" operator="greaterThan">
      <formula>#REF!-(#REF!-#REF!-#REF!-#REF!)</formula>
    </cfRule>
    <cfRule type="cellIs" dxfId="2405" priority="2068" operator="greaterThan">
      <formula>#REF!-#REF!-#REF!-#REF!-#REF!</formula>
    </cfRule>
  </conditionalFormatting>
  <conditionalFormatting sqref="H42">
    <cfRule type="containsText" dxfId="2404" priority="2065" operator="containsText" text="VALOR MINIMO NO ACEPTABLE">
      <formula>NOT(ISERROR(SEARCH("VALOR MINIMO NO ACEPTABLE",H42)))</formula>
    </cfRule>
  </conditionalFormatting>
  <conditionalFormatting sqref="H42">
    <cfRule type="containsText" dxfId="2403" priority="2064" operator="containsText" text="OFERTA CON PRECIO APARENTEMENTE BAJO">
      <formula>NOT(ISERROR(SEARCH("OFERTA CON PRECIO APARENTEMENTE BAJO",H42)))</formula>
    </cfRule>
  </conditionalFormatting>
  <conditionalFormatting sqref="Q42">
    <cfRule type="cellIs" dxfId="2402" priority="2061" operator="greaterThan">
      <formula>0</formula>
    </cfRule>
  </conditionalFormatting>
  <conditionalFormatting sqref="Q42">
    <cfRule type="cellIs" dxfId="2401" priority="2062" operator="greaterThan">
      <formula>#REF!-(#REF!-#REF!-#REF!-#REF!)</formula>
    </cfRule>
    <cfRule type="cellIs" dxfId="2400" priority="2063" operator="greaterThan">
      <formula>#REF!-#REF!-#REF!-#REF!-#REF!</formula>
    </cfRule>
  </conditionalFormatting>
  <conditionalFormatting sqref="H43">
    <cfRule type="containsText" dxfId="2399" priority="2060" operator="containsText" text="VALOR MINIMO NO ACEPTABLE">
      <formula>NOT(ISERROR(SEARCH("VALOR MINIMO NO ACEPTABLE",H43)))</formula>
    </cfRule>
  </conditionalFormatting>
  <conditionalFormatting sqref="H43">
    <cfRule type="containsText" dxfId="2398" priority="2059" operator="containsText" text="OFERTA CON PRECIO APARENTEMENTE BAJO">
      <formula>NOT(ISERROR(SEARCH("OFERTA CON PRECIO APARENTEMENTE BAJO",H43)))</formula>
    </cfRule>
  </conditionalFormatting>
  <conditionalFormatting sqref="Q43">
    <cfRule type="cellIs" dxfId="2397" priority="2056" operator="greaterThan">
      <formula>0</formula>
    </cfRule>
  </conditionalFormatting>
  <conditionalFormatting sqref="Q43">
    <cfRule type="cellIs" dxfId="2396" priority="2057" operator="greaterThan">
      <formula>#REF!-(#REF!-#REF!-#REF!-#REF!)</formula>
    </cfRule>
    <cfRule type="cellIs" dxfId="2395" priority="2058" operator="greaterThan">
      <formula>#REF!-#REF!-#REF!-#REF!-#REF!</formula>
    </cfRule>
  </conditionalFormatting>
  <conditionalFormatting sqref="H44">
    <cfRule type="containsText" dxfId="2394" priority="2055" operator="containsText" text="VALOR MINIMO NO ACEPTABLE">
      <formula>NOT(ISERROR(SEARCH("VALOR MINIMO NO ACEPTABLE",H44)))</formula>
    </cfRule>
  </conditionalFormatting>
  <conditionalFormatting sqref="H44">
    <cfRule type="containsText" dxfId="2393" priority="2054" operator="containsText" text="OFERTA CON PRECIO APARENTEMENTE BAJO">
      <formula>NOT(ISERROR(SEARCH("OFERTA CON PRECIO APARENTEMENTE BAJO",H44)))</formula>
    </cfRule>
  </conditionalFormatting>
  <conditionalFormatting sqref="Q44">
    <cfRule type="cellIs" dxfId="2392" priority="2051" operator="greaterThan">
      <formula>0</formula>
    </cfRule>
  </conditionalFormatting>
  <conditionalFormatting sqref="Q44">
    <cfRule type="cellIs" dxfId="2391" priority="2052" operator="greaterThan">
      <formula>#REF!-(#REF!-#REF!-#REF!-#REF!)</formula>
    </cfRule>
    <cfRule type="cellIs" dxfId="2390" priority="2053" operator="greaterThan">
      <formula>#REF!-#REF!-#REF!-#REF!-#REF!</formula>
    </cfRule>
  </conditionalFormatting>
  <conditionalFormatting sqref="H45">
    <cfRule type="containsText" dxfId="2389" priority="2050" operator="containsText" text="VALOR MINIMO NO ACEPTABLE">
      <formula>NOT(ISERROR(SEARCH("VALOR MINIMO NO ACEPTABLE",H45)))</formula>
    </cfRule>
  </conditionalFormatting>
  <conditionalFormatting sqref="H45">
    <cfRule type="containsText" dxfId="2388" priority="2049" operator="containsText" text="OFERTA CON PRECIO APARENTEMENTE BAJO">
      <formula>NOT(ISERROR(SEARCH("OFERTA CON PRECIO APARENTEMENTE BAJO",H45)))</formula>
    </cfRule>
  </conditionalFormatting>
  <conditionalFormatting sqref="Q45">
    <cfRule type="cellIs" dxfId="2387" priority="2046" operator="greaterThan">
      <formula>0</formula>
    </cfRule>
  </conditionalFormatting>
  <conditionalFormatting sqref="Q45">
    <cfRule type="cellIs" dxfId="2386" priority="2047" operator="greaterThan">
      <formula>#REF!-(#REF!-#REF!-#REF!-#REF!)</formula>
    </cfRule>
    <cfRule type="cellIs" dxfId="2385" priority="2048" operator="greaterThan">
      <formula>#REF!-#REF!-#REF!-#REF!-#REF!</formula>
    </cfRule>
  </conditionalFormatting>
  <conditionalFormatting sqref="H46">
    <cfRule type="containsText" dxfId="2384" priority="2045" operator="containsText" text="VALOR MINIMO NO ACEPTABLE">
      <formula>NOT(ISERROR(SEARCH("VALOR MINIMO NO ACEPTABLE",H46)))</formula>
    </cfRule>
  </conditionalFormatting>
  <conditionalFormatting sqref="H46">
    <cfRule type="containsText" dxfId="2383" priority="2044" operator="containsText" text="OFERTA CON PRECIO APARENTEMENTE BAJO">
      <formula>NOT(ISERROR(SEARCH("OFERTA CON PRECIO APARENTEMENTE BAJO",H46)))</formula>
    </cfRule>
  </conditionalFormatting>
  <conditionalFormatting sqref="Q46">
    <cfRule type="cellIs" dxfId="2382" priority="2041" operator="greaterThan">
      <formula>0</formula>
    </cfRule>
  </conditionalFormatting>
  <conditionalFormatting sqref="Q46">
    <cfRule type="cellIs" dxfId="2381" priority="2042" operator="greaterThan">
      <formula>#REF!-(#REF!-#REF!-#REF!-#REF!)</formula>
    </cfRule>
    <cfRule type="cellIs" dxfId="2380" priority="2043" operator="greaterThan">
      <formula>#REF!-#REF!-#REF!-#REF!-#REF!</formula>
    </cfRule>
  </conditionalFormatting>
  <conditionalFormatting sqref="H47">
    <cfRule type="containsText" dxfId="2379" priority="2040" operator="containsText" text="VALOR MINIMO NO ACEPTABLE">
      <formula>NOT(ISERROR(SEARCH("VALOR MINIMO NO ACEPTABLE",H47)))</formula>
    </cfRule>
  </conditionalFormatting>
  <conditionalFormatting sqref="H47">
    <cfRule type="containsText" dxfId="2378" priority="2039" operator="containsText" text="OFERTA CON PRECIO APARENTEMENTE BAJO">
      <formula>NOT(ISERROR(SEARCH("OFERTA CON PRECIO APARENTEMENTE BAJO",H47)))</formula>
    </cfRule>
  </conditionalFormatting>
  <conditionalFormatting sqref="Q47">
    <cfRule type="cellIs" dxfId="2377" priority="2036" operator="greaterThan">
      <formula>0</formula>
    </cfRule>
  </conditionalFormatting>
  <conditionalFormatting sqref="Q47">
    <cfRule type="cellIs" dxfId="2376" priority="2037" operator="greaterThan">
      <formula>#REF!-(#REF!-#REF!-#REF!-#REF!)</formula>
    </cfRule>
    <cfRule type="cellIs" dxfId="2375" priority="2038" operator="greaterThan">
      <formula>#REF!-#REF!-#REF!-#REF!-#REF!</formula>
    </cfRule>
  </conditionalFormatting>
  <conditionalFormatting sqref="H48">
    <cfRule type="containsText" dxfId="2374" priority="2035" operator="containsText" text="VALOR MINIMO NO ACEPTABLE">
      <formula>NOT(ISERROR(SEARCH("VALOR MINIMO NO ACEPTABLE",H48)))</formula>
    </cfRule>
  </conditionalFormatting>
  <conditionalFormatting sqref="H48">
    <cfRule type="containsText" dxfId="2373" priority="2034" operator="containsText" text="OFERTA CON PRECIO APARENTEMENTE BAJO">
      <formula>NOT(ISERROR(SEARCH("OFERTA CON PRECIO APARENTEMENTE BAJO",H48)))</formula>
    </cfRule>
  </conditionalFormatting>
  <conditionalFormatting sqref="Q48">
    <cfRule type="cellIs" dxfId="2372" priority="2031" operator="greaterThan">
      <formula>0</formula>
    </cfRule>
  </conditionalFormatting>
  <conditionalFormatting sqref="Q48">
    <cfRule type="cellIs" dxfId="2371" priority="2032" operator="greaterThan">
      <formula>#REF!-(#REF!-#REF!-#REF!-#REF!)</formula>
    </cfRule>
    <cfRule type="cellIs" dxfId="2370" priority="2033" operator="greaterThan">
      <formula>#REF!-#REF!-#REF!-#REF!-#REF!</formula>
    </cfRule>
  </conditionalFormatting>
  <conditionalFormatting sqref="H49">
    <cfRule type="containsText" dxfId="2369" priority="2030" operator="containsText" text="VALOR MINIMO NO ACEPTABLE">
      <formula>NOT(ISERROR(SEARCH("VALOR MINIMO NO ACEPTABLE",H49)))</formula>
    </cfRule>
  </conditionalFormatting>
  <conditionalFormatting sqref="H49">
    <cfRule type="containsText" dxfId="2368" priority="2029" operator="containsText" text="OFERTA CON PRECIO APARENTEMENTE BAJO">
      <formula>NOT(ISERROR(SEARCH("OFERTA CON PRECIO APARENTEMENTE BAJO",H49)))</formula>
    </cfRule>
  </conditionalFormatting>
  <conditionalFormatting sqref="Q49">
    <cfRule type="cellIs" dxfId="2367" priority="2026" operator="greaterThan">
      <formula>0</formula>
    </cfRule>
  </conditionalFormatting>
  <conditionalFormatting sqref="Q49">
    <cfRule type="cellIs" dxfId="2366" priority="2027" operator="greaterThan">
      <formula>#REF!-(#REF!-#REF!-#REF!-#REF!)</formula>
    </cfRule>
    <cfRule type="cellIs" dxfId="2365" priority="2028" operator="greaterThan">
      <formula>#REF!-#REF!-#REF!-#REF!-#REF!</formula>
    </cfRule>
  </conditionalFormatting>
  <conditionalFormatting sqref="H50">
    <cfRule type="containsText" dxfId="2364" priority="2025" operator="containsText" text="VALOR MINIMO NO ACEPTABLE">
      <formula>NOT(ISERROR(SEARCH("VALOR MINIMO NO ACEPTABLE",H50)))</formula>
    </cfRule>
  </conditionalFormatting>
  <conditionalFormatting sqref="H50">
    <cfRule type="containsText" dxfId="2363" priority="2024" operator="containsText" text="OFERTA CON PRECIO APARENTEMENTE BAJO">
      <formula>NOT(ISERROR(SEARCH("OFERTA CON PRECIO APARENTEMENTE BAJO",H50)))</formula>
    </cfRule>
  </conditionalFormatting>
  <conditionalFormatting sqref="Q50">
    <cfRule type="cellIs" dxfId="2362" priority="2021" operator="greaterThan">
      <formula>0</formula>
    </cfRule>
  </conditionalFormatting>
  <conditionalFormatting sqref="Q50">
    <cfRule type="cellIs" dxfId="2361" priority="2022" operator="greaterThan">
      <formula>#REF!-(#REF!-#REF!-#REF!-#REF!)</formula>
    </cfRule>
    <cfRule type="cellIs" dxfId="2360" priority="2023" operator="greaterThan">
      <formula>#REF!-#REF!-#REF!-#REF!-#REF!</formula>
    </cfRule>
  </conditionalFormatting>
  <conditionalFormatting sqref="H51">
    <cfRule type="containsText" dxfId="2359" priority="2020" operator="containsText" text="VALOR MINIMO NO ACEPTABLE">
      <formula>NOT(ISERROR(SEARCH("VALOR MINIMO NO ACEPTABLE",H51)))</formula>
    </cfRule>
  </conditionalFormatting>
  <conditionalFormatting sqref="H51">
    <cfRule type="containsText" dxfId="2358" priority="2019" operator="containsText" text="OFERTA CON PRECIO APARENTEMENTE BAJO">
      <formula>NOT(ISERROR(SEARCH("OFERTA CON PRECIO APARENTEMENTE BAJO",H51)))</formula>
    </cfRule>
  </conditionalFormatting>
  <conditionalFormatting sqref="Q51">
    <cfRule type="cellIs" dxfId="2357" priority="2016" operator="greaterThan">
      <formula>0</formula>
    </cfRule>
  </conditionalFormatting>
  <conditionalFormatting sqref="Q51">
    <cfRule type="cellIs" dxfId="2356" priority="2017" operator="greaterThan">
      <formula>#REF!-(#REF!-#REF!-#REF!-#REF!)</formula>
    </cfRule>
    <cfRule type="cellIs" dxfId="2355" priority="2018" operator="greaterThan">
      <formula>#REF!-#REF!-#REF!-#REF!-#REF!</formula>
    </cfRule>
  </conditionalFormatting>
  <conditionalFormatting sqref="H52">
    <cfRule type="containsText" dxfId="2354" priority="2015" operator="containsText" text="VALOR MINIMO NO ACEPTABLE">
      <formula>NOT(ISERROR(SEARCH("VALOR MINIMO NO ACEPTABLE",H52)))</formula>
    </cfRule>
  </conditionalFormatting>
  <conditionalFormatting sqref="H52">
    <cfRule type="containsText" dxfId="2353" priority="2014" operator="containsText" text="OFERTA CON PRECIO APARENTEMENTE BAJO">
      <formula>NOT(ISERROR(SEARCH("OFERTA CON PRECIO APARENTEMENTE BAJO",H52)))</formula>
    </cfRule>
  </conditionalFormatting>
  <conditionalFormatting sqref="Q52">
    <cfRule type="cellIs" dxfId="2352" priority="2011" operator="greaterThan">
      <formula>0</formula>
    </cfRule>
  </conditionalFormatting>
  <conditionalFormatting sqref="Q52">
    <cfRule type="cellIs" dxfId="2351" priority="2012" operator="greaterThan">
      <formula>#REF!-(#REF!-#REF!-#REF!-#REF!)</formula>
    </cfRule>
    <cfRule type="cellIs" dxfId="2350" priority="2013" operator="greaterThan">
      <formula>#REF!-#REF!-#REF!-#REF!-#REF!</formula>
    </cfRule>
  </conditionalFormatting>
  <conditionalFormatting sqref="H53">
    <cfRule type="containsText" dxfId="2349" priority="2010" operator="containsText" text="VALOR MINIMO NO ACEPTABLE">
      <formula>NOT(ISERROR(SEARCH("VALOR MINIMO NO ACEPTABLE",H53)))</formula>
    </cfRule>
  </conditionalFormatting>
  <conditionalFormatting sqref="H53">
    <cfRule type="containsText" dxfId="2348" priority="2009" operator="containsText" text="OFERTA CON PRECIO APARENTEMENTE BAJO">
      <formula>NOT(ISERROR(SEARCH("OFERTA CON PRECIO APARENTEMENTE BAJO",H53)))</formula>
    </cfRule>
  </conditionalFormatting>
  <conditionalFormatting sqref="Q53">
    <cfRule type="cellIs" dxfId="2347" priority="2006" operator="greaterThan">
      <formula>0</formula>
    </cfRule>
  </conditionalFormatting>
  <conditionalFormatting sqref="Q53">
    <cfRule type="cellIs" dxfId="2346" priority="2007" operator="greaterThan">
      <formula>#REF!-(#REF!-#REF!-#REF!-#REF!)</formula>
    </cfRule>
    <cfRule type="cellIs" dxfId="2345" priority="2008" operator="greaterThan">
      <formula>#REF!-#REF!-#REF!-#REF!-#REF!</formula>
    </cfRule>
  </conditionalFormatting>
  <conditionalFormatting sqref="H54">
    <cfRule type="containsText" dxfId="2344" priority="2005" operator="containsText" text="VALOR MINIMO NO ACEPTABLE">
      <formula>NOT(ISERROR(SEARCH("VALOR MINIMO NO ACEPTABLE",H54)))</formula>
    </cfRule>
  </conditionalFormatting>
  <conditionalFormatting sqref="H54">
    <cfRule type="containsText" dxfId="2343" priority="2004" operator="containsText" text="OFERTA CON PRECIO APARENTEMENTE BAJO">
      <formula>NOT(ISERROR(SEARCH("OFERTA CON PRECIO APARENTEMENTE BAJO",H54)))</formula>
    </cfRule>
  </conditionalFormatting>
  <conditionalFormatting sqref="Q54">
    <cfRule type="cellIs" dxfId="2342" priority="2001" operator="greaterThan">
      <formula>0</formula>
    </cfRule>
  </conditionalFormatting>
  <conditionalFormatting sqref="Q54">
    <cfRule type="cellIs" dxfId="2341" priority="2002" operator="greaterThan">
      <formula>#REF!-(#REF!-#REF!-#REF!-#REF!)</formula>
    </cfRule>
    <cfRule type="cellIs" dxfId="2340" priority="2003" operator="greaterThan">
      <formula>#REF!-#REF!-#REF!-#REF!-#REF!</formula>
    </cfRule>
  </conditionalFormatting>
  <conditionalFormatting sqref="H55">
    <cfRule type="containsText" dxfId="2339" priority="2000" operator="containsText" text="VALOR MINIMO NO ACEPTABLE">
      <formula>NOT(ISERROR(SEARCH("VALOR MINIMO NO ACEPTABLE",H55)))</formula>
    </cfRule>
  </conditionalFormatting>
  <conditionalFormatting sqref="H55">
    <cfRule type="containsText" dxfId="2338" priority="1999" operator="containsText" text="OFERTA CON PRECIO APARENTEMENTE BAJO">
      <formula>NOT(ISERROR(SEARCH("OFERTA CON PRECIO APARENTEMENTE BAJO",H55)))</formula>
    </cfRule>
  </conditionalFormatting>
  <conditionalFormatting sqref="Q55">
    <cfRule type="cellIs" dxfId="2337" priority="1996" operator="greaterThan">
      <formula>0</formula>
    </cfRule>
  </conditionalFormatting>
  <conditionalFormatting sqref="Q55">
    <cfRule type="cellIs" dxfId="2336" priority="1997" operator="greaterThan">
      <formula>#REF!-(#REF!-#REF!-#REF!-#REF!)</formula>
    </cfRule>
    <cfRule type="cellIs" dxfId="2335" priority="1998" operator="greaterThan">
      <formula>#REF!-#REF!-#REF!-#REF!-#REF!</formula>
    </cfRule>
  </conditionalFormatting>
  <conditionalFormatting sqref="H56">
    <cfRule type="containsText" dxfId="2334" priority="1995" operator="containsText" text="VALOR MINIMO NO ACEPTABLE">
      <formula>NOT(ISERROR(SEARCH("VALOR MINIMO NO ACEPTABLE",H56)))</formula>
    </cfRule>
  </conditionalFormatting>
  <conditionalFormatting sqref="H56">
    <cfRule type="containsText" dxfId="2333" priority="1994" operator="containsText" text="OFERTA CON PRECIO APARENTEMENTE BAJO">
      <formula>NOT(ISERROR(SEARCH("OFERTA CON PRECIO APARENTEMENTE BAJO",H56)))</formula>
    </cfRule>
  </conditionalFormatting>
  <conditionalFormatting sqref="Q56">
    <cfRule type="cellIs" dxfId="2332" priority="1991" operator="greaterThan">
      <formula>0</formula>
    </cfRule>
  </conditionalFormatting>
  <conditionalFormatting sqref="Q56">
    <cfRule type="cellIs" dxfId="2331" priority="1992" operator="greaterThan">
      <formula>#REF!-(#REF!-#REF!-#REF!-#REF!)</formula>
    </cfRule>
    <cfRule type="cellIs" dxfId="2330" priority="1993" operator="greaterThan">
      <formula>#REF!-#REF!-#REF!-#REF!-#REF!</formula>
    </cfRule>
  </conditionalFormatting>
  <conditionalFormatting sqref="H57">
    <cfRule type="containsText" dxfId="2329" priority="1990" operator="containsText" text="VALOR MINIMO NO ACEPTABLE">
      <formula>NOT(ISERROR(SEARCH("VALOR MINIMO NO ACEPTABLE",H57)))</formula>
    </cfRule>
  </conditionalFormatting>
  <conditionalFormatting sqref="H57">
    <cfRule type="containsText" dxfId="2328" priority="1989" operator="containsText" text="OFERTA CON PRECIO APARENTEMENTE BAJO">
      <formula>NOT(ISERROR(SEARCH("OFERTA CON PRECIO APARENTEMENTE BAJO",H57)))</formula>
    </cfRule>
  </conditionalFormatting>
  <conditionalFormatting sqref="Q57">
    <cfRule type="cellIs" dxfId="2327" priority="1986" operator="greaterThan">
      <formula>0</formula>
    </cfRule>
  </conditionalFormatting>
  <conditionalFormatting sqref="Q57">
    <cfRule type="cellIs" dxfId="2326" priority="1987" operator="greaterThan">
      <formula>#REF!-(#REF!-#REF!-#REF!-#REF!)</formula>
    </cfRule>
    <cfRule type="cellIs" dxfId="2325" priority="1988" operator="greaterThan">
      <formula>#REF!-#REF!-#REF!-#REF!-#REF!</formula>
    </cfRule>
  </conditionalFormatting>
  <conditionalFormatting sqref="H58">
    <cfRule type="containsText" dxfId="2324" priority="1985" operator="containsText" text="VALOR MINIMO NO ACEPTABLE">
      <formula>NOT(ISERROR(SEARCH("VALOR MINIMO NO ACEPTABLE",H58)))</formula>
    </cfRule>
  </conditionalFormatting>
  <conditionalFormatting sqref="H58">
    <cfRule type="containsText" dxfId="2323" priority="1984" operator="containsText" text="OFERTA CON PRECIO APARENTEMENTE BAJO">
      <formula>NOT(ISERROR(SEARCH("OFERTA CON PRECIO APARENTEMENTE BAJO",H58)))</formula>
    </cfRule>
  </conditionalFormatting>
  <conditionalFormatting sqref="Q58">
    <cfRule type="cellIs" dxfId="2322" priority="1981" operator="greaterThan">
      <formula>0</formula>
    </cfRule>
  </conditionalFormatting>
  <conditionalFormatting sqref="Q58">
    <cfRule type="cellIs" dxfId="2321" priority="1982" operator="greaterThan">
      <formula>#REF!-(#REF!-#REF!-#REF!-#REF!)</formula>
    </cfRule>
    <cfRule type="cellIs" dxfId="2320" priority="1983" operator="greaterThan">
      <formula>#REF!-#REF!-#REF!-#REF!-#REF!</formula>
    </cfRule>
  </conditionalFormatting>
  <conditionalFormatting sqref="H59">
    <cfRule type="containsText" dxfId="2319" priority="1980" operator="containsText" text="VALOR MINIMO NO ACEPTABLE">
      <formula>NOT(ISERROR(SEARCH("VALOR MINIMO NO ACEPTABLE",H59)))</formula>
    </cfRule>
  </conditionalFormatting>
  <conditionalFormatting sqref="H59">
    <cfRule type="containsText" dxfId="2318" priority="1979" operator="containsText" text="OFERTA CON PRECIO APARENTEMENTE BAJO">
      <formula>NOT(ISERROR(SEARCH("OFERTA CON PRECIO APARENTEMENTE BAJO",H59)))</formula>
    </cfRule>
  </conditionalFormatting>
  <conditionalFormatting sqref="Q59">
    <cfRule type="cellIs" dxfId="2317" priority="1976" operator="greaterThan">
      <formula>0</formula>
    </cfRule>
  </conditionalFormatting>
  <conditionalFormatting sqref="Q59">
    <cfRule type="cellIs" dxfId="2316" priority="1977" operator="greaterThan">
      <formula>#REF!-(#REF!-#REF!-#REF!-#REF!)</formula>
    </cfRule>
    <cfRule type="cellIs" dxfId="2315" priority="1978" operator="greaterThan">
      <formula>#REF!-#REF!-#REF!-#REF!-#REF!</formula>
    </cfRule>
  </conditionalFormatting>
  <conditionalFormatting sqref="H60">
    <cfRule type="containsText" dxfId="2314" priority="1975" operator="containsText" text="VALOR MINIMO NO ACEPTABLE">
      <formula>NOT(ISERROR(SEARCH("VALOR MINIMO NO ACEPTABLE",H60)))</formula>
    </cfRule>
  </conditionalFormatting>
  <conditionalFormatting sqref="H60">
    <cfRule type="containsText" dxfId="2313" priority="1974" operator="containsText" text="OFERTA CON PRECIO APARENTEMENTE BAJO">
      <formula>NOT(ISERROR(SEARCH("OFERTA CON PRECIO APARENTEMENTE BAJO",H60)))</formula>
    </cfRule>
  </conditionalFormatting>
  <conditionalFormatting sqref="Q60">
    <cfRule type="cellIs" dxfId="2312" priority="1971" operator="greaterThan">
      <formula>0</formula>
    </cfRule>
  </conditionalFormatting>
  <conditionalFormatting sqref="Q60">
    <cfRule type="cellIs" dxfId="2311" priority="1972" operator="greaterThan">
      <formula>#REF!-(#REF!-#REF!-#REF!-#REF!)</formula>
    </cfRule>
    <cfRule type="cellIs" dxfId="2310" priority="1973" operator="greaterThan">
      <formula>#REF!-#REF!-#REF!-#REF!-#REF!</formula>
    </cfRule>
  </conditionalFormatting>
  <conditionalFormatting sqref="H61">
    <cfRule type="containsText" dxfId="2309" priority="1970" operator="containsText" text="VALOR MINIMO NO ACEPTABLE">
      <formula>NOT(ISERROR(SEARCH("VALOR MINIMO NO ACEPTABLE",H61)))</formula>
    </cfRule>
  </conditionalFormatting>
  <conditionalFormatting sqref="H61">
    <cfRule type="containsText" dxfId="2308" priority="1969" operator="containsText" text="OFERTA CON PRECIO APARENTEMENTE BAJO">
      <formula>NOT(ISERROR(SEARCH("OFERTA CON PRECIO APARENTEMENTE BAJO",H61)))</formula>
    </cfRule>
  </conditionalFormatting>
  <conditionalFormatting sqref="Q61">
    <cfRule type="cellIs" dxfId="2307" priority="1966" operator="greaterThan">
      <formula>0</formula>
    </cfRule>
  </conditionalFormatting>
  <conditionalFormatting sqref="Q61">
    <cfRule type="cellIs" dxfId="2306" priority="1967" operator="greaterThan">
      <formula>#REF!-(#REF!-#REF!-#REF!-#REF!)</formula>
    </cfRule>
    <cfRule type="cellIs" dxfId="2305" priority="1968" operator="greaterThan">
      <formula>#REF!-#REF!-#REF!-#REF!-#REF!</formula>
    </cfRule>
  </conditionalFormatting>
  <conditionalFormatting sqref="H62">
    <cfRule type="containsText" dxfId="2304" priority="1965" operator="containsText" text="VALOR MINIMO NO ACEPTABLE">
      <formula>NOT(ISERROR(SEARCH("VALOR MINIMO NO ACEPTABLE",H62)))</formula>
    </cfRule>
  </conditionalFormatting>
  <conditionalFormatting sqref="H62">
    <cfRule type="containsText" dxfId="2303" priority="1964" operator="containsText" text="OFERTA CON PRECIO APARENTEMENTE BAJO">
      <formula>NOT(ISERROR(SEARCH("OFERTA CON PRECIO APARENTEMENTE BAJO",H62)))</formula>
    </cfRule>
  </conditionalFormatting>
  <conditionalFormatting sqref="Q62">
    <cfRule type="cellIs" dxfId="2302" priority="1961" operator="greaterThan">
      <formula>0</formula>
    </cfRule>
  </conditionalFormatting>
  <conditionalFormatting sqref="Q62">
    <cfRule type="cellIs" dxfId="2301" priority="1962" operator="greaterThan">
      <formula>#REF!-(#REF!-#REF!-#REF!-#REF!)</formula>
    </cfRule>
    <cfRule type="cellIs" dxfId="2300" priority="1963" operator="greaterThan">
      <formula>#REF!-#REF!-#REF!-#REF!-#REF!</formula>
    </cfRule>
  </conditionalFormatting>
  <conditionalFormatting sqref="H63">
    <cfRule type="containsText" dxfId="2299" priority="1960" operator="containsText" text="VALOR MINIMO NO ACEPTABLE">
      <formula>NOT(ISERROR(SEARCH("VALOR MINIMO NO ACEPTABLE",H63)))</formula>
    </cfRule>
  </conditionalFormatting>
  <conditionalFormatting sqref="H63">
    <cfRule type="containsText" dxfId="2298" priority="1959" operator="containsText" text="OFERTA CON PRECIO APARENTEMENTE BAJO">
      <formula>NOT(ISERROR(SEARCH("OFERTA CON PRECIO APARENTEMENTE BAJO",H63)))</formula>
    </cfRule>
  </conditionalFormatting>
  <conditionalFormatting sqref="Q63">
    <cfRule type="cellIs" dxfId="2297" priority="1956" operator="greaterThan">
      <formula>0</formula>
    </cfRule>
  </conditionalFormatting>
  <conditionalFormatting sqref="Q63">
    <cfRule type="cellIs" dxfId="2296" priority="1957" operator="greaterThan">
      <formula>#REF!-(#REF!-#REF!-#REF!-#REF!)</formula>
    </cfRule>
    <cfRule type="cellIs" dxfId="2295" priority="1958" operator="greaterThan">
      <formula>#REF!-#REF!-#REF!-#REF!-#REF!</formula>
    </cfRule>
  </conditionalFormatting>
  <conditionalFormatting sqref="H64">
    <cfRule type="containsText" dxfId="2294" priority="1955" operator="containsText" text="VALOR MINIMO NO ACEPTABLE">
      <formula>NOT(ISERROR(SEARCH("VALOR MINIMO NO ACEPTABLE",H64)))</formula>
    </cfRule>
  </conditionalFormatting>
  <conditionalFormatting sqref="H64">
    <cfRule type="containsText" dxfId="2293" priority="1954" operator="containsText" text="OFERTA CON PRECIO APARENTEMENTE BAJO">
      <formula>NOT(ISERROR(SEARCH("OFERTA CON PRECIO APARENTEMENTE BAJO",H64)))</formula>
    </cfRule>
  </conditionalFormatting>
  <conditionalFormatting sqref="Q64">
    <cfRule type="cellIs" dxfId="2292" priority="1951" operator="greaterThan">
      <formula>0</formula>
    </cfRule>
  </conditionalFormatting>
  <conditionalFormatting sqref="Q64">
    <cfRule type="cellIs" dxfId="2291" priority="1952" operator="greaterThan">
      <formula>#REF!-(#REF!-#REF!-#REF!-#REF!)</formula>
    </cfRule>
    <cfRule type="cellIs" dxfId="2290" priority="1953" operator="greaterThan">
      <formula>#REF!-#REF!-#REF!-#REF!-#REF!</formula>
    </cfRule>
  </conditionalFormatting>
  <conditionalFormatting sqref="H65">
    <cfRule type="containsText" dxfId="2289" priority="1950" operator="containsText" text="VALOR MINIMO NO ACEPTABLE">
      <formula>NOT(ISERROR(SEARCH("VALOR MINIMO NO ACEPTABLE",H65)))</formula>
    </cfRule>
  </conditionalFormatting>
  <conditionalFormatting sqref="H65">
    <cfRule type="containsText" dxfId="2288" priority="1949" operator="containsText" text="OFERTA CON PRECIO APARENTEMENTE BAJO">
      <formula>NOT(ISERROR(SEARCH("OFERTA CON PRECIO APARENTEMENTE BAJO",H65)))</formula>
    </cfRule>
  </conditionalFormatting>
  <conditionalFormatting sqref="Q65">
    <cfRule type="cellIs" dxfId="2287" priority="1946" operator="greaterThan">
      <formula>0</formula>
    </cfRule>
  </conditionalFormatting>
  <conditionalFormatting sqref="Q65">
    <cfRule type="cellIs" dxfId="2286" priority="1947" operator="greaterThan">
      <formula>#REF!-(#REF!-#REF!-#REF!-#REF!)</formula>
    </cfRule>
    <cfRule type="cellIs" dxfId="2285" priority="1948" operator="greaterThan">
      <formula>#REF!-#REF!-#REF!-#REF!-#REF!</formula>
    </cfRule>
  </conditionalFormatting>
  <conditionalFormatting sqref="H66">
    <cfRule type="containsText" dxfId="2284" priority="1945" operator="containsText" text="VALOR MINIMO NO ACEPTABLE">
      <formula>NOT(ISERROR(SEARCH("VALOR MINIMO NO ACEPTABLE",H66)))</formula>
    </cfRule>
  </conditionalFormatting>
  <conditionalFormatting sqref="H66">
    <cfRule type="containsText" dxfId="2283" priority="1944" operator="containsText" text="OFERTA CON PRECIO APARENTEMENTE BAJO">
      <formula>NOT(ISERROR(SEARCH("OFERTA CON PRECIO APARENTEMENTE BAJO",H66)))</formula>
    </cfRule>
  </conditionalFormatting>
  <conditionalFormatting sqref="Q66">
    <cfRule type="cellIs" dxfId="2282" priority="1941" operator="greaterThan">
      <formula>0</formula>
    </cfRule>
  </conditionalFormatting>
  <conditionalFormatting sqref="Q66">
    <cfRule type="cellIs" dxfId="2281" priority="1942" operator="greaterThan">
      <formula>#REF!-(#REF!-#REF!-#REF!-#REF!)</formula>
    </cfRule>
    <cfRule type="cellIs" dxfId="2280" priority="1943" operator="greaterThan">
      <formula>#REF!-#REF!-#REF!-#REF!-#REF!</formula>
    </cfRule>
  </conditionalFormatting>
  <conditionalFormatting sqref="H67">
    <cfRule type="containsText" dxfId="2279" priority="1940" operator="containsText" text="VALOR MINIMO NO ACEPTABLE">
      <formula>NOT(ISERROR(SEARCH("VALOR MINIMO NO ACEPTABLE",H67)))</formula>
    </cfRule>
  </conditionalFormatting>
  <conditionalFormatting sqref="H67">
    <cfRule type="containsText" dxfId="2278" priority="1939" operator="containsText" text="OFERTA CON PRECIO APARENTEMENTE BAJO">
      <formula>NOT(ISERROR(SEARCH("OFERTA CON PRECIO APARENTEMENTE BAJO",H67)))</formula>
    </cfRule>
  </conditionalFormatting>
  <conditionalFormatting sqref="Q67">
    <cfRule type="cellIs" dxfId="2277" priority="1936" operator="greaterThan">
      <formula>0</formula>
    </cfRule>
  </conditionalFormatting>
  <conditionalFormatting sqref="Q67">
    <cfRule type="cellIs" dxfId="2276" priority="1937" operator="greaterThan">
      <formula>#REF!-(#REF!-#REF!-#REF!-#REF!)</formula>
    </cfRule>
    <cfRule type="cellIs" dxfId="2275" priority="1938" operator="greaterThan">
      <formula>#REF!-#REF!-#REF!-#REF!-#REF!</formula>
    </cfRule>
  </conditionalFormatting>
  <conditionalFormatting sqref="H68">
    <cfRule type="containsText" dxfId="2274" priority="1935" operator="containsText" text="VALOR MINIMO NO ACEPTABLE">
      <formula>NOT(ISERROR(SEARCH("VALOR MINIMO NO ACEPTABLE",H68)))</formula>
    </cfRule>
  </conditionalFormatting>
  <conditionalFormatting sqref="H68">
    <cfRule type="containsText" dxfId="2273" priority="1934" operator="containsText" text="OFERTA CON PRECIO APARENTEMENTE BAJO">
      <formula>NOT(ISERROR(SEARCH("OFERTA CON PRECIO APARENTEMENTE BAJO",H68)))</formula>
    </cfRule>
  </conditionalFormatting>
  <conditionalFormatting sqref="Q68">
    <cfRule type="cellIs" dxfId="2272" priority="1931" operator="greaterThan">
      <formula>0</formula>
    </cfRule>
  </conditionalFormatting>
  <conditionalFormatting sqref="Q68">
    <cfRule type="cellIs" dxfId="2271" priority="1932" operator="greaterThan">
      <formula>#REF!-(#REF!-#REF!-#REF!-#REF!)</formula>
    </cfRule>
    <cfRule type="cellIs" dxfId="2270" priority="1933" operator="greaterThan">
      <formula>#REF!-#REF!-#REF!-#REF!-#REF!</formula>
    </cfRule>
  </conditionalFormatting>
  <conditionalFormatting sqref="H69">
    <cfRule type="containsText" dxfId="2269" priority="1930" operator="containsText" text="VALOR MINIMO NO ACEPTABLE">
      <formula>NOT(ISERROR(SEARCH("VALOR MINIMO NO ACEPTABLE",H69)))</formula>
    </cfRule>
  </conditionalFormatting>
  <conditionalFormatting sqref="H69">
    <cfRule type="containsText" dxfId="2268" priority="1929" operator="containsText" text="OFERTA CON PRECIO APARENTEMENTE BAJO">
      <formula>NOT(ISERROR(SEARCH("OFERTA CON PRECIO APARENTEMENTE BAJO",H69)))</formula>
    </cfRule>
  </conditionalFormatting>
  <conditionalFormatting sqref="Q69">
    <cfRule type="cellIs" dxfId="2267" priority="1926" operator="greaterThan">
      <formula>0</formula>
    </cfRule>
  </conditionalFormatting>
  <conditionalFormatting sqref="Q69">
    <cfRule type="cellIs" dxfId="2266" priority="1927" operator="greaterThan">
      <formula>#REF!-(#REF!-#REF!-#REF!-#REF!)</formula>
    </cfRule>
    <cfRule type="cellIs" dxfId="2265" priority="1928" operator="greaterThan">
      <formula>#REF!-#REF!-#REF!-#REF!-#REF!</formula>
    </cfRule>
  </conditionalFormatting>
  <conditionalFormatting sqref="H70">
    <cfRule type="containsText" dxfId="2264" priority="1925" operator="containsText" text="VALOR MINIMO NO ACEPTABLE">
      <formula>NOT(ISERROR(SEARCH("VALOR MINIMO NO ACEPTABLE",H70)))</formula>
    </cfRule>
  </conditionalFormatting>
  <conditionalFormatting sqref="H70">
    <cfRule type="containsText" dxfId="2263" priority="1924" operator="containsText" text="OFERTA CON PRECIO APARENTEMENTE BAJO">
      <formula>NOT(ISERROR(SEARCH("OFERTA CON PRECIO APARENTEMENTE BAJO",H70)))</formula>
    </cfRule>
  </conditionalFormatting>
  <conditionalFormatting sqref="Q70">
    <cfRule type="cellIs" dxfId="2262" priority="1921" operator="greaterThan">
      <formula>0</formula>
    </cfRule>
  </conditionalFormatting>
  <conditionalFormatting sqref="Q70">
    <cfRule type="cellIs" dxfId="2261" priority="1922" operator="greaterThan">
      <formula>#REF!-(#REF!-#REF!-#REF!-#REF!)</formula>
    </cfRule>
    <cfRule type="cellIs" dxfId="2260" priority="1923" operator="greaterThan">
      <formula>#REF!-#REF!-#REF!-#REF!-#REF!</formula>
    </cfRule>
  </conditionalFormatting>
  <conditionalFormatting sqref="H71">
    <cfRule type="containsText" dxfId="2259" priority="1920" operator="containsText" text="VALOR MINIMO NO ACEPTABLE">
      <formula>NOT(ISERROR(SEARCH("VALOR MINIMO NO ACEPTABLE",H71)))</formula>
    </cfRule>
  </conditionalFormatting>
  <conditionalFormatting sqref="H71">
    <cfRule type="containsText" dxfId="2258" priority="1919" operator="containsText" text="OFERTA CON PRECIO APARENTEMENTE BAJO">
      <formula>NOT(ISERROR(SEARCH("OFERTA CON PRECIO APARENTEMENTE BAJO",H71)))</formula>
    </cfRule>
  </conditionalFormatting>
  <conditionalFormatting sqref="Q71">
    <cfRule type="cellIs" dxfId="2257" priority="1916" operator="greaterThan">
      <formula>0</formula>
    </cfRule>
  </conditionalFormatting>
  <conditionalFormatting sqref="Q71">
    <cfRule type="cellIs" dxfId="2256" priority="1917" operator="greaterThan">
      <formula>#REF!-(#REF!-#REF!-#REF!-#REF!)</formula>
    </cfRule>
    <cfRule type="cellIs" dxfId="2255" priority="1918" operator="greaterThan">
      <formula>#REF!-#REF!-#REF!-#REF!-#REF!</formula>
    </cfRule>
  </conditionalFormatting>
  <conditionalFormatting sqref="H72">
    <cfRule type="containsText" dxfId="2254" priority="1915" operator="containsText" text="VALOR MINIMO NO ACEPTABLE">
      <formula>NOT(ISERROR(SEARCH("VALOR MINIMO NO ACEPTABLE",H72)))</formula>
    </cfRule>
  </conditionalFormatting>
  <conditionalFormatting sqref="H72">
    <cfRule type="containsText" dxfId="2253" priority="1914" operator="containsText" text="OFERTA CON PRECIO APARENTEMENTE BAJO">
      <formula>NOT(ISERROR(SEARCH("OFERTA CON PRECIO APARENTEMENTE BAJO",H72)))</formula>
    </cfRule>
  </conditionalFormatting>
  <conditionalFormatting sqref="Q72">
    <cfRule type="cellIs" dxfId="2252" priority="1911" operator="greaterThan">
      <formula>0</formula>
    </cfRule>
  </conditionalFormatting>
  <conditionalFormatting sqref="Q72">
    <cfRule type="cellIs" dxfId="2251" priority="1912" operator="greaterThan">
      <formula>#REF!-(#REF!-#REF!-#REF!-#REF!)</formula>
    </cfRule>
    <cfRule type="cellIs" dxfId="2250" priority="1913" operator="greaterThan">
      <formula>#REF!-#REF!-#REF!-#REF!-#REF!</formula>
    </cfRule>
  </conditionalFormatting>
  <conditionalFormatting sqref="H73">
    <cfRule type="containsText" dxfId="2249" priority="1910" operator="containsText" text="VALOR MINIMO NO ACEPTABLE">
      <formula>NOT(ISERROR(SEARCH("VALOR MINIMO NO ACEPTABLE",H73)))</formula>
    </cfRule>
  </conditionalFormatting>
  <conditionalFormatting sqref="H73">
    <cfRule type="containsText" dxfId="2248" priority="1909" operator="containsText" text="OFERTA CON PRECIO APARENTEMENTE BAJO">
      <formula>NOT(ISERROR(SEARCH("OFERTA CON PRECIO APARENTEMENTE BAJO",H73)))</formula>
    </cfRule>
  </conditionalFormatting>
  <conditionalFormatting sqref="Q73">
    <cfRule type="cellIs" dxfId="2247" priority="1906" operator="greaterThan">
      <formula>0</formula>
    </cfRule>
  </conditionalFormatting>
  <conditionalFormatting sqref="Q73">
    <cfRule type="cellIs" dxfId="2246" priority="1907" operator="greaterThan">
      <formula>#REF!-(#REF!-#REF!-#REF!-#REF!)</formula>
    </cfRule>
    <cfRule type="cellIs" dxfId="2245" priority="1908" operator="greaterThan">
      <formula>#REF!-#REF!-#REF!-#REF!-#REF!</formula>
    </cfRule>
  </conditionalFormatting>
  <conditionalFormatting sqref="H74">
    <cfRule type="containsText" dxfId="2244" priority="1905" operator="containsText" text="VALOR MINIMO NO ACEPTABLE">
      <formula>NOT(ISERROR(SEARCH("VALOR MINIMO NO ACEPTABLE",H74)))</formula>
    </cfRule>
  </conditionalFormatting>
  <conditionalFormatting sqref="H74">
    <cfRule type="containsText" dxfId="2243" priority="1904" operator="containsText" text="OFERTA CON PRECIO APARENTEMENTE BAJO">
      <formula>NOT(ISERROR(SEARCH("OFERTA CON PRECIO APARENTEMENTE BAJO",H74)))</formula>
    </cfRule>
  </conditionalFormatting>
  <conditionalFormatting sqref="Q74">
    <cfRule type="cellIs" dxfId="2242" priority="1901" operator="greaterThan">
      <formula>0</formula>
    </cfRule>
  </conditionalFormatting>
  <conditionalFormatting sqref="Q74">
    <cfRule type="cellIs" dxfId="2241" priority="1902" operator="greaterThan">
      <formula>#REF!-(#REF!-#REF!-#REF!-#REF!)</formula>
    </cfRule>
    <cfRule type="cellIs" dxfId="2240" priority="1903" operator="greaterThan">
      <formula>#REF!-#REF!-#REF!-#REF!-#REF!</formula>
    </cfRule>
  </conditionalFormatting>
  <conditionalFormatting sqref="H75">
    <cfRule type="containsText" dxfId="2239" priority="1900" operator="containsText" text="VALOR MINIMO NO ACEPTABLE">
      <formula>NOT(ISERROR(SEARCH("VALOR MINIMO NO ACEPTABLE",H75)))</formula>
    </cfRule>
  </conditionalFormatting>
  <conditionalFormatting sqref="H75">
    <cfRule type="containsText" dxfId="2238" priority="1899" operator="containsText" text="OFERTA CON PRECIO APARENTEMENTE BAJO">
      <formula>NOT(ISERROR(SEARCH("OFERTA CON PRECIO APARENTEMENTE BAJO",H75)))</formula>
    </cfRule>
  </conditionalFormatting>
  <conditionalFormatting sqref="Q75">
    <cfRule type="cellIs" dxfId="2237" priority="1896" operator="greaterThan">
      <formula>0</formula>
    </cfRule>
  </conditionalFormatting>
  <conditionalFormatting sqref="Q75">
    <cfRule type="cellIs" dxfId="2236" priority="1897" operator="greaterThan">
      <formula>#REF!-(#REF!-#REF!-#REF!-#REF!)</formula>
    </cfRule>
    <cfRule type="cellIs" dxfId="2235" priority="1898" operator="greaterThan">
      <formula>#REF!-#REF!-#REF!-#REF!-#REF!</formula>
    </cfRule>
  </conditionalFormatting>
  <conditionalFormatting sqref="H76">
    <cfRule type="containsText" dxfId="2234" priority="1895" operator="containsText" text="VALOR MINIMO NO ACEPTABLE">
      <formula>NOT(ISERROR(SEARCH("VALOR MINIMO NO ACEPTABLE",H76)))</formula>
    </cfRule>
  </conditionalFormatting>
  <conditionalFormatting sqref="H76">
    <cfRule type="containsText" dxfId="2233" priority="1894" operator="containsText" text="OFERTA CON PRECIO APARENTEMENTE BAJO">
      <formula>NOT(ISERROR(SEARCH("OFERTA CON PRECIO APARENTEMENTE BAJO",H76)))</formula>
    </cfRule>
  </conditionalFormatting>
  <conditionalFormatting sqref="Q76">
    <cfRule type="cellIs" dxfId="2232" priority="1891" operator="greaterThan">
      <formula>0</formula>
    </cfRule>
  </conditionalFormatting>
  <conditionalFormatting sqref="Q76">
    <cfRule type="cellIs" dxfId="2231" priority="1892" operator="greaterThan">
      <formula>#REF!-(#REF!-#REF!-#REF!-#REF!)</formula>
    </cfRule>
    <cfRule type="cellIs" dxfId="2230" priority="1893" operator="greaterThan">
      <formula>#REF!-#REF!-#REF!-#REF!-#REF!</formula>
    </cfRule>
  </conditionalFormatting>
  <conditionalFormatting sqref="H77">
    <cfRule type="containsText" dxfId="2229" priority="1890" operator="containsText" text="VALOR MINIMO NO ACEPTABLE">
      <formula>NOT(ISERROR(SEARCH("VALOR MINIMO NO ACEPTABLE",H77)))</formula>
    </cfRule>
  </conditionalFormatting>
  <conditionalFormatting sqref="H77">
    <cfRule type="containsText" dxfId="2228" priority="1889" operator="containsText" text="OFERTA CON PRECIO APARENTEMENTE BAJO">
      <formula>NOT(ISERROR(SEARCH("OFERTA CON PRECIO APARENTEMENTE BAJO",H77)))</formula>
    </cfRule>
  </conditionalFormatting>
  <conditionalFormatting sqref="Q77">
    <cfRule type="cellIs" dxfId="2227" priority="1886" operator="greaterThan">
      <formula>0</formula>
    </cfRule>
  </conditionalFormatting>
  <conditionalFormatting sqref="Q77">
    <cfRule type="cellIs" dxfId="2226" priority="1887" operator="greaterThan">
      <formula>#REF!-(#REF!-#REF!-#REF!-#REF!)</formula>
    </cfRule>
    <cfRule type="cellIs" dxfId="2225" priority="1888" operator="greaterThan">
      <formula>#REF!-#REF!-#REF!-#REF!-#REF!</formula>
    </cfRule>
  </conditionalFormatting>
  <conditionalFormatting sqref="H78">
    <cfRule type="containsText" dxfId="2224" priority="1885" operator="containsText" text="VALOR MINIMO NO ACEPTABLE">
      <formula>NOT(ISERROR(SEARCH("VALOR MINIMO NO ACEPTABLE",H78)))</formula>
    </cfRule>
  </conditionalFormatting>
  <conditionalFormatting sqref="H78">
    <cfRule type="containsText" dxfId="2223" priority="1884" operator="containsText" text="OFERTA CON PRECIO APARENTEMENTE BAJO">
      <formula>NOT(ISERROR(SEARCH("OFERTA CON PRECIO APARENTEMENTE BAJO",H78)))</formula>
    </cfRule>
  </conditionalFormatting>
  <conditionalFormatting sqref="Q78">
    <cfRule type="cellIs" dxfId="2222" priority="1881" operator="greaterThan">
      <formula>0</formula>
    </cfRule>
  </conditionalFormatting>
  <conditionalFormatting sqref="Q78">
    <cfRule type="cellIs" dxfId="2221" priority="1882" operator="greaterThan">
      <formula>#REF!-(#REF!-#REF!-#REF!-#REF!)</formula>
    </cfRule>
    <cfRule type="cellIs" dxfId="2220" priority="1883" operator="greaterThan">
      <formula>#REF!-#REF!-#REF!-#REF!-#REF!</formula>
    </cfRule>
  </conditionalFormatting>
  <conditionalFormatting sqref="H79">
    <cfRule type="containsText" dxfId="2219" priority="1880" operator="containsText" text="VALOR MINIMO NO ACEPTABLE">
      <formula>NOT(ISERROR(SEARCH("VALOR MINIMO NO ACEPTABLE",H79)))</formula>
    </cfRule>
  </conditionalFormatting>
  <conditionalFormatting sqref="H79">
    <cfRule type="containsText" dxfId="2218" priority="1879" operator="containsText" text="OFERTA CON PRECIO APARENTEMENTE BAJO">
      <formula>NOT(ISERROR(SEARCH("OFERTA CON PRECIO APARENTEMENTE BAJO",H79)))</formula>
    </cfRule>
  </conditionalFormatting>
  <conditionalFormatting sqref="Q79">
    <cfRule type="cellIs" dxfId="2217" priority="1876" operator="greaterThan">
      <formula>0</formula>
    </cfRule>
  </conditionalFormatting>
  <conditionalFormatting sqref="Q79">
    <cfRule type="cellIs" dxfId="2216" priority="1877" operator="greaterThan">
      <formula>#REF!-(#REF!-#REF!-#REF!-#REF!)</formula>
    </cfRule>
    <cfRule type="cellIs" dxfId="2215" priority="1878" operator="greaterThan">
      <formula>#REF!-#REF!-#REF!-#REF!-#REF!</formula>
    </cfRule>
  </conditionalFormatting>
  <conditionalFormatting sqref="H80">
    <cfRule type="containsText" dxfId="2214" priority="1875" operator="containsText" text="VALOR MINIMO NO ACEPTABLE">
      <formula>NOT(ISERROR(SEARCH("VALOR MINIMO NO ACEPTABLE",H80)))</formula>
    </cfRule>
  </conditionalFormatting>
  <conditionalFormatting sqref="H80">
    <cfRule type="containsText" dxfId="2213" priority="1874" operator="containsText" text="OFERTA CON PRECIO APARENTEMENTE BAJO">
      <formula>NOT(ISERROR(SEARCH("OFERTA CON PRECIO APARENTEMENTE BAJO",H80)))</formula>
    </cfRule>
  </conditionalFormatting>
  <conditionalFormatting sqref="Q80">
    <cfRule type="cellIs" dxfId="2212" priority="1871" operator="greaterThan">
      <formula>0</formula>
    </cfRule>
  </conditionalFormatting>
  <conditionalFormatting sqref="Q80">
    <cfRule type="cellIs" dxfId="2211" priority="1872" operator="greaterThan">
      <formula>#REF!-(#REF!-#REF!-#REF!-#REF!)</formula>
    </cfRule>
    <cfRule type="cellIs" dxfId="2210" priority="1873" operator="greaterThan">
      <formula>#REF!-#REF!-#REF!-#REF!-#REF!</formula>
    </cfRule>
  </conditionalFormatting>
  <conditionalFormatting sqref="H81">
    <cfRule type="containsText" dxfId="2209" priority="1870" operator="containsText" text="VALOR MINIMO NO ACEPTABLE">
      <formula>NOT(ISERROR(SEARCH("VALOR MINIMO NO ACEPTABLE",H81)))</formula>
    </cfRule>
  </conditionalFormatting>
  <conditionalFormatting sqref="H81">
    <cfRule type="containsText" dxfId="2208" priority="1869" operator="containsText" text="OFERTA CON PRECIO APARENTEMENTE BAJO">
      <formula>NOT(ISERROR(SEARCH("OFERTA CON PRECIO APARENTEMENTE BAJO",H81)))</formula>
    </cfRule>
  </conditionalFormatting>
  <conditionalFormatting sqref="Q81">
    <cfRule type="cellIs" dxfId="2207" priority="1866" operator="greaterThan">
      <formula>0</formula>
    </cfRule>
  </conditionalFormatting>
  <conditionalFormatting sqref="Q81">
    <cfRule type="cellIs" dxfId="2206" priority="1867" operator="greaterThan">
      <formula>#REF!-(#REF!-#REF!-#REF!-#REF!)</formula>
    </cfRule>
    <cfRule type="cellIs" dxfId="2205" priority="1868" operator="greaterThan">
      <formula>#REF!-#REF!-#REF!-#REF!-#REF!</formula>
    </cfRule>
  </conditionalFormatting>
  <conditionalFormatting sqref="H82">
    <cfRule type="containsText" dxfId="2204" priority="1865" operator="containsText" text="VALOR MINIMO NO ACEPTABLE">
      <formula>NOT(ISERROR(SEARCH("VALOR MINIMO NO ACEPTABLE",H82)))</formula>
    </cfRule>
  </conditionalFormatting>
  <conditionalFormatting sqref="H82">
    <cfRule type="containsText" dxfId="2203" priority="1864" operator="containsText" text="OFERTA CON PRECIO APARENTEMENTE BAJO">
      <formula>NOT(ISERROR(SEARCH("OFERTA CON PRECIO APARENTEMENTE BAJO",H82)))</formula>
    </cfRule>
  </conditionalFormatting>
  <conditionalFormatting sqref="Q82">
    <cfRule type="cellIs" dxfId="2202" priority="1861" operator="greaterThan">
      <formula>0</formula>
    </cfRule>
  </conditionalFormatting>
  <conditionalFormatting sqref="Q82">
    <cfRule type="cellIs" dxfId="2201" priority="1862" operator="greaterThan">
      <formula>#REF!-(#REF!-#REF!-#REF!-#REF!)</formula>
    </cfRule>
    <cfRule type="cellIs" dxfId="2200" priority="1863" operator="greaterThan">
      <formula>#REF!-#REF!-#REF!-#REF!-#REF!</formula>
    </cfRule>
  </conditionalFormatting>
  <conditionalFormatting sqref="H83">
    <cfRule type="containsText" dxfId="2199" priority="1860" operator="containsText" text="VALOR MINIMO NO ACEPTABLE">
      <formula>NOT(ISERROR(SEARCH("VALOR MINIMO NO ACEPTABLE",H83)))</formula>
    </cfRule>
  </conditionalFormatting>
  <conditionalFormatting sqref="H83">
    <cfRule type="containsText" dxfId="2198" priority="1859" operator="containsText" text="OFERTA CON PRECIO APARENTEMENTE BAJO">
      <formula>NOT(ISERROR(SEARCH("OFERTA CON PRECIO APARENTEMENTE BAJO",H83)))</formula>
    </cfRule>
  </conditionalFormatting>
  <conditionalFormatting sqref="Q83">
    <cfRule type="cellIs" dxfId="2197" priority="1856" operator="greaterThan">
      <formula>0</formula>
    </cfRule>
  </conditionalFormatting>
  <conditionalFormatting sqref="Q83">
    <cfRule type="cellIs" dxfId="2196" priority="1857" operator="greaterThan">
      <formula>#REF!-(#REF!-#REF!-#REF!-#REF!)</formula>
    </cfRule>
    <cfRule type="cellIs" dxfId="2195" priority="1858" operator="greaterThan">
      <formula>#REF!-#REF!-#REF!-#REF!-#REF!</formula>
    </cfRule>
  </conditionalFormatting>
  <conditionalFormatting sqref="H84">
    <cfRule type="containsText" dxfId="2194" priority="1855" operator="containsText" text="VALOR MINIMO NO ACEPTABLE">
      <formula>NOT(ISERROR(SEARCH("VALOR MINIMO NO ACEPTABLE",H84)))</formula>
    </cfRule>
  </conditionalFormatting>
  <conditionalFormatting sqref="H84">
    <cfRule type="containsText" dxfId="2193" priority="1854" operator="containsText" text="OFERTA CON PRECIO APARENTEMENTE BAJO">
      <formula>NOT(ISERROR(SEARCH("OFERTA CON PRECIO APARENTEMENTE BAJO",H84)))</formula>
    </cfRule>
  </conditionalFormatting>
  <conditionalFormatting sqref="Q84">
    <cfRule type="cellIs" dxfId="2192" priority="1851" operator="greaterThan">
      <formula>0</formula>
    </cfRule>
  </conditionalFormatting>
  <conditionalFormatting sqref="Q84">
    <cfRule type="cellIs" dxfId="2191" priority="1852" operator="greaterThan">
      <formula>#REF!-(#REF!-#REF!-#REF!-#REF!)</formula>
    </cfRule>
    <cfRule type="cellIs" dxfId="2190" priority="1853" operator="greaterThan">
      <formula>#REF!-#REF!-#REF!-#REF!-#REF!</formula>
    </cfRule>
  </conditionalFormatting>
  <conditionalFormatting sqref="H85">
    <cfRule type="containsText" dxfId="2189" priority="1850" operator="containsText" text="VALOR MINIMO NO ACEPTABLE">
      <formula>NOT(ISERROR(SEARCH("VALOR MINIMO NO ACEPTABLE",H85)))</formula>
    </cfRule>
  </conditionalFormatting>
  <conditionalFormatting sqref="H85">
    <cfRule type="containsText" dxfId="2188" priority="1849" operator="containsText" text="OFERTA CON PRECIO APARENTEMENTE BAJO">
      <formula>NOT(ISERROR(SEARCH("OFERTA CON PRECIO APARENTEMENTE BAJO",H85)))</formula>
    </cfRule>
  </conditionalFormatting>
  <conditionalFormatting sqref="Q85">
    <cfRule type="cellIs" dxfId="2187" priority="1846" operator="greaterThan">
      <formula>0</formula>
    </cfRule>
  </conditionalFormatting>
  <conditionalFormatting sqref="Q85">
    <cfRule type="cellIs" dxfId="2186" priority="1847" operator="greaterThan">
      <formula>#REF!-(#REF!-#REF!-#REF!-#REF!)</formula>
    </cfRule>
    <cfRule type="cellIs" dxfId="2185" priority="1848" operator="greaterThan">
      <formula>#REF!-#REF!-#REF!-#REF!-#REF!</formula>
    </cfRule>
  </conditionalFormatting>
  <conditionalFormatting sqref="H86">
    <cfRule type="containsText" dxfId="2184" priority="1845" operator="containsText" text="VALOR MINIMO NO ACEPTABLE">
      <formula>NOT(ISERROR(SEARCH("VALOR MINIMO NO ACEPTABLE",H86)))</formula>
    </cfRule>
  </conditionalFormatting>
  <conditionalFormatting sqref="H86">
    <cfRule type="containsText" dxfId="2183" priority="1844" operator="containsText" text="OFERTA CON PRECIO APARENTEMENTE BAJO">
      <formula>NOT(ISERROR(SEARCH("OFERTA CON PRECIO APARENTEMENTE BAJO",H86)))</formula>
    </cfRule>
  </conditionalFormatting>
  <conditionalFormatting sqref="Q86">
    <cfRule type="cellIs" dxfId="2182" priority="1841" operator="greaterThan">
      <formula>0</formula>
    </cfRule>
  </conditionalFormatting>
  <conditionalFormatting sqref="Q86">
    <cfRule type="cellIs" dxfId="2181" priority="1842" operator="greaterThan">
      <formula>#REF!-(#REF!-#REF!-#REF!-#REF!)</formula>
    </cfRule>
    <cfRule type="cellIs" dxfId="2180" priority="1843" operator="greaterThan">
      <formula>#REF!-#REF!-#REF!-#REF!-#REF!</formula>
    </cfRule>
  </conditionalFormatting>
  <conditionalFormatting sqref="H87">
    <cfRule type="containsText" dxfId="2179" priority="1840" operator="containsText" text="VALOR MINIMO NO ACEPTABLE">
      <formula>NOT(ISERROR(SEARCH("VALOR MINIMO NO ACEPTABLE",H87)))</formula>
    </cfRule>
  </conditionalFormatting>
  <conditionalFormatting sqref="H87">
    <cfRule type="containsText" dxfId="2178" priority="1839" operator="containsText" text="OFERTA CON PRECIO APARENTEMENTE BAJO">
      <formula>NOT(ISERROR(SEARCH("OFERTA CON PRECIO APARENTEMENTE BAJO",H87)))</formula>
    </cfRule>
  </conditionalFormatting>
  <conditionalFormatting sqref="Q87">
    <cfRule type="cellIs" dxfId="2177" priority="1836" operator="greaterThan">
      <formula>0</formula>
    </cfRule>
  </conditionalFormatting>
  <conditionalFormatting sqref="Q87">
    <cfRule type="cellIs" dxfId="2176" priority="1837" operator="greaterThan">
      <formula>#REF!-(#REF!-#REF!-#REF!-#REF!)</formula>
    </cfRule>
    <cfRule type="cellIs" dxfId="2175" priority="1838" operator="greaterThan">
      <formula>#REF!-#REF!-#REF!-#REF!-#REF!</formula>
    </cfRule>
  </conditionalFormatting>
  <conditionalFormatting sqref="H88">
    <cfRule type="containsText" dxfId="2174" priority="1835" operator="containsText" text="VALOR MINIMO NO ACEPTABLE">
      <formula>NOT(ISERROR(SEARCH("VALOR MINIMO NO ACEPTABLE",H88)))</formula>
    </cfRule>
  </conditionalFormatting>
  <conditionalFormatting sqref="H88">
    <cfRule type="containsText" dxfId="2173" priority="1834" operator="containsText" text="OFERTA CON PRECIO APARENTEMENTE BAJO">
      <formula>NOT(ISERROR(SEARCH("OFERTA CON PRECIO APARENTEMENTE BAJO",H88)))</formula>
    </cfRule>
  </conditionalFormatting>
  <conditionalFormatting sqref="Q88">
    <cfRule type="cellIs" dxfId="2172" priority="1831" operator="greaterThan">
      <formula>0</formula>
    </cfRule>
  </conditionalFormatting>
  <conditionalFormatting sqref="Q88">
    <cfRule type="cellIs" dxfId="2171" priority="1832" operator="greaterThan">
      <formula>#REF!-(#REF!-#REF!-#REF!-#REF!)</formula>
    </cfRule>
    <cfRule type="cellIs" dxfId="2170" priority="1833" operator="greaterThan">
      <formula>#REF!-#REF!-#REF!-#REF!-#REF!</formula>
    </cfRule>
  </conditionalFormatting>
  <conditionalFormatting sqref="H89">
    <cfRule type="containsText" dxfId="2169" priority="1830" operator="containsText" text="VALOR MINIMO NO ACEPTABLE">
      <formula>NOT(ISERROR(SEARCH("VALOR MINIMO NO ACEPTABLE",H89)))</formula>
    </cfRule>
  </conditionalFormatting>
  <conditionalFormatting sqref="H89">
    <cfRule type="containsText" dxfId="2168" priority="1829" operator="containsText" text="OFERTA CON PRECIO APARENTEMENTE BAJO">
      <formula>NOT(ISERROR(SEARCH("OFERTA CON PRECIO APARENTEMENTE BAJO",H89)))</formula>
    </cfRule>
  </conditionalFormatting>
  <conditionalFormatting sqref="Q89">
    <cfRule type="cellIs" dxfId="2167" priority="1826" operator="greaterThan">
      <formula>0</formula>
    </cfRule>
  </conditionalFormatting>
  <conditionalFormatting sqref="Q89">
    <cfRule type="cellIs" dxfId="2166" priority="1827" operator="greaterThan">
      <formula>#REF!-(#REF!-#REF!-#REF!-#REF!)</formula>
    </cfRule>
    <cfRule type="cellIs" dxfId="2165" priority="1828" operator="greaterThan">
      <formula>#REF!-#REF!-#REF!-#REF!-#REF!</formula>
    </cfRule>
  </conditionalFormatting>
  <conditionalFormatting sqref="H90">
    <cfRule type="containsText" dxfId="2164" priority="1825" operator="containsText" text="VALOR MINIMO NO ACEPTABLE">
      <formula>NOT(ISERROR(SEARCH("VALOR MINIMO NO ACEPTABLE",H90)))</formula>
    </cfRule>
  </conditionalFormatting>
  <conditionalFormatting sqref="H90">
    <cfRule type="containsText" dxfId="2163" priority="1824" operator="containsText" text="OFERTA CON PRECIO APARENTEMENTE BAJO">
      <formula>NOT(ISERROR(SEARCH("OFERTA CON PRECIO APARENTEMENTE BAJO",H90)))</formula>
    </cfRule>
  </conditionalFormatting>
  <conditionalFormatting sqref="Q90">
    <cfRule type="cellIs" dxfId="2162" priority="1821" operator="greaterThan">
      <formula>0</formula>
    </cfRule>
  </conditionalFormatting>
  <conditionalFormatting sqref="Q90">
    <cfRule type="cellIs" dxfId="2161" priority="1822" operator="greaterThan">
      <formula>#REF!-(#REF!-#REF!-#REF!-#REF!)</formula>
    </cfRule>
    <cfRule type="cellIs" dxfId="2160" priority="1823" operator="greaterThan">
      <formula>#REF!-#REF!-#REF!-#REF!-#REF!</formula>
    </cfRule>
  </conditionalFormatting>
  <conditionalFormatting sqref="H91">
    <cfRule type="containsText" dxfId="2159" priority="1820" operator="containsText" text="VALOR MINIMO NO ACEPTABLE">
      <formula>NOT(ISERROR(SEARCH("VALOR MINIMO NO ACEPTABLE",H91)))</formula>
    </cfRule>
  </conditionalFormatting>
  <conditionalFormatting sqref="H91">
    <cfRule type="containsText" dxfId="2158" priority="1819" operator="containsText" text="OFERTA CON PRECIO APARENTEMENTE BAJO">
      <formula>NOT(ISERROR(SEARCH("OFERTA CON PRECIO APARENTEMENTE BAJO",H91)))</formula>
    </cfRule>
  </conditionalFormatting>
  <conditionalFormatting sqref="Q91">
    <cfRule type="cellIs" dxfId="2157" priority="1816" operator="greaterThan">
      <formula>0</formula>
    </cfRule>
  </conditionalFormatting>
  <conditionalFormatting sqref="Q91">
    <cfRule type="cellIs" dxfId="2156" priority="1817" operator="greaterThan">
      <formula>#REF!-(#REF!-#REF!-#REF!-#REF!)</formula>
    </cfRule>
    <cfRule type="cellIs" dxfId="2155" priority="1818" operator="greaterThan">
      <formula>#REF!-#REF!-#REF!-#REF!-#REF!</formula>
    </cfRule>
  </conditionalFormatting>
  <conditionalFormatting sqref="H92">
    <cfRule type="containsText" dxfId="2154" priority="1815" operator="containsText" text="VALOR MINIMO NO ACEPTABLE">
      <formula>NOT(ISERROR(SEARCH("VALOR MINIMO NO ACEPTABLE",H92)))</formula>
    </cfRule>
  </conditionalFormatting>
  <conditionalFormatting sqref="H92">
    <cfRule type="containsText" dxfId="2153" priority="1814" operator="containsText" text="OFERTA CON PRECIO APARENTEMENTE BAJO">
      <formula>NOT(ISERROR(SEARCH("OFERTA CON PRECIO APARENTEMENTE BAJO",H92)))</formula>
    </cfRule>
  </conditionalFormatting>
  <conditionalFormatting sqref="Q92">
    <cfRule type="cellIs" dxfId="2152" priority="1811" operator="greaterThan">
      <formula>0</formula>
    </cfRule>
  </conditionalFormatting>
  <conditionalFormatting sqref="Q92">
    <cfRule type="cellIs" dxfId="2151" priority="1812" operator="greaterThan">
      <formula>#REF!-(#REF!-#REF!-#REF!-#REF!)</formula>
    </cfRule>
    <cfRule type="cellIs" dxfId="2150" priority="1813" operator="greaterThan">
      <formula>#REF!-#REF!-#REF!-#REF!-#REF!</formula>
    </cfRule>
  </conditionalFormatting>
  <conditionalFormatting sqref="H93">
    <cfRule type="containsText" dxfId="2149" priority="1810" operator="containsText" text="VALOR MINIMO NO ACEPTABLE">
      <formula>NOT(ISERROR(SEARCH("VALOR MINIMO NO ACEPTABLE",H93)))</formula>
    </cfRule>
  </conditionalFormatting>
  <conditionalFormatting sqref="H93">
    <cfRule type="containsText" dxfId="2148" priority="1809" operator="containsText" text="OFERTA CON PRECIO APARENTEMENTE BAJO">
      <formula>NOT(ISERROR(SEARCH("OFERTA CON PRECIO APARENTEMENTE BAJO",H93)))</formula>
    </cfRule>
  </conditionalFormatting>
  <conditionalFormatting sqref="Q93">
    <cfRule type="cellIs" dxfId="2147" priority="1806" operator="greaterThan">
      <formula>0</formula>
    </cfRule>
  </conditionalFormatting>
  <conditionalFormatting sqref="Q93">
    <cfRule type="cellIs" dxfId="2146" priority="1807" operator="greaterThan">
      <formula>#REF!-(#REF!-#REF!-#REF!-#REF!)</formula>
    </cfRule>
    <cfRule type="cellIs" dxfId="2145" priority="1808" operator="greaterThan">
      <formula>#REF!-#REF!-#REF!-#REF!-#REF!</formula>
    </cfRule>
  </conditionalFormatting>
  <conditionalFormatting sqref="H94">
    <cfRule type="containsText" dxfId="2144" priority="1805" operator="containsText" text="VALOR MINIMO NO ACEPTABLE">
      <formula>NOT(ISERROR(SEARCH("VALOR MINIMO NO ACEPTABLE",H94)))</formula>
    </cfRule>
  </conditionalFormatting>
  <conditionalFormatting sqref="H94">
    <cfRule type="containsText" dxfId="2143" priority="1804" operator="containsText" text="OFERTA CON PRECIO APARENTEMENTE BAJO">
      <formula>NOT(ISERROR(SEARCH("OFERTA CON PRECIO APARENTEMENTE BAJO",H94)))</formula>
    </cfRule>
  </conditionalFormatting>
  <conditionalFormatting sqref="Q94">
    <cfRule type="cellIs" dxfId="2142" priority="1801" operator="greaterThan">
      <formula>0</formula>
    </cfRule>
  </conditionalFormatting>
  <conditionalFormatting sqref="Q94">
    <cfRule type="cellIs" dxfId="2141" priority="1802" operator="greaterThan">
      <formula>#REF!-(#REF!-#REF!-#REF!-#REF!)</formula>
    </cfRule>
    <cfRule type="cellIs" dxfId="2140" priority="1803" operator="greaterThan">
      <formula>#REF!-#REF!-#REF!-#REF!-#REF!</formula>
    </cfRule>
  </conditionalFormatting>
  <conditionalFormatting sqref="H95">
    <cfRule type="containsText" dxfId="2139" priority="1800" operator="containsText" text="VALOR MINIMO NO ACEPTABLE">
      <formula>NOT(ISERROR(SEARCH("VALOR MINIMO NO ACEPTABLE",H95)))</formula>
    </cfRule>
  </conditionalFormatting>
  <conditionalFormatting sqref="H95">
    <cfRule type="containsText" dxfId="2138" priority="1799" operator="containsText" text="OFERTA CON PRECIO APARENTEMENTE BAJO">
      <formula>NOT(ISERROR(SEARCH("OFERTA CON PRECIO APARENTEMENTE BAJO",H95)))</formula>
    </cfRule>
  </conditionalFormatting>
  <conditionalFormatting sqref="Q95">
    <cfRule type="cellIs" dxfId="2137" priority="1796" operator="greaterThan">
      <formula>0</formula>
    </cfRule>
  </conditionalFormatting>
  <conditionalFormatting sqref="Q95">
    <cfRule type="cellIs" dxfId="2136" priority="1797" operator="greaterThan">
      <formula>#REF!-(#REF!-#REF!-#REF!-#REF!)</formula>
    </cfRule>
    <cfRule type="cellIs" dxfId="2135" priority="1798" operator="greaterThan">
      <formula>#REF!-#REF!-#REF!-#REF!-#REF!</formula>
    </cfRule>
  </conditionalFormatting>
  <conditionalFormatting sqref="H96">
    <cfRule type="containsText" dxfId="2134" priority="1795" operator="containsText" text="VALOR MINIMO NO ACEPTABLE">
      <formula>NOT(ISERROR(SEARCH("VALOR MINIMO NO ACEPTABLE",H96)))</formula>
    </cfRule>
  </conditionalFormatting>
  <conditionalFormatting sqref="H96">
    <cfRule type="containsText" dxfId="2133" priority="1794" operator="containsText" text="OFERTA CON PRECIO APARENTEMENTE BAJO">
      <formula>NOT(ISERROR(SEARCH("OFERTA CON PRECIO APARENTEMENTE BAJO",H96)))</formula>
    </cfRule>
  </conditionalFormatting>
  <conditionalFormatting sqref="Q96">
    <cfRule type="cellIs" dxfId="2132" priority="1791" operator="greaterThan">
      <formula>0</formula>
    </cfRule>
  </conditionalFormatting>
  <conditionalFormatting sqref="Q96">
    <cfRule type="cellIs" dxfId="2131" priority="1792" operator="greaterThan">
      <formula>#REF!-(#REF!-#REF!-#REF!-#REF!)</formula>
    </cfRule>
    <cfRule type="cellIs" dxfId="2130" priority="1793" operator="greaterThan">
      <formula>#REF!-#REF!-#REF!-#REF!-#REF!</formula>
    </cfRule>
  </conditionalFormatting>
  <conditionalFormatting sqref="H97">
    <cfRule type="containsText" dxfId="2129" priority="1790" operator="containsText" text="VALOR MINIMO NO ACEPTABLE">
      <formula>NOT(ISERROR(SEARCH("VALOR MINIMO NO ACEPTABLE",H97)))</formula>
    </cfRule>
  </conditionalFormatting>
  <conditionalFormatting sqref="H97">
    <cfRule type="containsText" dxfId="2128" priority="1789" operator="containsText" text="OFERTA CON PRECIO APARENTEMENTE BAJO">
      <formula>NOT(ISERROR(SEARCH("OFERTA CON PRECIO APARENTEMENTE BAJO",H97)))</formula>
    </cfRule>
  </conditionalFormatting>
  <conditionalFormatting sqref="Q97">
    <cfRule type="cellIs" dxfId="2127" priority="1786" operator="greaterThan">
      <formula>0</formula>
    </cfRule>
  </conditionalFormatting>
  <conditionalFormatting sqref="Q97">
    <cfRule type="cellIs" dxfId="2126" priority="1787" operator="greaterThan">
      <formula>#REF!-(#REF!-#REF!-#REF!-#REF!)</formula>
    </cfRule>
    <cfRule type="cellIs" dxfId="2125" priority="1788" operator="greaterThan">
      <formula>#REF!-#REF!-#REF!-#REF!-#REF!</formula>
    </cfRule>
  </conditionalFormatting>
  <conditionalFormatting sqref="H98">
    <cfRule type="containsText" dxfId="2124" priority="1785" operator="containsText" text="VALOR MINIMO NO ACEPTABLE">
      <formula>NOT(ISERROR(SEARCH("VALOR MINIMO NO ACEPTABLE",H98)))</formula>
    </cfRule>
  </conditionalFormatting>
  <conditionalFormatting sqref="H98">
    <cfRule type="containsText" dxfId="2123" priority="1784" operator="containsText" text="OFERTA CON PRECIO APARENTEMENTE BAJO">
      <formula>NOT(ISERROR(SEARCH("OFERTA CON PRECIO APARENTEMENTE BAJO",H98)))</formula>
    </cfRule>
  </conditionalFormatting>
  <conditionalFormatting sqref="Q98">
    <cfRule type="cellIs" dxfId="2122" priority="1781" operator="greaterThan">
      <formula>0</formula>
    </cfRule>
  </conditionalFormatting>
  <conditionalFormatting sqref="Q98">
    <cfRule type="cellIs" dxfId="2121" priority="1782" operator="greaterThan">
      <formula>#REF!-(#REF!-#REF!-#REF!-#REF!)</formula>
    </cfRule>
    <cfRule type="cellIs" dxfId="2120" priority="1783" operator="greaterThan">
      <formula>#REF!-#REF!-#REF!-#REF!-#REF!</formula>
    </cfRule>
  </conditionalFormatting>
  <conditionalFormatting sqref="H99">
    <cfRule type="containsText" dxfId="2119" priority="1780" operator="containsText" text="VALOR MINIMO NO ACEPTABLE">
      <formula>NOT(ISERROR(SEARCH("VALOR MINIMO NO ACEPTABLE",H99)))</formula>
    </cfRule>
  </conditionalFormatting>
  <conditionalFormatting sqref="H99">
    <cfRule type="containsText" dxfId="2118" priority="1779" operator="containsText" text="OFERTA CON PRECIO APARENTEMENTE BAJO">
      <formula>NOT(ISERROR(SEARCH("OFERTA CON PRECIO APARENTEMENTE BAJO",H99)))</formula>
    </cfRule>
  </conditionalFormatting>
  <conditionalFormatting sqref="Q99">
    <cfRule type="cellIs" dxfId="2117" priority="1776" operator="greaterThan">
      <formula>0</formula>
    </cfRule>
  </conditionalFormatting>
  <conditionalFormatting sqref="Q99">
    <cfRule type="cellIs" dxfId="2116" priority="1777" operator="greaterThan">
      <formula>#REF!-(#REF!-#REF!-#REF!-#REF!)</formula>
    </cfRule>
    <cfRule type="cellIs" dxfId="2115" priority="1778" operator="greaterThan">
      <formula>#REF!-#REF!-#REF!-#REF!-#REF!</formula>
    </cfRule>
  </conditionalFormatting>
  <conditionalFormatting sqref="H100">
    <cfRule type="containsText" dxfId="2114" priority="1775" operator="containsText" text="VALOR MINIMO NO ACEPTABLE">
      <formula>NOT(ISERROR(SEARCH("VALOR MINIMO NO ACEPTABLE",H100)))</formula>
    </cfRule>
  </conditionalFormatting>
  <conditionalFormatting sqref="H100">
    <cfRule type="containsText" dxfId="2113" priority="1774" operator="containsText" text="OFERTA CON PRECIO APARENTEMENTE BAJO">
      <formula>NOT(ISERROR(SEARCH("OFERTA CON PRECIO APARENTEMENTE BAJO",H100)))</formula>
    </cfRule>
  </conditionalFormatting>
  <conditionalFormatting sqref="Q100">
    <cfRule type="cellIs" dxfId="2112" priority="1771" operator="greaterThan">
      <formula>0</formula>
    </cfRule>
  </conditionalFormatting>
  <conditionalFormatting sqref="Q100">
    <cfRule type="cellIs" dxfId="2111" priority="1772" operator="greaterThan">
      <formula>#REF!-(#REF!-#REF!-#REF!-#REF!)</formula>
    </cfRule>
    <cfRule type="cellIs" dxfId="2110" priority="1773" operator="greaterThan">
      <formula>#REF!-#REF!-#REF!-#REF!-#REF!</formula>
    </cfRule>
  </conditionalFormatting>
  <conditionalFormatting sqref="H101">
    <cfRule type="containsText" dxfId="2109" priority="1770" operator="containsText" text="VALOR MINIMO NO ACEPTABLE">
      <formula>NOT(ISERROR(SEARCH("VALOR MINIMO NO ACEPTABLE",H101)))</formula>
    </cfRule>
  </conditionalFormatting>
  <conditionalFormatting sqref="H101">
    <cfRule type="containsText" dxfId="2108" priority="1769" operator="containsText" text="OFERTA CON PRECIO APARENTEMENTE BAJO">
      <formula>NOT(ISERROR(SEARCH("OFERTA CON PRECIO APARENTEMENTE BAJO",H101)))</formula>
    </cfRule>
  </conditionalFormatting>
  <conditionalFormatting sqref="Q101">
    <cfRule type="cellIs" dxfId="2107" priority="1766" operator="greaterThan">
      <formula>0</formula>
    </cfRule>
  </conditionalFormatting>
  <conditionalFormatting sqref="Q101">
    <cfRule type="cellIs" dxfId="2106" priority="1767" operator="greaterThan">
      <formula>#REF!-(#REF!-#REF!-#REF!-#REF!)</formula>
    </cfRule>
    <cfRule type="cellIs" dxfId="2105" priority="1768" operator="greaterThan">
      <formula>#REF!-#REF!-#REF!-#REF!-#REF!</formula>
    </cfRule>
  </conditionalFormatting>
  <conditionalFormatting sqref="H102">
    <cfRule type="containsText" dxfId="2104" priority="1765" operator="containsText" text="VALOR MINIMO NO ACEPTABLE">
      <formula>NOT(ISERROR(SEARCH("VALOR MINIMO NO ACEPTABLE",H102)))</formula>
    </cfRule>
  </conditionalFormatting>
  <conditionalFormatting sqref="H102">
    <cfRule type="containsText" dxfId="2103" priority="1764" operator="containsText" text="OFERTA CON PRECIO APARENTEMENTE BAJO">
      <formula>NOT(ISERROR(SEARCH("OFERTA CON PRECIO APARENTEMENTE BAJO",H102)))</formula>
    </cfRule>
  </conditionalFormatting>
  <conditionalFormatting sqref="Q102">
    <cfRule type="cellIs" dxfId="2102" priority="1761" operator="greaterThan">
      <formula>0</formula>
    </cfRule>
  </conditionalFormatting>
  <conditionalFormatting sqref="Q102">
    <cfRule type="cellIs" dxfId="2101" priority="1762" operator="greaterThan">
      <formula>#REF!-(#REF!-#REF!-#REF!-#REF!)</formula>
    </cfRule>
    <cfRule type="cellIs" dxfId="2100" priority="1763" operator="greaterThan">
      <formula>#REF!-#REF!-#REF!-#REF!-#REF!</formula>
    </cfRule>
  </conditionalFormatting>
  <conditionalFormatting sqref="H103">
    <cfRule type="containsText" dxfId="2099" priority="1760" operator="containsText" text="VALOR MINIMO NO ACEPTABLE">
      <formula>NOT(ISERROR(SEARCH("VALOR MINIMO NO ACEPTABLE",H103)))</formula>
    </cfRule>
  </conditionalFormatting>
  <conditionalFormatting sqref="H103">
    <cfRule type="containsText" dxfId="2098" priority="1759" operator="containsText" text="OFERTA CON PRECIO APARENTEMENTE BAJO">
      <formula>NOT(ISERROR(SEARCH("OFERTA CON PRECIO APARENTEMENTE BAJO",H103)))</formula>
    </cfRule>
  </conditionalFormatting>
  <conditionalFormatting sqref="Q103">
    <cfRule type="cellIs" dxfId="2097" priority="1756" operator="greaterThan">
      <formula>0</formula>
    </cfRule>
  </conditionalFormatting>
  <conditionalFormatting sqref="Q103">
    <cfRule type="cellIs" dxfId="2096" priority="1757" operator="greaterThan">
      <formula>#REF!-(#REF!-#REF!-#REF!-#REF!)</formula>
    </cfRule>
    <cfRule type="cellIs" dxfId="2095" priority="1758" operator="greaterThan">
      <formula>#REF!-#REF!-#REF!-#REF!-#REF!</formula>
    </cfRule>
  </conditionalFormatting>
  <conditionalFormatting sqref="H104">
    <cfRule type="containsText" dxfId="2094" priority="1755" operator="containsText" text="VALOR MINIMO NO ACEPTABLE">
      <formula>NOT(ISERROR(SEARCH("VALOR MINIMO NO ACEPTABLE",H104)))</formula>
    </cfRule>
  </conditionalFormatting>
  <conditionalFormatting sqref="H104">
    <cfRule type="containsText" dxfId="2093" priority="1754" operator="containsText" text="OFERTA CON PRECIO APARENTEMENTE BAJO">
      <formula>NOT(ISERROR(SEARCH("OFERTA CON PRECIO APARENTEMENTE BAJO",H104)))</formula>
    </cfRule>
  </conditionalFormatting>
  <conditionalFormatting sqref="Q104">
    <cfRule type="cellIs" dxfId="2092" priority="1751" operator="greaterThan">
      <formula>0</formula>
    </cfRule>
  </conditionalFormatting>
  <conditionalFormatting sqref="Q104">
    <cfRule type="cellIs" dxfId="2091" priority="1752" operator="greaterThan">
      <formula>#REF!-(#REF!-#REF!-#REF!-#REF!)</formula>
    </cfRule>
    <cfRule type="cellIs" dxfId="2090" priority="1753" operator="greaterThan">
      <formula>#REF!-#REF!-#REF!-#REF!-#REF!</formula>
    </cfRule>
  </conditionalFormatting>
  <conditionalFormatting sqref="H105">
    <cfRule type="containsText" dxfId="2089" priority="1750" operator="containsText" text="VALOR MINIMO NO ACEPTABLE">
      <formula>NOT(ISERROR(SEARCH("VALOR MINIMO NO ACEPTABLE",H105)))</formula>
    </cfRule>
  </conditionalFormatting>
  <conditionalFormatting sqref="H105">
    <cfRule type="containsText" dxfId="2088" priority="1749" operator="containsText" text="OFERTA CON PRECIO APARENTEMENTE BAJO">
      <formula>NOT(ISERROR(SEARCH("OFERTA CON PRECIO APARENTEMENTE BAJO",H105)))</formula>
    </cfRule>
  </conditionalFormatting>
  <conditionalFormatting sqref="Q105">
    <cfRule type="cellIs" dxfId="2087" priority="1746" operator="greaterThan">
      <formula>0</formula>
    </cfRule>
  </conditionalFormatting>
  <conditionalFormatting sqref="Q105">
    <cfRule type="cellIs" dxfId="2086" priority="1747" operator="greaterThan">
      <formula>#REF!-(#REF!-#REF!-#REF!-#REF!)</formula>
    </cfRule>
    <cfRule type="cellIs" dxfId="2085" priority="1748" operator="greaterThan">
      <formula>#REF!-#REF!-#REF!-#REF!-#REF!</formula>
    </cfRule>
  </conditionalFormatting>
  <conditionalFormatting sqref="H106">
    <cfRule type="containsText" dxfId="2084" priority="1745" operator="containsText" text="VALOR MINIMO NO ACEPTABLE">
      <formula>NOT(ISERROR(SEARCH("VALOR MINIMO NO ACEPTABLE",H106)))</formula>
    </cfRule>
  </conditionalFormatting>
  <conditionalFormatting sqref="H106">
    <cfRule type="containsText" dxfId="2083" priority="1744" operator="containsText" text="OFERTA CON PRECIO APARENTEMENTE BAJO">
      <formula>NOT(ISERROR(SEARCH("OFERTA CON PRECIO APARENTEMENTE BAJO",H106)))</formula>
    </cfRule>
  </conditionalFormatting>
  <conditionalFormatting sqref="Q106">
    <cfRule type="cellIs" dxfId="2082" priority="1741" operator="greaterThan">
      <formula>0</formula>
    </cfRule>
  </conditionalFormatting>
  <conditionalFormatting sqref="Q106">
    <cfRule type="cellIs" dxfId="2081" priority="1742" operator="greaterThan">
      <formula>#REF!-(#REF!-#REF!-#REF!-#REF!)</formula>
    </cfRule>
    <cfRule type="cellIs" dxfId="2080" priority="1743" operator="greaterThan">
      <formula>#REF!-#REF!-#REF!-#REF!-#REF!</formula>
    </cfRule>
  </conditionalFormatting>
  <conditionalFormatting sqref="H107">
    <cfRule type="containsText" dxfId="2079" priority="1740" operator="containsText" text="VALOR MINIMO NO ACEPTABLE">
      <formula>NOT(ISERROR(SEARCH("VALOR MINIMO NO ACEPTABLE",H107)))</formula>
    </cfRule>
  </conditionalFormatting>
  <conditionalFormatting sqref="H107">
    <cfRule type="containsText" dxfId="2078" priority="1739" operator="containsText" text="OFERTA CON PRECIO APARENTEMENTE BAJO">
      <formula>NOT(ISERROR(SEARCH("OFERTA CON PRECIO APARENTEMENTE BAJO",H107)))</formula>
    </cfRule>
  </conditionalFormatting>
  <conditionalFormatting sqref="Q107">
    <cfRule type="cellIs" dxfId="2077" priority="1736" operator="greaterThan">
      <formula>0</formula>
    </cfRule>
  </conditionalFormatting>
  <conditionalFormatting sqref="Q107">
    <cfRule type="cellIs" dxfId="2076" priority="1737" operator="greaterThan">
      <formula>#REF!-(#REF!-#REF!-#REF!-#REF!)</formula>
    </cfRule>
    <cfRule type="cellIs" dxfId="2075" priority="1738" operator="greaterThan">
      <formula>#REF!-#REF!-#REF!-#REF!-#REF!</formula>
    </cfRule>
  </conditionalFormatting>
  <conditionalFormatting sqref="H108">
    <cfRule type="containsText" dxfId="2074" priority="1735" operator="containsText" text="VALOR MINIMO NO ACEPTABLE">
      <formula>NOT(ISERROR(SEARCH("VALOR MINIMO NO ACEPTABLE",H108)))</formula>
    </cfRule>
  </conditionalFormatting>
  <conditionalFormatting sqref="H108">
    <cfRule type="containsText" dxfId="2073" priority="1734" operator="containsText" text="OFERTA CON PRECIO APARENTEMENTE BAJO">
      <formula>NOT(ISERROR(SEARCH("OFERTA CON PRECIO APARENTEMENTE BAJO",H108)))</formula>
    </cfRule>
  </conditionalFormatting>
  <conditionalFormatting sqref="Q108">
    <cfRule type="cellIs" dxfId="2072" priority="1731" operator="greaterThan">
      <formula>0</formula>
    </cfRule>
  </conditionalFormatting>
  <conditionalFormatting sqref="Q108">
    <cfRule type="cellIs" dxfId="2071" priority="1732" operator="greaterThan">
      <formula>#REF!-(#REF!-#REF!-#REF!-#REF!)</formula>
    </cfRule>
    <cfRule type="cellIs" dxfId="2070" priority="1733" operator="greaterThan">
      <formula>#REF!-#REF!-#REF!-#REF!-#REF!</formula>
    </cfRule>
  </conditionalFormatting>
  <conditionalFormatting sqref="H109">
    <cfRule type="containsText" dxfId="2069" priority="1730" operator="containsText" text="VALOR MINIMO NO ACEPTABLE">
      <formula>NOT(ISERROR(SEARCH("VALOR MINIMO NO ACEPTABLE",H109)))</formula>
    </cfRule>
  </conditionalFormatting>
  <conditionalFormatting sqref="H109">
    <cfRule type="containsText" dxfId="2068" priority="1729" operator="containsText" text="OFERTA CON PRECIO APARENTEMENTE BAJO">
      <formula>NOT(ISERROR(SEARCH("OFERTA CON PRECIO APARENTEMENTE BAJO",H109)))</formula>
    </cfRule>
  </conditionalFormatting>
  <conditionalFormatting sqref="Q109">
    <cfRule type="cellIs" dxfId="2067" priority="1726" operator="greaterThan">
      <formula>0</formula>
    </cfRule>
  </conditionalFormatting>
  <conditionalFormatting sqref="Q109">
    <cfRule type="cellIs" dxfId="2066" priority="1727" operator="greaterThan">
      <formula>#REF!-(#REF!-#REF!-#REF!-#REF!)</formula>
    </cfRule>
    <cfRule type="cellIs" dxfId="2065" priority="1728" operator="greaterThan">
      <formula>#REF!-#REF!-#REF!-#REF!-#REF!</formula>
    </cfRule>
  </conditionalFormatting>
  <conditionalFormatting sqref="H110">
    <cfRule type="containsText" dxfId="2064" priority="1725" operator="containsText" text="VALOR MINIMO NO ACEPTABLE">
      <formula>NOT(ISERROR(SEARCH("VALOR MINIMO NO ACEPTABLE",H110)))</formula>
    </cfRule>
  </conditionalFormatting>
  <conditionalFormatting sqref="H110">
    <cfRule type="containsText" dxfId="2063" priority="1724" operator="containsText" text="OFERTA CON PRECIO APARENTEMENTE BAJO">
      <formula>NOT(ISERROR(SEARCH("OFERTA CON PRECIO APARENTEMENTE BAJO",H110)))</formula>
    </cfRule>
  </conditionalFormatting>
  <conditionalFormatting sqref="Q110">
    <cfRule type="cellIs" dxfId="2062" priority="1721" operator="greaterThan">
      <formula>0</formula>
    </cfRule>
  </conditionalFormatting>
  <conditionalFormatting sqref="Q110">
    <cfRule type="cellIs" dxfId="2061" priority="1722" operator="greaterThan">
      <formula>#REF!-(#REF!-#REF!-#REF!-#REF!)</formula>
    </cfRule>
    <cfRule type="cellIs" dxfId="2060" priority="1723" operator="greaterThan">
      <formula>#REF!-#REF!-#REF!-#REF!-#REF!</formula>
    </cfRule>
  </conditionalFormatting>
  <conditionalFormatting sqref="H111">
    <cfRule type="containsText" dxfId="2059" priority="1720" operator="containsText" text="VALOR MINIMO NO ACEPTABLE">
      <formula>NOT(ISERROR(SEARCH("VALOR MINIMO NO ACEPTABLE",H111)))</formula>
    </cfRule>
  </conditionalFormatting>
  <conditionalFormatting sqref="H111">
    <cfRule type="containsText" dxfId="2058" priority="1719" operator="containsText" text="OFERTA CON PRECIO APARENTEMENTE BAJO">
      <formula>NOT(ISERROR(SEARCH("OFERTA CON PRECIO APARENTEMENTE BAJO",H111)))</formula>
    </cfRule>
  </conditionalFormatting>
  <conditionalFormatting sqref="Q111">
    <cfRule type="cellIs" dxfId="2057" priority="1716" operator="greaterThan">
      <formula>0</formula>
    </cfRule>
  </conditionalFormatting>
  <conditionalFormatting sqref="Q111">
    <cfRule type="cellIs" dxfId="2056" priority="1717" operator="greaterThan">
      <formula>#REF!-(#REF!-#REF!-#REF!-#REF!)</formula>
    </cfRule>
    <cfRule type="cellIs" dxfId="2055" priority="1718" operator="greaterThan">
      <formula>#REF!-#REF!-#REF!-#REF!-#REF!</formula>
    </cfRule>
  </conditionalFormatting>
  <conditionalFormatting sqref="H112">
    <cfRule type="containsText" dxfId="2054" priority="1715" operator="containsText" text="VALOR MINIMO NO ACEPTABLE">
      <formula>NOT(ISERROR(SEARCH("VALOR MINIMO NO ACEPTABLE",H112)))</formula>
    </cfRule>
  </conditionalFormatting>
  <conditionalFormatting sqref="H112">
    <cfRule type="containsText" dxfId="2053" priority="1714" operator="containsText" text="OFERTA CON PRECIO APARENTEMENTE BAJO">
      <formula>NOT(ISERROR(SEARCH("OFERTA CON PRECIO APARENTEMENTE BAJO",H112)))</formula>
    </cfRule>
  </conditionalFormatting>
  <conditionalFormatting sqref="Q112">
    <cfRule type="cellIs" dxfId="2052" priority="1711" operator="greaterThan">
      <formula>0</formula>
    </cfRule>
  </conditionalFormatting>
  <conditionalFormatting sqref="Q112">
    <cfRule type="cellIs" dxfId="2051" priority="1712" operator="greaterThan">
      <formula>#REF!-(#REF!-#REF!-#REF!-#REF!)</formula>
    </cfRule>
    <cfRule type="cellIs" dxfId="2050" priority="1713" operator="greaterThan">
      <formula>#REF!-#REF!-#REF!-#REF!-#REF!</formula>
    </cfRule>
  </conditionalFormatting>
  <conditionalFormatting sqref="H113">
    <cfRule type="containsText" dxfId="2049" priority="1710" operator="containsText" text="VALOR MINIMO NO ACEPTABLE">
      <formula>NOT(ISERROR(SEARCH("VALOR MINIMO NO ACEPTABLE",H113)))</formula>
    </cfRule>
  </conditionalFormatting>
  <conditionalFormatting sqref="H113">
    <cfRule type="containsText" dxfId="2048" priority="1709" operator="containsText" text="OFERTA CON PRECIO APARENTEMENTE BAJO">
      <formula>NOT(ISERROR(SEARCH("OFERTA CON PRECIO APARENTEMENTE BAJO",H113)))</formula>
    </cfRule>
  </conditionalFormatting>
  <conditionalFormatting sqref="Q113">
    <cfRule type="cellIs" dxfId="2047" priority="1706" operator="greaterThan">
      <formula>0</formula>
    </cfRule>
  </conditionalFormatting>
  <conditionalFormatting sqref="Q113">
    <cfRule type="cellIs" dxfId="2046" priority="1707" operator="greaterThan">
      <formula>#REF!-(#REF!-#REF!-#REF!-#REF!)</formula>
    </cfRule>
    <cfRule type="cellIs" dxfId="2045" priority="1708" operator="greaterThan">
      <formula>#REF!-#REF!-#REF!-#REF!-#REF!</formula>
    </cfRule>
  </conditionalFormatting>
  <conditionalFormatting sqref="H114">
    <cfRule type="containsText" dxfId="2044" priority="1705" operator="containsText" text="VALOR MINIMO NO ACEPTABLE">
      <formula>NOT(ISERROR(SEARCH("VALOR MINIMO NO ACEPTABLE",H114)))</formula>
    </cfRule>
  </conditionalFormatting>
  <conditionalFormatting sqref="H114">
    <cfRule type="containsText" dxfId="2043" priority="1704" operator="containsText" text="OFERTA CON PRECIO APARENTEMENTE BAJO">
      <formula>NOT(ISERROR(SEARCH("OFERTA CON PRECIO APARENTEMENTE BAJO",H114)))</formula>
    </cfRule>
  </conditionalFormatting>
  <conditionalFormatting sqref="Q114">
    <cfRule type="cellIs" dxfId="2042" priority="1701" operator="greaterThan">
      <formula>0</formula>
    </cfRule>
  </conditionalFormatting>
  <conditionalFormatting sqref="Q114">
    <cfRule type="cellIs" dxfId="2041" priority="1702" operator="greaterThan">
      <formula>#REF!-(#REF!-#REF!-#REF!-#REF!)</formula>
    </cfRule>
    <cfRule type="cellIs" dxfId="2040" priority="1703" operator="greaterThan">
      <formula>#REF!-#REF!-#REF!-#REF!-#REF!</formula>
    </cfRule>
  </conditionalFormatting>
  <conditionalFormatting sqref="H115">
    <cfRule type="containsText" dxfId="2039" priority="1700" operator="containsText" text="VALOR MINIMO NO ACEPTABLE">
      <formula>NOT(ISERROR(SEARCH("VALOR MINIMO NO ACEPTABLE",H115)))</formula>
    </cfRule>
  </conditionalFormatting>
  <conditionalFormatting sqref="H115">
    <cfRule type="containsText" dxfId="2038" priority="1699" operator="containsText" text="OFERTA CON PRECIO APARENTEMENTE BAJO">
      <formula>NOT(ISERROR(SEARCH("OFERTA CON PRECIO APARENTEMENTE BAJO",H115)))</formula>
    </cfRule>
  </conditionalFormatting>
  <conditionalFormatting sqref="Q115">
    <cfRule type="cellIs" dxfId="2037" priority="1696" operator="greaterThan">
      <formula>0</formula>
    </cfRule>
  </conditionalFormatting>
  <conditionalFormatting sqref="Q115">
    <cfRule type="cellIs" dxfId="2036" priority="1697" operator="greaterThan">
      <formula>#REF!-(#REF!-#REF!-#REF!-#REF!)</formula>
    </cfRule>
    <cfRule type="cellIs" dxfId="2035" priority="1698" operator="greaterThan">
      <formula>#REF!-#REF!-#REF!-#REF!-#REF!</formula>
    </cfRule>
  </conditionalFormatting>
  <conditionalFormatting sqref="H116">
    <cfRule type="containsText" dxfId="2034" priority="1695" operator="containsText" text="VALOR MINIMO NO ACEPTABLE">
      <formula>NOT(ISERROR(SEARCH("VALOR MINIMO NO ACEPTABLE",H116)))</formula>
    </cfRule>
  </conditionalFormatting>
  <conditionalFormatting sqref="H116">
    <cfRule type="containsText" dxfId="2033" priority="1694" operator="containsText" text="OFERTA CON PRECIO APARENTEMENTE BAJO">
      <formula>NOT(ISERROR(SEARCH("OFERTA CON PRECIO APARENTEMENTE BAJO",H116)))</formula>
    </cfRule>
  </conditionalFormatting>
  <conditionalFormatting sqref="Q116">
    <cfRule type="cellIs" dxfId="2032" priority="1691" operator="greaterThan">
      <formula>0</formula>
    </cfRule>
  </conditionalFormatting>
  <conditionalFormatting sqref="Q116">
    <cfRule type="cellIs" dxfId="2031" priority="1692" operator="greaterThan">
      <formula>#REF!-(#REF!-#REF!-#REF!-#REF!)</formula>
    </cfRule>
    <cfRule type="cellIs" dxfId="2030" priority="1693" operator="greaterThan">
      <formula>#REF!-#REF!-#REF!-#REF!-#REF!</formula>
    </cfRule>
  </conditionalFormatting>
  <conditionalFormatting sqref="H117">
    <cfRule type="containsText" dxfId="2029" priority="1690" operator="containsText" text="VALOR MINIMO NO ACEPTABLE">
      <formula>NOT(ISERROR(SEARCH("VALOR MINIMO NO ACEPTABLE",H117)))</formula>
    </cfRule>
  </conditionalFormatting>
  <conditionalFormatting sqref="H117">
    <cfRule type="containsText" dxfId="2028" priority="1689" operator="containsText" text="OFERTA CON PRECIO APARENTEMENTE BAJO">
      <formula>NOT(ISERROR(SEARCH("OFERTA CON PRECIO APARENTEMENTE BAJO",H117)))</formula>
    </cfRule>
  </conditionalFormatting>
  <conditionalFormatting sqref="Q117">
    <cfRule type="cellIs" dxfId="2027" priority="1686" operator="greaterThan">
      <formula>0</formula>
    </cfRule>
  </conditionalFormatting>
  <conditionalFormatting sqref="Q117">
    <cfRule type="cellIs" dxfId="2026" priority="1687" operator="greaterThan">
      <formula>#REF!-(#REF!-#REF!-#REF!-#REF!)</formula>
    </cfRule>
    <cfRule type="cellIs" dxfId="2025" priority="1688" operator="greaterThan">
      <formula>#REF!-#REF!-#REF!-#REF!-#REF!</formula>
    </cfRule>
  </conditionalFormatting>
  <conditionalFormatting sqref="H118">
    <cfRule type="containsText" dxfId="2024" priority="1685" operator="containsText" text="VALOR MINIMO NO ACEPTABLE">
      <formula>NOT(ISERROR(SEARCH("VALOR MINIMO NO ACEPTABLE",H118)))</formula>
    </cfRule>
  </conditionalFormatting>
  <conditionalFormatting sqref="H118">
    <cfRule type="containsText" dxfId="2023" priority="1684" operator="containsText" text="OFERTA CON PRECIO APARENTEMENTE BAJO">
      <formula>NOT(ISERROR(SEARCH("OFERTA CON PRECIO APARENTEMENTE BAJO",H118)))</formula>
    </cfRule>
  </conditionalFormatting>
  <conditionalFormatting sqref="Q118">
    <cfRule type="cellIs" dxfId="2022" priority="1681" operator="greaterThan">
      <formula>0</formula>
    </cfRule>
  </conditionalFormatting>
  <conditionalFormatting sqref="Q118">
    <cfRule type="cellIs" dxfId="2021" priority="1682" operator="greaterThan">
      <formula>#REF!-(#REF!-#REF!-#REF!-#REF!)</formula>
    </cfRule>
    <cfRule type="cellIs" dxfId="2020" priority="1683" operator="greaterThan">
      <formula>#REF!-#REF!-#REF!-#REF!-#REF!</formula>
    </cfRule>
  </conditionalFormatting>
  <conditionalFormatting sqref="H119">
    <cfRule type="containsText" dxfId="2019" priority="1680" operator="containsText" text="VALOR MINIMO NO ACEPTABLE">
      <formula>NOT(ISERROR(SEARCH("VALOR MINIMO NO ACEPTABLE",H119)))</formula>
    </cfRule>
  </conditionalFormatting>
  <conditionalFormatting sqref="H119">
    <cfRule type="containsText" dxfId="2018" priority="1679" operator="containsText" text="OFERTA CON PRECIO APARENTEMENTE BAJO">
      <formula>NOT(ISERROR(SEARCH("OFERTA CON PRECIO APARENTEMENTE BAJO",H119)))</formula>
    </cfRule>
  </conditionalFormatting>
  <conditionalFormatting sqref="Q119">
    <cfRule type="cellIs" dxfId="2017" priority="1676" operator="greaterThan">
      <formula>0</formula>
    </cfRule>
  </conditionalFormatting>
  <conditionalFormatting sqref="Q119">
    <cfRule type="cellIs" dxfId="2016" priority="1677" operator="greaterThan">
      <formula>#REF!-(#REF!-#REF!-#REF!-#REF!)</formula>
    </cfRule>
    <cfRule type="cellIs" dxfId="2015" priority="1678" operator="greaterThan">
      <formula>#REF!-#REF!-#REF!-#REF!-#REF!</formula>
    </cfRule>
  </conditionalFormatting>
  <conditionalFormatting sqref="H120">
    <cfRule type="containsText" dxfId="2014" priority="1675" operator="containsText" text="VALOR MINIMO NO ACEPTABLE">
      <formula>NOT(ISERROR(SEARCH("VALOR MINIMO NO ACEPTABLE",H120)))</formula>
    </cfRule>
  </conditionalFormatting>
  <conditionalFormatting sqref="H120">
    <cfRule type="containsText" dxfId="2013" priority="1674" operator="containsText" text="OFERTA CON PRECIO APARENTEMENTE BAJO">
      <formula>NOT(ISERROR(SEARCH("OFERTA CON PRECIO APARENTEMENTE BAJO",H120)))</formula>
    </cfRule>
  </conditionalFormatting>
  <conditionalFormatting sqref="Q120">
    <cfRule type="cellIs" dxfId="2012" priority="1671" operator="greaterThan">
      <formula>0</formula>
    </cfRule>
  </conditionalFormatting>
  <conditionalFormatting sqref="Q120">
    <cfRule type="cellIs" dxfId="2011" priority="1672" operator="greaterThan">
      <formula>#REF!-(#REF!-#REF!-#REF!-#REF!)</formula>
    </cfRule>
    <cfRule type="cellIs" dxfId="2010" priority="1673" operator="greaterThan">
      <formula>#REF!-#REF!-#REF!-#REF!-#REF!</formula>
    </cfRule>
  </conditionalFormatting>
  <conditionalFormatting sqref="H121">
    <cfRule type="containsText" dxfId="2009" priority="1670" operator="containsText" text="VALOR MINIMO NO ACEPTABLE">
      <formula>NOT(ISERROR(SEARCH("VALOR MINIMO NO ACEPTABLE",H121)))</formula>
    </cfRule>
  </conditionalFormatting>
  <conditionalFormatting sqref="H121">
    <cfRule type="containsText" dxfId="2008" priority="1669" operator="containsText" text="OFERTA CON PRECIO APARENTEMENTE BAJO">
      <formula>NOT(ISERROR(SEARCH("OFERTA CON PRECIO APARENTEMENTE BAJO",H121)))</formula>
    </cfRule>
  </conditionalFormatting>
  <conditionalFormatting sqref="Q121">
    <cfRule type="cellIs" dxfId="2007" priority="1666" operator="greaterThan">
      <formula>0</formula>
    </cfRule>
  </conditionalFormatting>
  <conditionalFormatting sqref="Q121">
    <cfRule type="cellIs" dxfId="2006" priority="1667" operator="greaterThan">
      <formula>#REF!-(#REF!-#REF!-#REF!-#REF!)</formula>
    </cfRule>
    <cfRule type="cellIs" dxfId="2005" priority="1668" operator="greaterThan">
      <formula>#REF!-#REF!-#REF!-#REF!-#REF!</formula>
    </cfRule>
  </conditionalFormatting>
  <conditionalFormatting sqref="H122">
    <cfRule type="containsText" dxfId="2004" priority="1665" operator="containsText" text="VALOR MINIMO NO ACEPTABLE">
      <formula>NOT(ISERROR(SEARCH("VALOR MINIMO NO ACEPTABLE",H122)))</formula>
    </cfRule>
  </conditionalFormatting>
  <conditionalFormatting sqref="H122">
    <cfRule type="containsText" dxfId="2003" priority="1664" operator="containsText" text="OFERTA CON PRECIO APARENTEMENTE BAJO">
      <formula>NOT(ISERROR(SEARCH("OFERTA CON PRECIO APARENTEMENTE BAJO",H122)))</formula>
    </cfRule>
  </conditionalFormatting>
  <conditionalFormatting sqref="Q122">
    <cfRule type="cellIs" dxfId="2002" priority="1661" operator="greaterThan">
      <formula>0</formula>
    </cfRule>
  </conditionalFormatting>
  <conditionalFormatting sqref="Q122">
    <cfRule type="cellIs" dxfId="2001" priority="1662" operator="greaterThan">
      <formula>#REF!-(#REF!-#REF!-#REF!-#REF!)</formula>
    </cfRule>
    <cfRule type="cellIs" dxfId="2000" priority="1663" operator="greaterThan">
      <formula>#REF!-#REF!-#REF!-#REF!-#REF!</formula>
    </cfRule>
  </conditionalFormatting>
  <conditionalFormatting sqref="H123">
    <cfRule type="containsText" dxfId="1999" priority="1660" operator="containsText" text="VALOR MINIMO NO ACEPTABLE">
      <formula>NOT(ISERROR(SEARCH("VALOR MINIMO NO ACEPTABLE",H123)))</formula>
    </cfRule>
  </conditionalFormatting>
  <conditionalFormatting sqref="H123">
    <cfRule type="containsText" dxfId="1998" priority="1659" operator="containsText" text="OFERTA CON PRECIO APARENTEMENTE BAJO">
      <formula>NOT(ISERROR(SEARCH("OFERTA CON PRECIO APARENTEMENTE BAJO",H123)))</formula>
    </cfRule>
  </conditionalFormatting>
  <conditionalFormatting sqref="Q123">
    <cfRule type="cellIs" dxfId="1997" priority="1656" operator="greaterThan">
      <formula>0</formula>
    </cfRule>
  </conditionalFormatting>
  <conditionalFormatting sqref="Q123">
    <cfRule type="cellIs" dxfId="1996" priority="1657" operator="greaterThan">
      <formula>#REF!-(#REF!-#REF!-#REF!-#REF!)</formula>
    </cfRule>
    <cfRule type="cellIs" dxfId="1995" priority="1658" operator="greaterThan">
      <formula>#REF!-#REF!-#REF!-#REF!-#REF!</formula>
    </cfRule>
  </conditionalFormatting>
  <conditionalFormatting sqref="H124">
    <cfRule type="containsText" dxfId="1994" priority="1655" operator="containsText" text="VALOR MINIMO NO ACEPTABLE">
      <formula>NOT(ISERROR(SEARCH("VALOR MINIMO NO ACEPTABLE",H124)))</formula>
    </cfRule>
  </conditionalFormatting>
  <conditionalFormatting sqref="H124">
    <cfRule type="containsText" dxfId="1993" priority="1654" operator="containsText" text="OFERTA CON PRECIO APARENTEMENTE BAJO">
      <formula>NOT(ISERROR(SEARCH("OFERTA CON PRECIO APARENTEMENTE BAJO",H124)))</formula>
    </cfRule>
  </conditionalFormatting>
  <conditionalFormatting sqref="Q124">
    <cfRule type="cellIs" dxfId="1992" priority="1651" operator="greaterThan">
      <formula>0</formula>
    </cfRule>
  </conditionalFormatting>
  <conditionalFormatting sqref="Q124">
    <cfRule type="cellIs" dxfId="1991" priority="1652" operator="greaterThan">
      <formula>#REF!-(#REF!-#REF!-#REF!-#REF!)</formula>
    </cfRule>
    <cfRule type="cellIs" dxfId="1990" priority="1653" operator="greaterThan">
      <formula>#REF!-#REF!-#REF!-#REF!-#REF!</formula>
    </cfRule>
  </conditionalFormatting>
  <conditionalFormatting sqref="H125">
    <cfRule type="containsText" dxfId="1989" priority="1650" operator="containsText" text="VALOR MINIMO NO ACEPTABLE">
      <formula>NOT(ISERROR(SEARCH("VALOR MINIMO NO ACEPTABLE",H125)))</formula>
    </cfRule>
  </conditionalFormatting>
  <conditionalFormatting sqref="H125">
    <cfRule type="containsText" dxfId="1988" priority="1649" operator="containsText" text="OFERTA CON PRECIO APARENTEMENTE BAJO">
      <formula>NOT(ISERROR(SEARCH("OFERTA CON PRECIO APARENTEMENTE BAJO",H125)))</formula>
    </cfRule>
  </conditionalFormatting>
  <conditionalFormatting sqref="Q125">
    <cfRule type="cellIs" dxfId="1987" priority="1646" operator="greaterThan">
      <formula>0</formula>
    </cfRule>
  </conditionalFormatting>
  <conditionalFormatting sqref="Q125">
    <cfRule type="cellIs" dxfId="1986" priority="1647" operator="greaterThan">
      <formula>#REF!-(#REF!-#REF!-#REF!-#REF!)</formula>
    </cfRule>
    <cfRule type="cellIs" dxfId="1985" priority="1648" operator="greaterThan">
      <formula>#REF!-#REF!-#REF!-#REF!-#REF!</formula>
    </cfRule>
  </conditionalFormatting>
  <conditionalFormatting sqref="H126">
    <cfRule type="containsText" dxfId="1984" priority="1645" operator="containsText" text="VALOR MINIMO NO ACEPTABLE">
      <formula>NOT(ISERROR(SEARCH("VALOR MINIMO NO ACEPTABLE",H126)))</formula>
    </cfRule>
  </conditionalFormatting>
  <conditionalFormatting sqref="H126">
    <cfRule type="containsText" dxfId="1983" priority="1644" operator="containsText" text="OFERTA CON PRECIO APARENTEMENTE BAJO">
      <formula>NOT(ISERROR(SEARCH("OFERTA CON PRECIO APARENTEMENTE BAJO",H126)))</formula>
    </cfRule>
  </conditionalFormatting>
  <conditionalFormatting sqref="Q126">
    <cfRule type="cellIs" dxfId="1982" priority="1641" operator="greaterThan">
      <formula>0</formula>
    </cfRule>
  </conditionalFormatting>
  <conditionalFormatting sqref="Q126">
    <cfRule type="cellIs" dxfId="1981" priority="1642" operator="greaterThan">
      <formula>#REF!-(#REF!-#REF!-#REF!-#REF!)</formula>
    </cfRule>
    <cfRule type="cellIs" dxfId="1980" priority="1643" operator="greaterThan">
      <formula>#REF!-#REF!-#REF!-#REF!-#REF!</formula>
    </cfRule>
  </conditionalFormatting>
  <conditionalFormatting sqref="H127">
    <cfRule type="containsText" dxfId="1979" priority="1640" operator="containsText" text="VALOR MINIMO NO ACEPTABLE">
      <formula>NOT(ISERROR(SEARCH("VALOR MINIMO NO ACEPTABLE",H127)))</formula>
    </cfRule>
  </conditionalFormatting>
  <conditionalFormatting sqref="H127">
    <cfRule type="containsText" dxfId="1978" priority="1639" operator="containsText" text="OFERTA CON PRECIO APARENTEMENTE BAJO">
      <formula>NOT(ISERROR(SEARCH("OFERTA CON PRECIO APARENTEMENTE BAJO",H127)))</formula>
    </cfRule>
  </conditionalFormatting>
  <conditionalFormatting sqref="Q127">
    <cfRule type="cellIs" dxfId="1977" priority="1636" operator="greaterThan">
      <formula>0</formula>
    </cfRule>
  </conditionalFormatting>
  <conditionalFormatting sqref="Q127">
    <cfRule type="cellIs" dxfId="1976" priority="1637" operator="greaterThan">
      <formula>#REF!-(#REF!-#REF!-#REF!-#REF!)</formula>
    </cfRule>
    <cfRule type="cellIs" dxfId="1975" priority="1638" operator="greaterThan">
      <formula>#REF!-#REF!-#REF!-#REF!-#REF!</formula>
    </cfRule>
  </conditionalFormatting>
  <conditionalFormatting sqref="H128">
    <cfRule type="containsText" dxfId="1974" priority="1635" operator="containsText" text="VALOR MINIMO NO ACEPTABLE">
      <formula>NOT(ISERROR(SEARCH("VALOR MINIMO NO ACEPTABLE",H128)))</formula>
    </cfRule>
  </conditionalFormatting>
  <conditionalFormatting sqref="H128">
    <cfRule type="containsText" dxfId="1973" priority="1634" operator="containsText" text="OFERTA CON PRECIO APARENTEMENTE BAJO">
      <formula>NOT(ISERROR(SEARCH("OFERTA CON PRECIO APARENTEMENTE BAJO",H128)))</formula>
    </cfRule>
  </conditionalFormatting>
  <conditionalFormatting sqref="Q128">
    <cfRule type="cellIs" dxfId="1972" priority="1631" operator="greaterThan">
      <formula>0</formula>
    </cfRule>
  </conditionalFormatting>
  <conditionalFormatting sqref="Q128">
    <cfRule type="cellIs" dxfId="1971" priority="1632" operator="greaterThan">
      <formula>#REF!-(#REF!-#REF!-#REF!-#REF!)</formula>
    </cfRule>
    <cfRule type="cellIs" dxfId="1970" priority="1633" operator="greaterThan">
      <formula>#REF!-#REF!-#REF!-#REF!-#REF!</formula>
    </cfRule>
  </conditionalFormatting>
  <conditionalFormatting sqref="H129">
    <cfRule type="containsText" dxfId="1969" priority="1630" operator="containsText" text="VALOR MINIMO NO ACEPTABLE">
      <formula>NOT(ISERROR(SEARCH("VALOR MINIMO NO ACEPTABLE",H129)))</formula>
    </cfRule>
  </conditionalFormatting>
  <conditionalFormatting sqref="H129">
    <cfRule type="containsText" dxfId="1968" priority="1629" operator="containsText" text="OFERTA CON PRECIO APARENTEMENTE BAJO">
      <formula>NOT(ISERROR(SEARCH("OFERTA CON PRECIO APARENTEMENTE BAJO",H129)))</formula>
    </cfRule>
  </conditionalFormatting>
  <conditionalFormatting sqref="Q129">
    <cfRule type="cellIs" dxfId="1967" priority="1626" operator="greaterThan">
      <formula>0</formula>
    </cfRule>
  </conditionalFormatting>
  <conditionalFormatting sqref="Q129">
    <cfRule type="cellIs" dxfId="1966" priority="1627" operator="greaterThan">
      <formula>#REF!-(#REF!-#REF!-#REF!-#REF!)</formula>
    </cfRule>
    <cfRule type="cellIs" dxfId="1965" priority="1628" operator="greaterThan">
      <formula>#REF!-#REF!-#REF!-#REF!-#REF!</formula>
    </cfRule>
  </conditionalFormatting>
  <conditionalFormatting sqref="H130">
    <cfRule type="containsText" dxfId="1964" priority="1625" operator="containsText" text="VALOR MINIMO NO ACEPTABLE">
      <formula>NOT(ISERROR(SEARCH("VALOR MINIMO NO ACEPTABLE",H130)))</formula>
    </cfRule>
  </conditionalFormatting>
  <conditionalFormatting sqref="H130">
    <cfRule type="containsText" dxfId="1963" priority="1624" operator="containsText" text="OFERTA CON PRECIO APARENTEMENTE BAJO">
      <formula>NOT(ISERROR(SEARCH("OFERTA CON PRECIO APARENTEMENTE BAJO",H130)))</formula>
    </cfRule>
  </conditionalFormatting>
  <conditionalFormatting sqref="Q130">
    <cfRule type="cellIs" dxfId="1962" priority="1621" operator="greaterThan">
      <formula>0</formula>
    </cfRule>
  </conditionalFormatting>
  <conditionalFormatting sqref="Q130">
    <cfRule type="cellIs" dxfId="1961" priority="1622" operator="greaterThan">
      <formula>#REF!-(#REF!-#REF!-#REF!-#REF!)</formula>
    </cfRule>
    <cfRule type="cellIs" dxfId="1960" priority="1623" operator="greaterThan">
      <formula>#REF!-#REF!-#REF!-#REF!-#REF!</formula>
    </cfRule>
  </conditionalFormatting>
  <conditionalFormatting sqref="H131">
    <cfRule type="containsText" dxfId="1959" priority="1620" operator="containsText" text="VALOR MINIMO NO ACEPTABLE">
      <formula>NOT(ISERROR(SEARCH("VALOR MINIMO NO ACEPTABLE",H131)))</formula>
    </cfRule>
  </conditionalFormatting>
  <conditionalFormatting sqref="H131">
    <cfRule type="containsText" dxfId="1958" priority="1619" operator="containsText" text="OFERTA CON PRECIO APARENTEMENTE BAJO">
      <formula>NOT(ISERROR(SEARCH("OFERTA CON PRECIO APARENTEMENTE BAJO",H131)))</formula>
    </cfRule>
  </conditionalFormatting>
  <conditionalFormatting sqref="Q131">
    <cfRule type="cellIs" dxfId="1957" priority="1616" operator="greaterThan">
      <formula>0</formula>
    </cfRule>
  </conditionalFormatting>
  <conditionalFormatting sqref="Q131">
    <cfRule type="cellIs" dxfId="1956" priority="1617" operator="greaterThan">
      <formula>#REF!-(#REF!-#REF!-#REF!-#REF!)</formula>
    </cfRule>
    <cfRule type="cellIs" dxfId="1955" priority="1618" operator="greaterThan">
      <formula>#REF!-#REF!-#REF!-#REF!-#REF!</formula>
    </cfRule>
  </conditionalFormatting>
  <conditionalFormatting sqref="H132">
    <cfRule type="containsText" dxfId="1954" priority="1615" operator="containsText" text="VALOR MINIMO NO ACEPTABLE">
      <formula>NOT(ISERROR(SEARCH("VALOR MINIMO NO ACEPTABLE",H132)))</formula>
    </cfRule>
  </conditionalFormatting>
  <conditionalFormatting sqref="H132">
    <cfRule type="containsText" dxfId="1953" priority="1614" operator="containsText" text="OFERTA CON PRECIO APARENTEMENTE BAJO">
      <formula>NOT(ISERROR(SEARCH("OFERTA CON PRECIO APARENTEMENTE BAJO",H132)))</formula>
    </cfRule>
  </conditionalFormatting>
  <conditionalFormatting sqref="Q132">
    <cfRule type="cellIs" dxfId="1952" priority="1611" operator="greaterThan">
      <formula>0</formula>
    </cfRule>
  </conditionalFormatting>
  <conditionalFormatting sqref="Q132">
    <cfRule type="cellIs" dxfId="1951" priority="1612" operator="greaterThan">
      <formula>#REF!-(#REF!-#REF!-#REF!-#REF!)</formula>
    </cfRule>
    <cfRule type="cellIs" dxfId="1950" priority="1613" operator="greaterThan">
      <formula>#REF!-#REF!-#REF!-#REF!-#REF!</formula>
    </cfRule>
  </conditionalFormatting>
  <conditionalFormatting sqref="H133">
    <cfRule type="containsText" dxfId="1949" priority="1610" operator="containsText" text="VALOR MINIMO NO ACEPTABLE">
      <formula>NOT(ISERROR(SEARCH("VALOR MINIMO NO ACEPTABLE",H133)))</formula>
    </cfRule>
  </conditionalFormatting>
  <conditionalFormatting sqref="H133">
    <cfRule type="containsText" dxfId="1948" priority="1609" operator="containsText" text="OFERTA CON PRECIO APARENTEMENTE BAJO">
      <formula>NOT(ISERROR(SEARCH("OFERTA CON PRECIO APARENTEMENTE BAJO",H133)))</formula>
    </cfRule>
  </conditionalFormatting>
  <conditionalFormatting sqref="Q133">
    <cfRule type="cellIs" dxfId="1947" priority="1606" operator="greaterThan">
      <formula>0</formula>
    </cfRule>
  </conditionalFormatting>
  <conditionalFormatting sqref="Q133">
    <cfRule type="cellIs" dxfId="1946" priority="1607" operator="greaterThan">
      <formula>#REF!-(#REF!-#REF!-#REF!-#REF!)</formula>
    </cfRule>
    <cfRule type="cellIs" dxfId="1945" priority="1608" operator="greaterThan">
      <formula>#REF!-#REF!-#REF!-#REF!-#REF!</formula>
    </cfRule>
  </conditionalFormatting>
  <conditionalFormatting sqref="H134">
    <cfRule type="containsText" dxfId="1944" priority="1605" operator="containsText" text="VALOR MINIMO NO ACEPTABLE">
      <formula>NOT(ISERROR(SEARCH("VALOR MINIMO NO ACEPTABLE",H134)))</formula>
    </cfRule>
  </conditionalFormatting>
  <conditionalFormatting sqref="H134">
    <cfRule type="containsText" dxfId="1943" priority="1604" operator="containsText" text="OFERTA CON PRECIO APARENTEMENTE BAJO">
      <formula>NOT(ISERROR(SEARCH("OFERTA CON PRECIO APARENTEMENTE BAJO",H134)))</formula>
    </cfRule>
  </conditionalFormatting>
  <conditionalFormatting sqref="Q134">
    <cfRule type="cellIs" dxfId="1942" priority="1601" operator="greaterThan">
      <formula>0</formula>
    </cfRule>
  </conditionalFormatting>
  <conditionalFormatting sqref="Q134">
    <cfRule type="cellIs" dxfId="1941" priority="1602" operator="greaterThan">
      <formula>#REF!-(#REF!-#REF!-#REF!-#REF!)</formula>
    </cfRule>
    <cfRule type="cellIs" dxfId="1940" priority="1603" operator="greaterThan">
      <formula>#REF!-#REF!-#REF!-#REF!-#REF!</formula>
    </cfRule>
  </conditionalFormatting>
  <conditionalFormatting sqref="H135">
    <cfRule type="containsText" dxfId="1939" priority="1600" operator="containsText" text="VALOR MINIMO NO ACEPTABLE">
      <formula>NOT(ISERROR(SEARCH("VALOR MINIMO NO ACEPTABLE",H135)))</formula>
    </cfRule>
  </conditionalFormatting>
  <conditionalFormatting sqref="H135">
    <cfRule type="containsText" dxfId="1938" priority="1599" operator="containsText" text="OFERTA CON PRECIO APARENTEMENTE BAJO">
      <formula>NOT(ISERROR(SEARCH("OFERTA CON PRECIO APARENTEMENTE BAJO",H135)))</formula>
    </cfRule>
  </conditionalFormatting>
  <conditionalFormatting sqref="Q135">
    <cfRule type="cellIs" dxfId="1937" priority="1596" operator="greaterThan">
      <formula>0</formula>
    </cfRule>
  </conditionalFormatting>
  <conditionalFormatting sqref="Q135">
    <cfRule type="cellIs" dxfId="1936" priority="1597" operator="greaterThan">
      <formula>#REF!-(#REF!-#REF!-#REF!-#REF!)</formula>
    </cfRule>
    <cfRule type="cellIs" dxfId="1935" priority="1598" operator="greaterThan">
      <formula>#REF!-#REF!-#REF!-#REF!-#REF!</formula>
    </cfRule>
  </conditionalFormatting>
  <conditionalFormatting sqref="H136">
    <cfRule type="containsText" dxfId="1934" priority="1595" operator="containsText" text="VALOR MINIMO NO ACEPTABLE">
      <formula>NOT(ISERROR(SEARCH("VALOR MINIMO NO ACEPTABLE",H136)))</formula>
    </cfRule>
  </conditionalFormatting>
  <conditionalFormatting sqref="H136">
    <cfRule type="containsText" dxfId="1933" priority="1594" operator="containsText" text="OFERTA CON PRECIO APARENTEMENTE BAJO">
      <formula>NOT(ISERROR(SEARCH("OFERTA CON PRECIO APARENTEMENTE BAJO",H136)))</formula>
    </cfRule>
  </conditionalFormatting>
  <conditionalFormatting sqref="Q136">
    <cfRule type="cellIs" dxfId="1932" priority="1591" operator="greaterThan">
      <formula>0</formula>
    </cfRule>
  </conditionalFormatting>
  <conditionalFormatting sqref="Q136">
    <cfRule type="cellIs" dxfId="1931" priority="1592" operator="greaterThan">
      <formula>#REF!-(#REF!-#REF!-#REF!-#REF!)</formula>
    </cfRule>
    <cfRule type="cellIs" dxfId="1930" priority="1593" operator="greaterThan">
      <formula>#REF!-#REF!-#REF!-#REF!-#REF!</formula>
    </cfRule>
  </conditionalFormatting>
  <conditionalFormatting sqref="H137">
    <cfRule type="containsText" dxfId="1929" priority="1590" operator="containsText" text="VALOR MINIMO NO ACEPTABLE">
      <formula>NOT(ISERROR(SEARCH("VALOR MINIMO NO ACEPTABLE",H137)))</formula>
    </cfRule>
  </conditionalFormatting>
  <conditionalFormatting sqref="H137">
    <cfRule type="containsText" dxfId="1928" priority="1589" operator="containsText" text="OFERTA CON PRECIO APARENTEMENTE BAJO">
      <formula>NOT(ISERROR(SEARCH("OFERTA CON PRECIO APARENTEMENTE BAJO",H137)))</formula>
    </cfRule>
  </conditionalFormatting>
  <conditionalFormatting sqref="Q137">
    <cfRule type="cellIs" dxfId="1927" priority="1586" operator="greaterThan">
      <formula>0</formula>
    </cfRule>
  </conditionalFormatting>
  <conditionalFormatting sqref="Q137">
    <cfRule type="cellIs" dxfId="1926" priority="1587" operator="greaterThan">
      <formula>#REF!-(#REF!-#REF!-#REF!-#REF!)</formula>
    </cfRule>
    <cfRule type="cellIs" dxfId="1925" priority="1588" operator="greaterThan">
      <formula>#REF!-#REF!-#REF!-#REF!-#REF!</formula>
    </cfRule>
  </conditionalFormatting>
  <conditionalFormatting sqref="H138">
    <cfRule type="containsText" dxfId="1924" priority="1585" operator="containsText" text="VALOR MINIMO NO ACEPTABLE">
      <formula>NOT(ISERROR(SEARCH("VALOR MINIMO NO ACEPTABLE",H138)))</formula>
    </cfRule>
  </conditionalFormatting>
  <conditionalFormatting sqref="H138">
    <cfRule type="containsText" dxfId="1923" priority="1584" operator="containsText" text="OFERTA CON PRECIO APARENTEMENTE BAJO">
      <formula>NOT(ISERROR(SEARCH("OFERTA CON PRECIO APARENTEMENTE BAJO",H138)))</formula>
    </cfRule>
  </conditionalFormatting>
  <conditionalFormatting sqref="Q138">
    <cfRule type="cellIs" dxfId="1922" priority="1581" operator="greaterThan">
      <formula>0</formula>
    </cfRule>
  </conditionalFormatting>
  <conditionalFormatting sqref="Q138">
    <cfRule type="cellIs" dxfId="1921" priority="1582" operator="greaterThan">
      <formula>#REF!-(#REF!-#REF!-#REF!-#REF!)</formula>
    </cfRule>
    <cfRule type="cellIs" dxfId="1920" priority="1583" operator="greaterThan">
      <formula>#REF!-#REF!-#REF!-#REF!-#REF!</formula>
    </cfRule>
  </conditionalFormatting>
  <conditionalFormatting sqref="H139">
    <cfRule type="containsText" dxfId="1919" priority="1580" operator="containsText" text="VALOR MINIMO NO ACEPTABLE">
      <formula>NOT(ISERROR(SEARCH("VALOR MINIMO NO ACEPTABLE",H139)))</formula>
    </cfRule>
  </conditionalFormatting>
  <conditionalFormatting sqref="H139">
    <cfRule type="containsText" dxfId="1918" priority="1579" operator="containsText" text="OFERTA CON PRECIO APARENTEMENTE BAJO">
      <formula>NOT(ISERROR(SEARCH("OFERTA CON PRECIO APARENTEMENTE BAJO",H139)))</formula>
    </cfRule>
  </conditionalFormatting>
  <conditionalFormatting sqref="Q139">
    <cfRule type="cellIs" dxfId="1917" priority="1576" operator="greaterThan">
      <formula>0</formula>
    </cfRule>
  </conditionalFormatting>
  <conditionalFormatting sqref="Q139">
    <cfRule type="cellIs" dxfId="1916" priority="1577" operator="greaterThan">
      <formula>#REF!-(#REF!-#REF!-#REF!-#REF!)</formula>
    </cfRule>
    <cfRule type="cellIs" dxfId="1915" priority="1578" operator="greaterThan">
      <formula>#REF!-#REF!-#REF!-#REF!-#REF!</formula>
    </cfRule>
  </conditionalFormatting>
  <conditionalFormatting sqref="H140">
    <cfRule type="containsText" dxfId="1914" priority="1575" operator="containsText" text="VALOR MINIMO NO ACEPTABLE">
      <formula>NOT(ISERROR(SEARCH("VALOR MINIMO NO ACEPTABLE",H140)))</formula>
    </cfRule>
  </conditionalFormatting>
  <conditionalFormatting sqref="H140">
    <cfRule type="containsText" dxfId="1913" priority="1574" operator="containsText" text="OFERTA CON PRECIO APARENTEMENTE BAJO">
      <formula>NOT(ISERROR(SEARCH("OFERTA CON PRECIO APARENTEMENTE BAJO",H140)))</formula>
    </cfRule>
  </conditionalFormatting>
  <conditionalFormatting sqref="Q140">
    <cfRule type="cellIs" dxfId="1912" priority="1571" operator="greaterThan">
      <formula>0</formula>
    </cfRule>
  </conditionalFormatting>
  <conditionalFormatting sqref="Q140">
    <cfRule type="cellIs" dxfId="1911" priority="1572" operator="greaterThan">
      <formula>#REF!-(#REF!-#REF!-#REF!-#REF!)</formula>
    </cfRule>
    <cfRule type="cellIs" dxfId="1910" priority="1573" operator="greaterThan">
      <formula>#REF!-#REF!-#REF!-#REF!-#REF!</formula>
    </cfRule>
  </conditionalFormatting>
  <conditionalFormatting sqref="H141">
    <cfRule type="containsText" dxfId="1909" priority="1570" operator="containsText" text="VALOR MINIMO NO ACEPTABLE">
      <formula>NOT(ISERROR(SEARCH("VALOR MINIMO NO ACEPTABLE",H141)))</formula>
    </cfRule>
  </conditionalFormatting>
  <conditionalFormatting sqref="H141">
    <cfRule type="containsText" dxfId="1908" priority="1569" operator="containsText" text="OFERTA CON PRECIO APARENTEMENTE BAJO">
      <formula>NOT(ISERROR(SEARCH("OFERTA CON PRECIO APARENTEMENTE BAJO",H141)))</formula>
    </cfRule>
  </conditionalFormatting>
  <conditionalFormatting sqref="Q141">
    <cfRule type="cellIs" dxfId="1907" priority="1566" operator="greaterThan">
      <formula>0</formula>
    </cfRule>
  </conditionalFormatting>
  <conditionalFormatting sqref="Q141">
    <cfRule type="cellIs" dxfId="1906" priority="1567" operator="greaterThan">
      <formula>#REF!-(#REF!-#REF!-#REF!-#REF!)</formula>
    </cfRule>
    <cfRule type="cellIs" dxfId="1905" priority="1568" operator="greaterThan">
      <formula>#REF!-#REF!-#REF!-#REF!-#REF!</formula>
    </cfRule>
  </conditionalFormatting>
  <conditionalFormatting sqref="H142">
    <cfRule type="containsText" dxfId="1904" priority="1565" operator="containsText" text="VALOR MINIMO NO ACEPTABLE">
      <formula>NOT(ISERROR(SEARCH("VALOR MINIMO NO ACEPTABLE",H142)))</formula>
    </cfRule>
  </conditionalFormatting>
  <conditionalFormatting sqref="H142">
    <cfRule type="containsText" dxfId="1903" priority="1564" operator="containsText" text="OFERTA CON PRECIO APARENTEMENTE BAJO">
      <formula>NOT(ISERROR(SEARCH("OFERTA CON PRECIO APARENTEMENTE BAJO",H142)))</formula>
    </cfRule>
  </conditionalFormatting>
  <conditionalFormatting sqref="Q142">
    <cfRule type="cellIs" dxfId="1902" priority="1561" operator="greaterThan">
      <formula>0</formula>
    </cfRule>
  </conditionalFormatting>
  <conditionalFormatting sqref="Q142">
    <cfRule type="cellIs" dxfId="1901" priority="1562" operator="greaterThan">
      <formula>#REF!-(#REF!-#REF!-#REF!-#REF!)</formula>
    </cfRule>
    <cfRule type="cellIs" dxfId="1900" priority="1563" operator="greaterThan">
      <formula>#REF!-#REF!-#REF!-#REF!-#REF!</formula>
    </cfRule>
  </conditionalFormatting>
  <conditionalFormatting sqref="H143">
    <cfRule type="containsText" dxfId="1899" priority="1560" operator="containsText" text="VALOR MINIMO NO ACEPTABLE">
      <formula>NOT(ISERROR(SEARCH("VALOR MINIMO NO ACEPTABLE",H143)))</formula>
    </cfRule>
  </conditionalFormatting>
  <conditionalFormatting sqref="H143">
    <cfRule type="containsText" dxfId="1898" priority="1559" operator="containsText" text="OFERTA CON PRECIO APARENTEMENTE BAJO">
      <formula>NOT(ISERROR(SEARCH("OFERTA CON PRECIO APARENTEMENTE BAJO",H143)))</formula>
    </cfRule>
  </conditionalFormatting>
  <conditionalFormatting sqref="Q143">
    <cfRule type="cellIs" dxfId="1897" priority="1556" operator="greaterThan">
      <formula>0</formula>
    </cfRule>
  </conditionalFormatting>
  <conditionalFormatting sqref="Q143">
    <cfRule type="cellIs" dxfId="1896" priority="1557" operator="greaterThan">
      <formula>#REF!-(#REF!-#REF!-#REF!-#REF!)</formula>
    </cfRule>
    <cfRule type="cellIs" dxfId="1895" priority="1558" operator="greaterThan">
      <formula>#REF!-#REF!-#REF!-#REF!-#REF!</formula>
    </cfRule>
  </conditionalFormatting>
  <conditionalFormatting sqref="H144">
    <cfRule type="containsText" dxfId="1894" priority="1555" operator="containsText" text="VALOR MINIMO NO ACEPTABLE">
      <formula>NOT(ISERROR(SEARCH("VALOR MINIMO NO ACEPTABLE",H144)))</formula>
    </cfRule>
  </conditionalFormatting>
  <conditionalFormatting sqref="H144">
    <cfRule type="containsText" dxfId="1893" priority="1554" operator="containsText" text="OFERTA CON PRECIO APARENTEMENTE BAJO">
      <formula>NOT(ISERROR(SEARCH("OFERTA CON PRECIO APARENTEMENTE BAJO",H144)))</formula>
    </cfRule>
  </conditionalFormatting>
  <conditionalFormatting sqref="Q144">
    <cfRule type="cellIs" dxfId="1892" priority="1551" operator="greaterThan">
      <formula>0</formula>
    </cfRule>
  </conditionalFormatting>
  <conditionalFormatting sqref="Q144">
    <cfRule type="cellIs" dxfId="1891" priority="1552" operator="greaterThan">
      <formula>#REF!-(#REF!-#REF!-#REF!-#REF!)</formula>
    </cfRule>
    <cfRule type="cellIs" dxfId="1890" priority="1553" operator="greaterThan">
      <formula>#REF!-#REF!-#REF!-#REF!-#REF!</formula>
    </cfRule>
  </conditionalFormatting>
  <conditionalFormatting sqref="H145">
    <cfRule type="containsText" dxfId="1889" priority="1550" operator="containsText" text="VALOR MINIMO NO ACEPTABLE">
      <formula>NOT(ISERROR(SEARCH("VALOR MINIMO NO ACEPTABLE",H145)))</formula>
    </cfRule>
  </conditionalFormatting>
  <conditionalFormatting sqref="H145">
    <cfRule type="containsText" dxfId="1888" priority="1549" operator="containsText" text="OFERTA CON PRECIO APARENTEMENTE BAJO">
      <formula>NOT(ISERROR(SEARCH("OFERTA CON PRECIO APARENTEMENTE BAJO",H145)))</formula>
    </cfRule>
  </conditionalFormatting>
  <conditionalFormatting sqref="Q145">
    <cfRule type="cellIs" dxfId="1887" priority="1546" operator="greaterThan">
      <formula>0</formula>
    </cfRule>
  </conditionalFormatting>
  <conditionalFormatting sqref="Q145">
    <cfRule type="cellIs" dxfId="1886" priority="1547" operator="greaterThan">
      <formula>#REF!-(#REF!-#REF!-#REF!-#REF!)</formula>
    </cfRule>
    <cfRule type="cellIs" dxfId="1885" priority="1548" operator="greaterThan">
      <formula>#REF!-#REF!-#REF!-#REF!-#REF!</formula>
    </cfRule>
  </conditionalFormatting>
  <conditionalFormatting sqref="H146">
    <cfRule type="containsText" dxfId="1884" priority="1545" operator="containsText" text="VALOR MINIMO NO ACEPTABLE">
      <formula>NOT(ISERROR(SEARCH("VALOR MINIMO NO ACEPTABLE",H146)))</formula>
    </cfRule>
  </conditionalFormatting>
  <conditionalFormatting sqref="H146">
    <cfRule type="containsText" dxfId="1883" priority="1544" operator="containsText" text="OFERTA CON PRECIO APARENTEMENTE BAJO">
      <formula>NOT(ISERROR(SEARCH("OFERTA CON PRECIO APARENTEMENTE BAJO",H146)))</formula>
    </cfRule>
  </conditionalFormatting>
  <conditionalFormatting sqref="Q146">
    <cfRule type="cellIs" dxfId="1882" priority="1541" operator="greaterThan">
      <formula>0</formula>
    </cfRule>
  </conditionalFormatting>
  <conditionalFormatting sqref="Q146">
    <cfRule type="cellIs" dxfId="1881" priority="1542" operator="greaterThan">
      <formula>#REF!-(#REF!-#REF!-#REF!-#REF!)</formula>
    </cfRule>
    <cfRule type="cellIs" dxfId="1880" priority="1543" operator="greaterThan">
      <formula>#REF!-#REF!-#REF!-#REF!-#REF!</formula>
    </cfRule>
  </conditionalFormatting>
  <conditionalFormatting sqref="H147">
    <cfRule type="containsText" dxfId="1879" priority="1540" operator="containsText" text="VALOR MINIMO NO ACEPTABLE">
      <formula>NOT(ISERROR(SEARCH("VALOR MINIMO NO ACEPTABLE",H147)))</formula>
    </cfRule>
  </conditionalFormatting>
  <conditionalFormatting sqref="H147">
    <cfRule type="containsText" dxfId="1878" priority="1539" operator="containsText" text="OFERTA CON PRECIO APARENTEMENTE BAJO">
      <formula>NOT(ISERROR(SEARCH("OFERTA CON PRECIO APARENTEMENTE BAJO",H147)))</formula>
    </cfRule>
  </conditionalFormatting>
  <conditionalFormatting sqref="Q147">
    <cfRule type="cellIs" dxfId="1877" priority="1536" operator="greaterThan">
      <formula>0</formula>
    </cfRule>
  </conditionalFormatting>
  <conditionalFormatting sqref="Q147">
    <cfRule type="cellIs" dxfId="1876" priority="1537" operator="greaterThan">
      <formula>#REF!-(#REF!-#REF!-#REF!-#REF!)</formula>
    </cfRule>
    <cfRule type="cellIs" dxfId="1875" priority="1538" operator="greaterThan">
      <formula>#REF!-#REF!-#REF!-#REF!-#REF!</formula>
    </cfRule>
  </conditionalFormatting>
  <conditionalFormatting sqref="H148">
    <cfRule type="containsText" dxfId="1874" priority="1535" operator="containsText" text="VALOR MINIMO NO ACEPTABLE">
      <formula>NOT(ISERROR(SEARCH("VALOR MINIMO NO ACEPTABLE",H148)))</formula>
    </cfRule>
  </conditionalFormatting>
  <conditionalFormatting sqref="H148">
    <cfRule type="containsText" dxfId="1873" priority="1534" operator="containsText" text="OFERTA CON PRECIO APARENTEMENTE BAJO">
      <formula>NOT(ISERROR(SEARCH("OFERTA CON PRECIO APARENTEMENTE BAJO",H148)))</formula>
    </cfRule>
  </conditionalFormatting>
  <conditionalFormatting sqref="Q148">
    <cfRule type="cellIs" dxfId="1872" priority="1531" operator="greaterThan">
      <formula>0</formula>
    </cfRule>
  </conditionalFormatting>
  <conditionalFormatting sqref="Q148">
    <cfRule type="cellIs" dxfId="1871" priority="1532" operator="greaterThan">
      <formula>#REF!-(#REF!-#REF!-#REF!-#REF!)</formula>
    </cfRule>
    <cfRule type="cellIs" dxfId="1870" priority="1533" operator="greaterThan">
      <formula>#REF!-#REF!-#REF!-#REF!-#REF!</formula>
    </cfRule>
  </conditionalFormatting>
  <conditionalFormatting sqref="H149">
    <cfRule type="containsText" dxfId="1869" priority="1530" operator="containsText" text="VALOR MINIMO NO ACEPTABLE">
      <formula>NOT(ISERROR(SEARCH("VALOR MINIMO NO ACEPTABLE",H149)))</formula>
    </cfRule>
  </conditionalFormatting>
  <conditionalFormatting sqref="H149">
    <cfRule type="containsText" dxfId="1868" priority="1529" operator="containsText" text="OFERTA CON PRECIO APARENTEMENTE BAJO">
      <formula>NOT(ISERROR(SEARCH("OFERTA CON PRECIO APARENTEMENTE BAJO",H149)))</formula>
    </cfRule>
  </conditionalFormatting>
  <conditionalFormatting sqref="Q149">
    <cfRule type="cellIs" dxfId="1867" priority="1526" operator="greaterThan">
      <formula>0</formula>
    </cfRule>
  </conditionalFormatting>
  <conditionalFormatting sqref="Q149">
    <cfRule type="cellIs" dxfId="1866" priority="1527" operator="greaterThan">
      <formula>#REF!-(#REF!-#REF!-#REF!-#REF!)</formula>
    </cfRule>
    <cfRule type="cellIs" dxfId="1865" priority="1528" operator="greaterThan">
      <formula>#REF!-#REF!-#REF!-#REF!-#REF!</formula>
    </cfRule>
  </conditionalFormatting>
  <conditionalFormatting sqref="H150">
    <cfRule type="containsText" dxfId="1864" priority="1525" operator="containsText" text="VALOR MINIMO NO ACEPTABLE">
      <formula>NOT(ISERROR(SEARCH("VALOR MINIMO NO ACEPTABLE",H150)))</formula>
    </cfRule>
  </conditionalFormatting>
  <conditionalFormatting sqref="H150">
    <cfRule type="containsText" dxfId="1863" priority="1524" operator="containsText" text="OFERTA CON PRECIO APARENTEMENTE BAJO">
      <formula>NOT(ISERROR(SEARCH("OFERTA CON PRECIO APARENTEMENTE BAJO",H150)))</formula>
    </cfRule>
  </conditionalFormatting>
  <conditionalFormatting sqref="Q150">
    <cfRule type="cellIs" dxfId="1862" priority="1521" operator="greaterThan">
      <formula>0</formula>
    </cfRule>
  </conditionalFormatting>
  <conditionalFormatting sqref="Q150">
    <cfRule type="cellIs" dxfId="1861" priority="1522" operator="greaterThan">
      <formula>#REF!-(#REF!-#REF!-#REF!-#REF!)</formula>
    </cfRule>
    <cfRule type="cellIs" dxfId="1860" priority="1523" operator="greaterThan">
      <formula>#REF!-#REF!-#REF!-#REF!-#REF!</formula>
    </cfRule>
  </conditionalFormatting>
  <conditionalFormatting sqref="H151">
    <cfRule type="containsText" dxfId="1859" priority="1520" operator="containsText" text="VALOR MINIMO NO ACEPTABLE">
      <formula>NOT(ISERROR(SEARCH("VALOR MINIMO NO ACEPTABLE",H151)))</formula>
    </cfRule>
  </conditionalFormatting>
  <conditionalFormatting sqref="H151">
    <cfRule type="containsText" dxfId="1858" priority="1519" operator="containsText" text="OFERTA CON PRECIO APARENTEMENTE BAJO">
      <formula>NOT(ISERROR(SEARCH("OFERTA CON PRECIO APARENTEMENTE BAJO",H151)))</formula>
    </cfRule>
  </conditionalFormatting>
  <conditionalFormatting sqref="Q151">
    <cfRule type="cellIs" dxfId="1857" priority="1516" operator="greaterThan">
      <formula>0</formula>
    </cfRule>
  </conditionalFormatting>
  <conditionalFormatting sqref="Q151">
    <cfRule type="cellIs" dxfId="1856" priority="1517" operator="greaterThan">
      <formula>#REF!-(#REF!-#REF!-#REF!-#REF!)</formula>
    </cfRule>
    <cfRule type="cellIs" dxfId="1855" priority="1518" operator="greaterThan">
      <formula>#REF!-#REF!-#REF!-#REF!-#REF!</formula>
    </cfRule>
  </conditionalFormatting>
  <conditionalFormatting sqref="H152">
    <cfRule type="containsText" dxfId="1854" priority="1515" operator="containsText" text="VALOR MINIMO NO ACEPTABLE">
      <formula>NOT(ISERROR(SEARCH("VALOR MINIMO NO ACEPTABLE",H152)))</formula>
    </cfRule>
  </conditionalFormatting>
  <conditionalFormatting sqref="H152">
    <cfRule type="containsText" dxfId="1853" priority="1514" operator="containsText" text="OFERTA CON PRECIO APARENTEMENTE BAJO">
      <formula>NOT(ISERROR(SEARCH("OFERTA CON PRECIO APARENTEMENTE BAJO",H152)))</formula>
    </cfRule>
  </conditionalFormatting>
  <conditionalFormatting sqref="Q152">
    <cfRule type="cellIs" dxfId="1852" priority="1511" operator="greaterThan">
      <formula>0</formula>
    </cfRule>
  </conditionalFormatting>
  <conditionalFormatting sqref="Q152">
    <cfRule type="cellIs" dxfId="1851" priority="1512" operator="greaterThan">
      <formula>#REF!-(#REF!-#REF!-#REF!-#REF!)</formula>
    </cfRule>
    <cfRule type="cellIs" dxfId="1850" priority="1513" operator="greaterThan">
      <formula>#REF!-#REF!-#REF!-#REF!-#REF!</formula>
    </cfRule>
  </conditionalFormatting>
  <conditionalFormatting sqref="H153">
    <cfRule type="containsText" dxfId="1849" priority="1510" operator="containsText" text="VALOR MINIMO NO ACEPTABLE">
      <formula>NOT(ISERROR(SEARCH("VALOR MINIMO NO ACEPTABLE",H153)))</formula>
    </cfRule>
  </conditionalFormatting>
  <conditionalFormatting sqref="H153">
    <cfRule type="containsText" dxfId="1848" priority="1509" operator="containsText" text="OFERTA CON PRECIO APARENTEMENTE BAJO">
      <formula>NOT(ISERROR(SEARCH("OFERTA CON PRECIO APARENTEMENTE BAJO",H153)))</formula>
    </cfRule>
  </conditionalFormatting>
  <conditionalFormatting sqref="Q153">
    <cfRule type="cellIs" dxfId="1847" priority="1506" operator="greaterThan">
      <formula>0</formula>
    </cfRule>
  </conditionalFormatting>
  <conditionalFormatting sqref="Q153">
    <cfRule type="cellIs" dxfId="1846" priority="1507" operator="greaterThan">
      <formula>#REF!-(#REF!-#REF!-#REF!-#REF!)</formula>
    </cfRule>
    <cfRule type="cellIs" dxfId="1845" priority="1508" operator="greaterThan">
      <formula>#REF!-#REF!-#REF!-#REF!-#REF!</formula>
    </cfRule>
  </conditionalFormatting>
  <conditionalFormatting sqref="H154">
    <cfRule type="containsText" dxfId="1844" priority="1505" operator="containsText" text="VALOR MINIMO NO ACEPTABLE">
      <formula>NOT(ISERROR(SEARCH("VALOR MINIMO NO ACEPTABLE",H154)))</formula>
    </cfRule>
  </conditionalFormatting>
  <conditionalFormatting sqref="H154">
    <cfRule type="containsText" dxfId="1843" priority="1504" operator="containsText" text="OFERTA CON PRECIO APARENTEMENTE BAJO">
      <formula>NOT(ISERROR(SEARCH("OFERTA CON PRECIO APARENTEMENTE BAJO",H154)))</formula>
    </cfRule>
  </conditionalFormatting>
  <conditionalFormatting sqref="Q154">
    <cfRule type="cellIs" dxfId="1842" priority="1501" operator="greaterThan">
      <formula>0</formula>
    </cfRule>
  </conditionalFormatting>
  <conditionalFormatting sqref="Q154">
    <cfRule type="cellIs" dxfId="1841" priority="1502" operator="greaterThan">
      <formula>#REF!-(#REF!-#REF!-#REF!-#REF!)</formula>
    </cfRule>
    <cfRule type="cellIs" dxfId="1840" priority="1503" operator="greaterThan">
      <formula>#REF!-#REF!-#REF!-#REF!-#REF!</formula>
    </cfRule>
  </conditionalFormatting>
  <conditionalFormatting sqref="H155">
    <cfRule type="containsText" dxfId="1839" priority="1500" operator="containsText" text="VALOR MINIMO NO ACEPTABLE">
      <formula>NOT(ISERROR(SEARCH("VALOR MINIMO NO ACEPTABLE",H155)))</formula>
    </cfRule>
  </conditionalFormatting>
  <conditionalFormatting sqref="H155">
    <cfRule type="containsText" dxfId="1838" priority="1499" operator="containsText" text="OFERTA CON PRECIO APARENTEMENTE BAJO">
      <formula>NOT(ISERROR(SEARCH("OFERTA CON PRECIO APARENTEMENTE BAJO",H155)))</formula>
    </cfRule>
  </conditionalFormatting>
  <conditionalFormatting sqref="Q155">
    <cfRule type="cellIs" dxfId="1837" priority="1496" operator="greaterThan">
      <formula>0</formula>
    </cfRule>
  </conditionalFormatting>
  <conditionalFormatting sqref="Q155">
    <cfRule type="cellIs" dxfId="1836" priority="1497" operator="greaterThan">
      <formula>#REF!-(#REF!-#REF!-#REF!-#REF!)</formula>
    </cfRule>
    <cfRule type="cellIs" dxfId="1835" priority="1498" operator="greaterThan">
      <formula>#REF!-#REF!-#REF!-#REF!-#REF!</formula>
    </cfRule>
  </conditionalFormatting>
  <conditionalFormatting sqref="H156">
    <cfRule type="containsText" dxfId="1834" priority="1495" operator="containsText" text="VALOR MINIMO NO ACEPTABLE">
      <formula>NOT(ISERROR(SEARCH("VALOR MINIMO NO ACEPTABLE",H156)))</formula>
    </cfRule>
  </conditionalFormatting>
  <conditionalFormatting sqref="H156">
    <cfRule type="containsText" dxfId="1833" priority="1494" operator="containsText" text="OFERTA CON PRECIO APARENTEMENTE BAJO">
      <formula>NOT(ISERROR(SEARCH("OFERTA CON PRECIO APARENTEMENTE BAJO",H156)))</formula>
    </cfRule>
  </conditionalFormatting>
  <conditionalFormatting sqref="Q156">
    <cfRule type="cellIs" dxfId="1832" priority="1491" operator="greaterThan">
      <formula>0</formula>
    </cfRule>
  </conditionalFormatting>
  <conditionalFormatting sqref="Q156">
    <cfRule type="cellIs" dxfId="1831" priority="1492" operator="greaterThan">
      <formula>#REF!-(#REF!-#REF!-#REF!-#REF!)</formula>
    </cfRule>
    <cfRule type="cellIs" dxfId="1830" priority="1493" operator="greaterThan">
      <formula>#REF!-#REF!-#REF!-#REF!-#REF!</formula>
    </cfRule>
  </conditionalFormatting>
  <conditionalFormatting sqref="H157">
    <cfRule type="containsText" dxfId="1829" priority="1490" operator="containsText" text="VALOR MINIMO NO ACEPTABLE">
      <formula>NOT(ISERROR(SEARCH("VALOR MINIMO NO ACEPTABLE",H157)))</formula>
    </cfRule>
  </conditionalFormatting>
  <conditionalFormatting sqref="H157">
    <cfRule type="containsText" dxfId="1828" priority="1489" operator="containsText" text="OFERTA CON PRECIO APARENTEMENTE BAJO">
      <formula>NOT(ISERROR(SEARCH("OFERTA CON PRECIO APARENTEMENTE BAJO",H157)))</formula>
    </cfRule>
  </conditionalFormatting>
  <conditionalFormatting sqref="Q157">
    <cfRule type="cellIs" dxfId="1827" priority="1486" operator="greaterThan">
      <formula>0</formula>
    </cfRule>
  </conditionalFormatting>
  <conditionalFormatting sqref="Q157">
    <cfRule type="cellIs" dxfId="1826" priority="1487" operator="greaterThan">
      <formula>#REF!-(#REF!-#REF!-#REF!-#REF!)</formula>
    </cfRule>
    <cfRule type="cellIs" dxfId="1825" priority="1488" operator="greaterThan">
      <formula>#REF!-#REF!-#REF!-#REF!-#REF!</formula>
    </cfRule>
  </conditionalFormatting>
  <conditionalFormatting sqref="H158">
    <cfRule type="containsText" dxfId="1824" priority="1485" operator="containsText" text="VALOR MINIMO NO ACEPTABLE">
      <formula>NOT(ISERROR(SEARCH("VALOR MINIMO NO ACEPTABLE",H158)))</formula>
    </cfRule>
  </conditionalFormatting>
  <conditionalFormatting sqref="H158">
    <cfRule type="containsText" dxfId="1823" priority="1484" operator="containsText" text="OFERTA CON PRECIO APARENTEMENTE BAJO">
      <formula>NOT(ISERROR(SEARCH("OFERTA CON PRECIO APARENTEMENTE BAJO",H158)))</formula>
    </cfRule>
  </conditionalFormatting>
  <conditionalFormatting sqref="Q158">
    <cfRule type="cellIs" dxfId="1822" priority="1481" operator="greaterThan">
      <formula>0</formula>
    </cfRule>
  </conditionalFormatting>
  <conditionalFormatting sqref="Q158">
    <cfRule type="cellIs" dxfId="1821" priority="1482" operator="greaterThan">
      <formula>#REF!-(#REF!-#REF!-#REF!-#REF!)</formula>
    </cfRule>
    <cfRule type="cellIs" dxfId="1820" priority="1483" operator="greaterThan">
      <formula>#REF!-#REF!-#REF!-#REF!-#REF!</formula>
    </cfRule>
  </conditionalFormatting>
  <conditionalFormatting sqref="H159">
    <cfRule type="containsText" dxfId="1819" priority="1480" operator="containsText" text="VALOR MINIMO NO ACEPTABLE">
      <formula>NOT(ISERROR(SEARCH("VALOR MINIMO NO ACEPTABLE",H159)))</formula>
    </cfRule>
  </conditionalFormatting>
  <conditionalFormatting sqref="H159">
    <cfRule type="containsText" dxfId="1818" priority="1479" operator="containsText" text="OFERTA CON PRECIO APARENTEMENTE BAJO">
      <formula>NOT(ISERROR(SEARCH("OFERTA CON PRECIO APARENTEMENTE BAJO",H159)))</formula>
    </cfRule>
  </conditionalFormatting>
  <conditionalFormatting sqref="Q159">
    <cfRule type="cellIs" dxfId="1817" priority="1476" operator="greaterThan">
      <formula>0</formula>
    </cfRule>
  </conditionalFormatting>
  <conditionalFormatting sqref="Q159">
    <cfRule type="cellIs" dxfId="1816" priority="1477" operator="greaterThan">
      <formula>#REF!-(#REF!-#REF!-#REF!-#REF!)</formula>
    </cfRule>
    <cfRule type="cellIs" dxfId="1815" priority="1478" operator="greaterThan">
      <formula>#REF!-#REF!-#REF!-#REF!-#REF!</formula>
    </cfRule>
  </conditionalFormatting>
  <conditionalFormatting sqref="H160">
    <cfRule type="containsText" dxfId="1814" priority="1475" operator="containsText" text="VALOR MINIMO NO ACEPTABLE">
      <formula>NOT(ISERROR(SEARCH("VALOR MINIMO NO ACEPTABLE",H160)))</formula>
    </cfRule>
  </conditionalFormatting>
  <conditionalFormatting sqref="H160">
    <cfRule type="containsText" dxfId="1813" priority="1474" operator="containsText" text="OFERTA CON PRECIO APARENTEMENTE BAJO">
      <formula>NOT(ISERROR(SEARCH("OFERTA CON PRECIO APARENTEMENTE BAJO",H160)))</formula>
    </cfRule>
  </conditionalFormatting>
  <conditionalFormatting sqref="Q160">
    <cfRule type="cellIs" dxfId="1812" priority="1471" operator="greaterThan">
      <formula>0</formula>
    </cfRule>
  </conditionalFormatting>
  <conditionalFormatting sqref="Q160">
    <cfRule type="cellIs" dxfId="1811" priority="1472" operator="greaterThan">
      <formula>#REF!-(#REF!-#REF!-#REF!-#REF!)</formula>
    </cfRule>
    <cfRule type="cellIs" dxfId="1810" priority="1473" operator="greaterThan">
      <formula>#REF!-#REF!-#REF!-#REF!-#REF!</formula>
    </cfRule>
  </conditionalFormatting>
  <conditionalFormatting sqref="H161">
    <cfRule type="containsText" dxfId="1809" priority="1470" operator="containsText" text="VALOR MINIMO NO ACEPTABLE">
      <formula>NOT(ISERROR(SEARCH("VALOR MINIMO NO ACEPTABLE",H161)))</formula>
    </cfRule>
  </conditionalFormatting>
  <conditionalFormatting sqref="H161">
    <cfRule type="containsText" dxfId="1808" priority="1469" operator="containsText" text="OFERTA CON PRECIO APARENTEMENTE BAJO">
      <formula>NOT(ISERROR(SEARCH("OFERTA CON PRECIO APARENTEMENTE BAJO",H161)))</formula>
    </cfRule>
  </conditionalFormatting>
  <conditionalFormatting sqref="Q161">
    <cfRule type="cellIs" dxfId="1807" priority="1466" operator="greaterThan">
      <formula>0</formula>
    </cfRule>
  </conditionalFormatting>
  <conditionalFormatting sqref="Q161">
    <cfRule type="cellIs" dxfId="1806" priority="1467" operator="greaterThan">
      <formula>#REF!-(#REF!-#REF!-#REF!-#REF!)</formula>
    </cfRule>
    <cfRule type="cellIs" dxfId="1805" priority="1468" operator="greaterThan">
      <formula>#REF!-#REF!-#REF!-#REF!-#REF!</formula>
    </cfRule>
  </conditionalFormatting>
  <conditionalFormatting sqref="H162">
    <cfRule type="containsText" dxfId="1804" priority="1465" operator="containsText" text="VALOR MINIMO NO ACEPTABLE">
      <formula>NOT(ISERROR(SEARCH("VALOR MINIMO NO ACEPTABLE",H162)))</formula>
    </cfRule>
  </conditionalFormatting>
  <conditionalFormatting sqref="H162">
    <cfRule type="containsText" dxfId="1803" priority="1464" operator="containsText" text="OFERTA CON PRECIO APARENTEMENTE BAJO">
      <formula>NOT(ISERROR(SEARCH("OFERTA CON PRECIO APARENTEMENTE BAJO",H162)))</formula>
    </cfRule>
  </conditionalFormatting>
  <conditionalFormatting sqref="Q162">
    <cfRule type="cellIs" dxfId="1802" priority="1461" operator="greaterThan">
      <formula>0</formula>
    </cfRule>
  </conditionalFormatting>
  <conditionalFormatting sqref="Q162">
    <cfRule type="cellIs" dxfId="1801" priority="1462" operator="greaterThan">
      <formula>#REF!-(#REF!-#REF!-#REF!-#REF!)</formula>
    </cfRule>
    <cfRule type="cellIs" dxfId="1800" priority="1463" operator="greaterThan">
      <formula>#REF!-#REF!-#REF!-#REF!-#REF!</formula>
    </cfRule>
  </conditionalFormatting>
  <conditionalFormatting sqref="H163">
    <cfRule type="containsText" dxfId="1799" priority="1460" operator="containsText" text="VALOR MINIMO NO ACEPTABLE">
      <formula>NOT(ISERROR(SEARCH("VALOR MINIMO NO ACEPTABLE",H163)))</formula>
    </cfRule>
  </conditionalFormatting>
  <conditionalFormatting sqref="H163">
    <cfRule type="containsText" dxfId="1798" priority="1459" operator="containsText" text="OFERTA CON PRECIO APARENTEMENTE BAJO">
      <formula>NOT(ISERROR(SEARCH("OFERTA CON PRECIO APARENTEMENTE BAJO",H163)))</formula>
    </cfRule>
  </conditionalFormatting>
  <conditionalFormatting sqref="Q163">
    <cfRule type="cellIs" dxfId="1797" priority="1456" operator="greaterThan">
      <formula>0</formula>
    </cfRule>
  </conditionalFormatting>
  <conditionalFormatting sqref="Q163">
    <cfRule type="cellIs" dxfId="1796" priority="1457" operator="greaterThan">
      <formula>#REF!-(#REF!-#REF!-#REF!-#REF!)</formula>
    </cfRule>
    <cfRule type="cellIs" dxfId="1795" priority="1458" operator="greaterThan">
      <formula>#REF!-#REF!-#REF!-#REF!-#REF!</formula>
    </cfRule>
  </conditionalFormatting>
  <conditionalFormatting sqref="H164">
    <cfRule type="containsText" dxfId="1794" priority="1455" operator="containsText" text="VALOR MINIMO NO ACEPTABLE">
      <formula>NOT(ISERROR(SEARCH("VALOR MINIMO NO ACEPTABLE",H164)))</formula>
    </cfRule>
  </conditionalFormatting>
  <conditionalFormatting sqref="H164">
    <cfRule type="containsText" dxfId="1793" priority="1454" operator="containsText" text="OFERTA CON PRECIO APARENTEMENTE BAJO">
      <formula>NOT(ISERROR(SEARCH("OFERTA CON PRECIO APARENTEMENTE BAJO",H164)))</formula>
    </cfRule>
  </conditionalFormatting>
  <conditionalFormatting sqref="Q164">
    <cfRule type="cellIs" dxfId="1792" priority="1451" operator="greaterThan">
      <formula>0</formula>
    </cfRule>
  </conditionalFormatting>
  <conditionalFormatting sqref="Q164">
    <cfRule type="cellIs" dxfId="1791" priority="1452" operator="greaterThan">
      <formula>#REF!-(#REF!-#REF!-#REF!-#REF!)</formula>
    </cfRule>
    <cfRule type="cellIs" dxfId="1790" priority="1453" operator="greaterThan">
      <formula>#REF!-#REF!-#REF!-#REF!-#REF!</formula>
    </cfRule>
  </conditionalFormatting>
  <conditionalFormatting sqref="H165">
    <cfRule type="containsText" dxfId="1789" priority="1450" operator="containsText" text="VALOR MINIMO NO ACEPTABLE">
      <formula>NOT(ISERROR(SEARCH("VALOR MINIMO NO ACEPTABLE",H165)))</formula>
    </cfRule>
  </conditionalFormatting>
  <conditionalFormatting sqref="H165">
    <cfRule type="containsText" dxfId="1788" priority="1449" operator="containsText" text="OFERTA CON PRECIO APARENTEMENTE BAJO">
      <formula>NOT(ISERROR(SEARCH("OFERTA CON PRECIO APARENTEMENTE BAJO",H165)))</formula>
    </cfRule>
  </conditionalFormatting>
  <conditionalFormatting sqref="Q165">
    <cfRule type="cellIs" dxfId="1787" priority="1446" operator="greaterThan">
      <formula>0</formula>
    </cfRule>
  </conditionalFormatting>
  <conditionalFormatting sqref="Q165">
    <cfRule type="cellIs" dxfId="1786" priority="1447" operator="greaterThan">
      <formula>#REF!-(#REF!-#REF!-#REF!-#REF!)</formula>
    </cfRule>
    <cfRule type="cellIs" dxfId="1785" priority="1448" operator="greaterThan">
      <formula>#REF!-#REF!-#REF!-#REF!-#REF!</formula>
    </cfRule>
  </conditionalFormatting>
  <conditionalFormatting sqref="H166">
    <cfRule type="containsText" dxfId="1784" priority="1445" operator="containsText" text="VALOR MINIMO NO ACEPTABLE">
      <formula>NOT(ISERROR(SEARCH("VALOR MINIMO NO ACEPTABLE",H166)))</formula>
    </cfRule>
  </conditionalFormatting>
  <conditionalFormatting sqref="H166">
    <cfRule type="containsText" dxfId="1783" priority="1444" operator="containsText" text="OFERTA CON PRECIO APARENTEMENTE BAJO">
      <formula>NOT(ISERROR(SEARCH("OFERTA CON PRECIO APARENTEMENTE BAJO",H166)))</formula>
    </cfRule>
  </conditionalFormatting>
  <conditionalFormatting sqref="Q166">
    <cfRule type="cellIs" dxfId="1782" priority="1441" operator="greaterThan">
      <formula>0</formula>
    </cfRule>
  </conditionalFormatting>
  <conditionalFormatting sqref="Q166">
    <cfRule type="cellIs" dxfId="1781" priority="1442" operator="greaterThan">
      <formula>#REF!-(#REF!-#REF!-#REF!-#REF!)</formula>
    </cfRule>
    <cfRule type="cellIs" dxfId="1780" priority="1443" operator="greaterThan">
      <formula>#REF!-#REF!-#REF!-#REF!-#REF!</formula>
    </cfRule>
  </conditionalFormatting>
  <conditionalFormatting sqref="H167">
    <cfRule type="containsText" dxfId="1779" priority="1440" operator="containsText" text="VALOR MINIMO NO ACEPTABLE">
      <formula>NOT(ISERROR(SEARCH("VALOR MINIMO NO ACEPTABLE",H167)))</formula>
    </cfRule>
  </conditionalFormatting>
  <conditionalFormatting sqref="H167">
    <cfRule type="containsText" dxfId="1778" priority="1439" operator="containsText" text="OFERTA CON PRECIO APARENTEMENTE BAJO">
      <formula>NOT(ISERROR(SEARCH("OFERTA CON PRECIO APARENTEMENTE BAJO",H167)))</formula>
    </cfRule>
  </conditionalFormatting>
  <conditionalFormatting sqref="Q167">
    <cfRule type="cellIs" dxfId="1777" priority="1436" operator="greaterThan">
      <formula>0</formula>
    </cfRule>
  </conditionalFormatting>
  <conditionalFormatting sqref="Q167">
    <cfRule type="cellIs" dxfId="1776" priority="1437" operator="greaterThan">
      <formula>#REF!-(#REF!-#REF!-#REF!-#REF!)</formula>
    </cfRule>
    <cfRule type="cellIs" dxfId="1775" priority="1438" operator="greaterThan">
      <formula>#REF!-#REF!-#REF!-#REF!-#REF!</formula>
    </cfRule>
  </conditionalFormatting>
  <conditionalFormatting sqref="H168">
    <cfRule type="containsText" dxfId="1774" priority="1435" operator="containsText" text="VALOR MINIMO NO ACEPTABLE">
      <formula>NOT(ISERROR(SEARCH("VALOR MINIMO NO ACEPTABLE",H168)))</formula>
    </cfRule>
  </conditionalFormatting>
  <conditionalFormatting sqref="H168">
    <cfRule type="containsText" dxfId="1773" priority="1434" operator="containsText" text="OFERTA CON PRECIO APARENTEMENTE BAJO">
      <formula>NOT(ISERROR(SEARCH("OFERTA CON PRECIO APARENTEMENTE BAJO",H168)))</formula>
    </cfRule>
  </conditionalFormatting>
  <conditionalFormatting sqref="Q168">
    <cfRule type="cellIs" dxfId="1772" priority="1431" operator="greaterThan">
      <formula>0</formula>
    </cfRule>
  </conditionalFormatting>
  <conditionalFormatting sqref="Q168">
    <cfRule type="cellIs" dxfId="1771" priority="1432" operator="greaterThan">
      <formula>#REF!-(#REF!-#REF!-#REF!-#REF!)</formula>
    </cfRule>
    <cfRule type="cellIs" dxfId="1770" priority="1433" operator="greaterThan">
      <formula>#REF!-#REF!-#REF!-#REF!-#REF!</formula>
    </cfRule>
  </conditionalFormatting>
  <conditionalFormatting sqref="H169">
    <cfRule type="containsText" dxfId="1769" priority="1430" operator="containsText" text="VALOR MINIMO NO ACEPTABLE">
      <formula>NOT(ISERROR(SEARCH("VALOR MINIMO NO ACEPTABLE",H169)))</formula>
    </cfRule>
  </conditionalFormatting>
  <conditionalFormatting sqref="H169">
    <cfRule type="containsText" dxfId="1768" priority="1429" operator="containsText" text="OFERTA CON PRECIO APARENTEMENTE BAJO">
      <formula>NOT(ISERROR(SEARCH("OFERTA CON PRECIO APARENTEMENTE BAJO",H169)))</formula>
    </cfRule>
  </conditionalFormatting>
  <conditionalFormatting sqref="Q169">
    <cfRule type="cellIs" dxfId="1767" priority="1426" operator="greaterThan">
      <formula>0</formula>
    </cfRule>
  </conditionalFormatting>
  <conditionalFormatting sqref="Q169">
    <cfRule type="cellIs" dxfId="1766" priority="1427" operator="greaterThan">
      <formula>#REF!-(#REF!-#REF!-#REF!-#REF!)</formula>
    </cfRule>
    <cfRule type="cellIs" dxfId="1765" priority="1428" operator="greaterThan">
      <formula>#REF!-#REF!-#REF!-#REF!-#REF!</formula>
    </cfRule>
  </conditionalFormatting>
  <conditionalFormatting sqref="H170">
    <cfRule type="containsText" dxfId="1764" priority="1425" operator="containsText" text="VALOR MINIMO NO ACEPTABLE">
      <formula>NOT(ISERROR(SEARCH("VALOR MINIMO NO ACEPTABLE",H170)))</formula>
    </cfRule>
  </conditionalFormatting>
  <conditionalFormatting sqref="H170">
    <cfRule type="containsText" dxfId="1763" priority="1424" operator="containsText" text="OFERTA CON PRECIO APARENTEMENTE BAJO">
      <formula>NOT(ISERROR(SEARCH("OFERTA CON PRECIO APARENTEMENTE BAJO",H170)))</formula>
    </cfRule>
  </conditionalFormatting>
  <conditionalFormatting sqref="Q170">
    <cfRule type="cellIs" dxfId="1762" priority="1421" operator="greaterThan">
      <formula>0</formula>
    </cfRule>
  </conditionalFormatting>
  <conditionalFormatting sqref="Q170">
    <cfRule type="cellIs" dxfId="1761" priority="1422" operator="greaterThan">
      <formula>#REF!-(#REF!-#REF!-#REF!-#REF!)</formula>
    </cfRule>
    <cfRule type="cellIs" dxfId="1760" priority="1423" operator="greaterThan">
      <formula>#REF!-#REF!-#REF!-#REF!-#REF!</formula>
    </cfRule>
  </conditionalFormatting>
  <conditionalFormatting sqref="H171">
    <cfRule type="containsText" dxfId="1759" priority="1420" operator="containsText" text="VALOR MINIMO NO ACEPTABLE">
      <formula>NOT(ISERROR(SEARCH("VALOR MINIMO NO ACEPTABLE",H171)))</formula>
    </cfRule>
  </conditionalFormatting>
  <conditionalFormatting sqref="H171">
    <cfRule type="containsText" dxfId="1758" priority="1419" operator="containsText" text="OFERTA CON PRECIO APARENTEMENTE BAJO">
      <formula>NOT(ISERROR(SEARCH("OFERTA CON PRECIO APARENTEMENTE BAJO",H171)))</formula>
    </cfRule>
  </conditionalFormatting>
  <conditionalFormatting sqref="Q171">
    <cfRule type="cellIs" dxfId="1757" priority="1416" operator="greaterThan">
      <formula>0</formula>
    </cfRule>
  </conditionalFormatting>
  <conditionalFormatting sqref="Q171">
    <cfRule type="cellIs" dxfId="1756" priority="1417" operator="greaterThan">
      <formula>#REF!-(#REF!-#REF!-#REF!-#REF!)</formula>
    </cfRule>
    <cfRule type="cellIs" dxfId="1755" priority="1418" operator="greaterThan">
      <formula>#REF!-#REF!-#REF!-#REF!-#REF!</formula>
    </cfRule>
  </conditionalFormatting>
  <conditionalFormatting sqref="H172">
    <cfRule type="containsText" dxfId="1754" priority="1415" operator="containsText" text="VALOR MINIMO NO ACEPTABLE">
      <formula>NOT(ISERROR(SEARCH("VALOR MINIMO NO ACEPTABLE",H172)))</formula>
    </cfRule>
  </conditionalFormatting>
  <conditionalFormatting sqref="H172">
    <cfRule type="containsText" dxfId="1753" priority="1414" operator="containsText" text="OFERTA CON PRECIO APARENTEMENTE BAJO">
      <formula>NOT(ISERROR(SEARCH("OFERTA CON PRECIO APARENTEMENTE BAJO",H172)))</formula>
    </cfRule>
  </conditionalFormatting>
  <conditionalFormatting sqref="Q172">
    <cfRule type="cellIs" dxfId="1752" priority="1411" operator="greaterThan">
      <formula>0</formula>
    </cfRule>
  </conditionalFormatting>
  <conditionalFormatting sqref="Q172">
    <cfRule type="cellIs" dxfId="1751" priority="1412" operator="greaterThan">
      <formula>#REF!-(#REF!-#REF!-#REF!-#REF!)</formula>
    </cfRule>
    <cfRule type="cellIs" dxfId="1750" priority="1413" operator="greaterThan">
      <formula>#REF!-#REF!-#REF!-#REF!-#REF!</formula>
    </cfRule>
  </conditionalFormatting>
  <conditionalFormatting sqref="H173">
    <cfRule type="containsText" dxfId="1749" priority="1410" operator="containsText" text="VALOR MINIMO NO ACEPTABLE">
      <formula>NOT(ISERROR(SEARCH("VALOR MINIMO NO ACEPTABLE",H173)))</formula>
    </cfRule>
  </conditionalFormatting>
  <conditionalFormatting sqref="H173">
    <cfRule type="containsText" dxfId="1748" priority="1409" operator="containsText" text="OFERTA CON PRECIO APARENTEMENTE BAJO">
      <formula>NOT(ISERROR(SEARCH("OFERTA CON PRECIO APARENTEMENTE BAJO",H173)))</formula>
    </cfRule>
  </conditionalFormatting>
  <conditionalFormatting sqref="Q173">
    <cfRule type="cellIs" dxfId="1747" priority="1406" operator="greaterThan">
      <formula>0</formula>
    </cfRule>
  </conditionalFormatting>
  <conditionalFormatting sqref="Q173">
    <cfRule type="cellIs" dxfId="1746" priority="1407" operator="greaterThan">
      <formula>#REF!-(#REF!-#REF!-#REF!-#REF!)</formula>
    </cfRule>
    <cfRule type="cellIs" dxfId="1745" priority="1408" operator="greaterThan">
      <formula>#REF!-#REF!-#REF!-#REF!-#REF!</formula>
    </cfRule>
  </conditionalFormatting>
  <conditionalFormatting sqref="H174">
    <cfRule type="containsText" dxfId="1744" priority="1405" operator="containsText" text="VALOR MINIMO NO ACEPTABLE">
      <formula>NOT(ISERROR(SEARCH("VALOR MINIMO NO ACEPTABLE",H174)))</formula>
    </cfRule>
  </conditionalFormatting>
  <conditionalFormatting sqref="H174">
    <cfRule type="containsText" dxfId="1743" priority="1404" operator="containsText" text="OFERTA CON PRECIO APARENTEMENTE BAJO">
      <formula>NOT(ISERROR(SEARCH("OFERTA CON PRECIO APARENTEMENTE BAJO",H174)))</formula>
    </cfRule>
  </conditionalFormatting>
  <conditionalFormatting sqref="Q174">
    <cfRule type="cellIs" dxfId="1742" priority="1401" operator="greaterThan">
      <formula>0</formula>
    </cfRule>
  </conditionalFormatting>
  <conditionalFormatting sqref="Q174">
    <cfRule type="cellIs" dxfId="1741" priority="1402" operator="greaterThan">
      <formula>#REF!-(#REF!-#REF!-#REF!-#REF!)</formula>
    </cfRule>
    <cfRule type="cellIs" dxfId="1740" priority="1403" operator="greaterThan">
      <formula>#REF!-#REF!-#REF!-#REF!-#REF!</formula>
    </cfRule>
  </conditionalFormatting>
  <conditionalFormatting sqref="H175">
    <cfRule type="containsText" dxfId="1739" priority="1400" operator="containsText" text="VALOR MINIMO NO ACEPTABLE">
      <formula>NOT(ISERROR(SEARCH("VALOR MINIMO NO ACEPTABLE",H175)))</formula>
    </cfRule>
  </conditionalFormatting>
  <conditionalFormatting sqref="H175">
    <cfRule type="containsText" dxfId="1738" priority="1399" operator="containsText" text="OFERTA CON PRECIO APARENTEMENTE BAJO">
      <formula>NOT(ISERROR(SEARCH("OFERTA CON PRECIO APARENTEMENTE BAJO",H175)))</formula>
    </cfRule>
  </conditionalFormatting>
  <conditionalFormatting sqref="Q175">
    <cfRule type="cellIs" dxfId="1737" priority="1396" operator="greaterThan">
      <formula>0</formula>
    </cfRule>
  </conditionalFormatting>
  <conditionalFormatting sqref="Q175">
    <cfRule type="cellIs" dxfId="1736" priority="1397" operator="greaterThan">
      <formula>#REF!-(#REF!-#REF!-#REF!-#REF!)</formula>
    </cfRule>
    <cfRule type="cellIs" dxfId="1735" priority="1398" operator="greaterThan">
      <formula>#REF!-#REF!-#REF!-#REF!-#REF!</formula>
    </cfRule>
  </conditionalFormatting>
  <conditionalFormatting sqref="H176">
    <cfRule type="containsText" dxfId="1734" priority="1395" operator="containsText" text="VALOR MINIMO NO ACEPTABLE">
      <formula>NOT(ISERROR(SEARCH("VALOR MINIMO NO ACEPTABLE",H176)))</formula>
    </cfRule>
  </conditionalFormatting>
  <conditionalFormatting sqref="H176">
    <cfRule type="containsText" dxfId="1733" priority="1394" operator="containsText" text="OFERTA CON PRECIO APARENTEMENTE BAJO">
      <formula>NOT(ISERROR(SEARCH("OFERTA CON PRECIO APARENTEMENTE BAJO",H176)))</formula>
    </cfRule>
  </conditionalFormatting>
  <conditionalFormatting sqref="Q176">
    <cfRule type="cellIs" dxfId="1732" priority="1391" operator="greaterThan">
      <formula>0</formula>
    </cfRule>
  </conditionalFormatting>
  <conditionalFormatting sqref="Q176">
    <cfRule type="cellIs" dxfId="1731" priority="1392" operator="greaterThan">
      <formula>#REF!-(#REF!-#REF!-#REF!-#REF!)</formula>
    </cfRule>
    <cfRule type="cellIs" dxfId="1730" priority="1393" operator="greaterThan">
      <formula>#REF!-#REF!-#REF!-#REF!-#REF!</formula>
    </cfRule>
  </conditionalFormatting>
  <conditionalFormatting sqref="H177">
    <cfRule type="containsText" dxfId="1729" priority="1390" operator="containsText" text="VALOR MINIMO NO ACEPTABLE">
      <formula>NOT(ISERROR(SEARCH("VALOR MINIMO NO ACEPTABLE",H177)))</formula>
    </cfRule>
  </conditionalFormatting>
  <conditionalFormatting sqref="H177">
    <cfRule type="containsText" dxfId="1728" priority="1389" operator="containsText" text="OFERTA CON PRECIO APARENTEMENTE BAJO">
      <formula>NOT(ISERROR(SEARCH("OFERTA CON PRECIO APARENTEMENTE BAJO",H177)))</formula>
    </cfRule>
  </conditionalFormatting>
  <conditionalFormatting sqref="Q177">
    <cfRule type="cellIs" dxfId="1727" priority="1386" operator="greaterThan">
      <formula>0</formula>
    </cfRule>
  </conditionalFormatting>
  <conditionalFormatting sqref="Q177">
    <cfRule type="cellIs" dxfId="1726" priority="1387" operator="greaterThan">
      <formula>#REF!-(#REF!-#REF!-#REF!-#REF!)</formula>
    </cfRule>
    <cfRule type="cellIs" dxfId="1725" priority="1388" operator="greaterThan">
      <formula>#REF!-#REF!-#REF!-#REF!-#REF!</formula>
    </cfRule>
  </conditionalFormatting>
  <conditionalFormatting sqref="H178">
    <cfRule type="containsText" dxfId="1724" priority="1385" operator="containsText" text="VALOR MINIMO NO ACEPTABLE">
      <formula>NOT(ISERROR(SEARCH("VALOR MINIMO NO ACEPTABLE",H178)))</formula>
    </cfRule>
  </conditionalFormatting>
  <conditionalFormatting sqref="H178">
    <cfRule type="containsText" dxfId="1723" priority="1384" operator="containsText" text="OFERTA CON PRECIO APARENTEMENTE BAJO">
      <formula>NOT(ISERROR(SEARCH("OFERTA CON PRECIO APARENTEMENTE BAJO",H178)))</formula>
    </cfRule>
  </conditionalFormatting>
  <conditionalFormatting sqref="Q178">
    <cfRule type="cellIs" dxfId="1722" priority="1381" operator="greaterThan">
      <formula>0</formula>
    </cfRule>
  </conditionalFormatting>
  <conditionalFormatting sqref="Q178">
    <cfRule type="cellIs" dxfId="1721" priority="1382" operator="greaterThan">
      <formula>#REF!-(#REF!-#REF!-#REF!-#REF!)</formula>
    </cfRule>
    <cfRule type="cellIs" dxfId="1720" priority="1383" operator="greaterThan">
      <formula>#REF!-#REF!-#REF!-#REF!-#REF!</formula>
    </cfRule>
  </conditionalFormatting>
  <conditionalFormatting sqref="H179">
    <cfRule type="containsText" dxfId="1719" priority="1380" operator="containsText" text="VALOR MINIMO NO ACEPTABLE">
      <formula>NOT(ISERROR(SEARCH("VALOR MINIMO NO ACEPTABLE",H179)))</formula>
    </cfRule>
  </conditionalFormatting>
  <conditionalFormatting sqref="H179">
    <cfRule type="containsText" dxfId="1718" priority="1379" operator="containsText" text="OFERTA CON PRECIO APARENTEMENTE BAJO">
      <formula>NOT(ISERROR(SEARCH("OFERTA CON PRECIO APARENTEMENTE BAJO",H179)))</formula>
    </cfRule>
  </conditionalFormatting>
  <conditionalFormatting sqref="Q179">
    <cfRule type="cellIs" dxfId="1717" priority="1376" operator="greaterThan">
      <formula>0</formula>
    </cfRule>
  </conditionalFormatting>
  <conditionalFormatting sqref="Q179">
    <cfRule type="cellIs" dxfId="1716" priority="1377" operator="greaterThan">
      <formula>#REF!-(#REF!-#REF!-#REF!-#REF!)</formula>
    </cfRule>
    <cfRule type="cellIs" dxfId="1715" priority="1378" operator="greaterThan">
      <formula>#REF!-#REF!-#REF!-#REF!-#REF!</formula>
    </cfRule>
  </conditionalFormatting>
  <conditionalFormatting sqref="H180">
    <cfRule type="containsText" dxfId="1714" priority="1375" operator="containsText" text="VALOR MINIMO NO ACEPTABLE">
      <formula>NOT(ISERROR(SEARCH("VALOR MINIMO NO ACEPTABLE",H180)))</formula>
    </cfRule>
  </conditionalFormatting>
  <conditionalFormatting sqref="H180">
    <cfRule type="containsText" dxfId="1713" priority="1374" operator="containsText" text="OFERTA CON PRECIO APARENTEMENTE BAJO">
      <formula>NOT(ISERROR(SEARCH("OFERTA CON PRECIO APARENTEMENTE BAJO",H180)))</formula>
    </cfRule>
  </conditionalFormatting>
  <conditionalFormatting sqref="Q180">
    <cfRule type="cellIs" dxfId="1712" priority="1371" operator="greaterThan">
      <formula>0</formula>
    </cfRule>
  </conditionalFormatting>
  <conditionalFormatting sqref="Q180">
    <cfRule type="cellIs" dxfId="1711" priority="1372" operator="greaterThan">
      <formula>#REF!-(#REF!-#REF!-#REF!-#REF!)</formula>
    </cfRule>
    <cfRule type="cellIs" dxfId="1710" priority="1373" operator="greaterThan">
      <formula>#REF!-#REF!-#REF!-#REF!-#REF!</formula>
    </cfRule>
  </conditionalFormatting>
  <conditionalFormatting sqref="H181">
    <cfRule type="containsText" dxfId="1709" priority="1370" operator="containsText" text="VALOR MINIMO NO ACEPTABLE">
      <formula>NOT(ISERROR(SEARCH("VALOR MINIMO NO ACEPTABLE",H181)))</formula>
    </cfRule>
  </conditionalFormatting>
  <conditionalFormatting sqref="H181">
    <cfRule type="containsText" dxfId="1708" priority="1369" operator="containsText" text="OFERTA CON PRECIO APARENTEMENTE BAJO">
      <formula>NOT(ISERROR(SEARCH("OFERTA CON PRECIO APARENTEMENTE BAJO",H181)))</formula>
    </cfRule>
  </conditionalFormatting>
  <conditionalFormatting sqref="Q181">
    <cfRule type="cellIs" dxfId="1707" priority="1366" operator="greaterThan">
      <formula>0</formula>
    </cfRule>
  </conditionalFormatting>
  <conditionalFormatting sqref="Q181">
    <cfRule type="cellIs" dxfId="1706" priority="1367" operator="greaterThan">
      <formula>#REF!-(#REF!-#REF!-#REF!-#REF!)</formula>
    </cfRule>
    <cfRule type="cellIs" dxfId="1705" priority="1368" operator="greaterThan">
      <formula>#REF!-#REF!-#REF!-#REF!-#REF!</formula>
    </cfRule>
  </conditionalFormatting>
  <conditionalFormatting sqref="H182">
    <cfRule type="containsText" dxfId="1704" priority="1365" operator="containsText" text="VALOR MINIMO NO ACEPTABLE">
      <formula>NOT(ISERROR(SEARCH("VALOR MINIMO NO ACEPTABLE",H182)))</formula>
    </cfRule>
  </conditionalFormatting>
  <conditionalFormatting sqref="H182">
    <cfRule type="containsText" dxfId="1703" priority="1364" operator="containsText" text="OFERTA CON PRECIO APARENTEMENTE BAJO">
      <formula>NOT(ISERROR(SEARCH("OFERTA CON PRECIO APARENTEMENTE BAJO",H182)))</formula>
    </cfRule>
  </conditionalFormatting>
  <conditionalFormatting sqref="Q182">
    <cfRule type="cellIs" dxfId="1702" priority="1361" operator="greaterThan">
      <formula>0</formula>
    </cfRule>
  </conditionalFormatting>
  <conditionalFormatting sqref="Q182">
    <cfRule type="cellIs" dxfId="1701" priority="1362" operator="greaterThan">
      <formula>#REF!-(#REF!-#REF!-#REF!-#REF!)</formula>
    </cfRule>
    <cfRule type="cellIs" dxfId="1700" priority="1363" operator="greaterThan">
      <formula>#REF!-#REF!-#REF!-#REF!-#REF!</formula>
    </cfRule>
  </conditionalFormatting>
  <conditionalFormatting sqref="H183">
    <cfRule type="containsText" dxfId="1699" priority="1360" operator="containsText" text="VALOR MINIMO NO ACEPTABLE">
      <formula>NOT(ISERROR(SEARCH("VALOR MINIMO NO ACEPTABLE",H183)))</formula>
    </cfRule>
  </conditionalFormatting>
  <conditionalFormatting sqref="H183">
    <cfRule type="containsText" dxfId="1698" priority="1359" operator="containsText" text="OFERTA CON PRECIO APARENTEMENTE BAJO">
      <formula>NOT(ISERROR(SEARCH("OFERTA CON PRECIO APARENTEMENTE BAJO",H183)))</formula>
    </cfRule>
  </conditionalFormatting>
  <conditionalFormatting sqref="Q183">
    <cfRule type="cellIs" dxfId="1697" priority="1356" operator="greaterThan">
      <formula>0</formula>
    </cfRule>
  </conditionalFormatting>
  <conditionalFormatting sqref="Q183">
    <cfRule type="cellIs" dxfId="1696" priority="1357" operator="greaterThan">
      <formula>#REF!-(#REF!-#REF!-#REF!-#REF!)</formula>
    </cfRule>
    <cfRule type="cellIs" dxfId="1695" priority="1358" operator="greaterThan">
      <formula>#REF!-#REF!-#REF!-#REF!-#REF!</formula>
    </cfRule>
  </conditionalFormatting>
  <conditionalFormatting sqref="H184">
    <cfRule type="containsText" dxfId="1694" priority="1355" operator="containsText" text="VALOR MINIMO NO ACEPTABLE">
      <formula>NOT(ISERROR(SEARCH("VALOR MINIMO NO ACEPTABLE",H184)))</formula>
    </cfRule>
  </conditionalFormatting>
  <conditionalFormatting sqref="H184">
    <cfRule type="containsText" dxfId="1693" priority="1354" operator="containsText" text="OFERTA CON PRECIO APARENTEMENTE BAJO">
      <formula>NOT(ISERROR(SEARCH("OFERTA CON PRECIO APARENTEMENTE BAJO",H184)))</formula>
    </cfRule>
  </conditionalFormatting>
  <conditionalFormatting sqref="Q184">
    <cfRule type="cellIs" dxfId="1692" priority="1351" operator="greaterThan">
      <formula>0</formula>
    </cfRule>
  </conditionalFormatting>
  <conditionalFormatting sqref="Q184">
    <cfRule type="cellIs" dxfId="1691" priority="1352" operator="greaterThan">
      <formula>#REF!-(#REF!-#REF!-#REF!-#REF!)</formula>
    </cfRule>
    <cfRule type="cellIs" dxfId="1690" priority="1353" operator="greaterThan">
      <formula>#REF!-#REF!-#REF!-#REF!-#REF!</formula>
    </cfRule>
  </conditionalFormatting>
  <conditionalFormatting sqref="H185">
    <cfRule type="containsText" dxfId="1689" priority="1350" operator="containsText" text="VALOR MINIMO NO ACEPTABLE">
      <formula>NOT(ISERROR(SEARCH("VALOR MINIMO NO ACEPTABLE",H185)))</formula>
    </cfRule>
  </conditionalFormatting>
  <conditionalFormatting sqref="H185">
    <cfRule type="containsText" dxfId="1688" priority="1349" operator="containsText" text="OFERTA CON PRECIO APARENTEMENTE BAJO">
      <formula>NOT(ISERROR(SEARCH("OFERTA CON PRECIO APARENTEMENTE BAJO",H185)))</formula>
    </cfRule>
  </conditionalFormatting>
  <conditionalFormatting sqref="Q185">
    <cfRule type="cellIs" dxfId="1687" priority="1346" operator="greaterThan">
      <formula>0</formula>
    </cfRule>
  </conditionalFormatting>
  <conditionalFormatting sqref="Q185">
    <cfRule type="cellIs" dxfId="1686" priority="1347" operator="greaterThan">
      <formula>#REF!-(#REF!-#REF!-#REF!-#REF!)</formula>
    </cfRule>
    <cfRule type="cellIs" dxfId="1685" priority="1348" operator="greaterThan">
      <formula>#REF!-#REF!-#REF!-#REF!-#REF!</formula>
    </cfRule>
  </conditionalFormatting>
  <conditionalFormatting sqref="H186">
    <cfRule type="containsText" dxfId="1684" priority="1345" operator="containsText" text="VALOR MINIMO NO ACEPTABLE">
      <formula>NOT(ISERROR(SEARCH("VALOR MINIMO NO ACEPTABLE",H186)))</formula>
    </cfRule>
  </conditionalFormatting>
  <conditionalFormatting sqref="H186">
    <cfRule type="containsText" dxfId="1683" priority="1344" operator="containsText" text="OFERTA CON PRECIO APARENTEMENTE BAJO">
      <formula>NOT(ISERROR(SEARCH("OFERTA CON PRECIO APARENTEMENTE BAJO",H186)))</formula>
    </cfRule>
  </conditionalFormatting>
  <conditionalFormatting sqref="Q186">
    <cfRule type="cellIs" dxfId="1682" priority="1341" operator="greaterThan">
      <formula>0</formula>
    </cfRule>
  </conditionalFormatting>
  <conditionalFormatting sqref="Q186">
    <cfRule type="cellIs" dxfId="1681" priority="1342" operator="greaterThan">
      <formula>#REF!-(#REF!-#REF!-#REF!-#REF!)</formula>
    </cfRule>
    <cfRule type="cellIs" dxfId="1680" priority="1343" operator="greaterThan">
      <formula>#REF!-#REF!-#REF!-#REF!-#REF!</formula>
    </cfRule>
  </conditionalFormatting>
  <conditionalFormatting sqref="H187">
    <cfRule type="containsText" dxfId="1679" priority="1340" operator="containsText" text="VALOR MINIMO NO ACEPTABLE">
      <formula>NOT(ISERROR(SEARCH("VALOR MINIMO NO ACEPTABLE",H187)))</formula>
    </cfRule>
  </conditionalFormatting>
  <conditionalFormatting sqref="H187">
    <cfRule type="containsText" dxfId="1678" priority="1339" operator="containsText" text="OFERTA CON PRECIO APARENTEMENTE BAJO">
      <formula>NOT(ISERROR(SEARCH("OFERTA CON PRECIO APARENTEMENTE BAJO",H187)))</formula>
    </cfRule>
  </conditionalFormatting>
  <conditionalFormatting sqref="Q187">
    <cfRule type="cellIs" dxfId="1677" priority="1336" operator="greaterThan">
      <formula>0</formula>
    </cfRule>
  </conditionalFormatting>
  <conditionalFormatting sqref="Q187">
    <cfRule type="cellIs" dxfId="1676" priority="1337" operator="greaterThan">
      <formula>#REF!-(#REF!-#REF!-#REF!-#REF!)</formula>
    </cfRule>
    <cfRule type="cellIs" dxfId="1675" priority="1338" operator="greaterThan">
      <formula>#REF!-#REF!-#REF!-#REF!-#REF!</formula>
    </cfRule>
  </conditionalFormatting>
  <conditionalFormatting sqref="H188">
    <cfRule type="containsText" dxfId="1674" priority="1335" operator="containsText" text="VALOR MINIMO NO ACEPTABLE">
      <formula>NOT(ISERROR(SEARCH("VALOR MINIMO NO ACEPTABLE",H188)))</formula>
    </cfRule>
  </conditionalFormatting>
  <conditionalFormatting sqref="H188">
    <cfRule type="containsText" dxfId="1673" priority="1334" operator="containsText" text="OFERTA CON PRECIO APARENTEMENTE BAJO">
      <formula>NOT(ISERROR(SEARCH("OFERTA CON PRECIO APARENTEMENTE BAJO",H188)))</formula>
    </cfRule>
  </conditionalFormatting>
  <conditionalFormatting sqref="Q188">
    <cfRule type="cellIs" dxfId="1672" priority="1331" operator="greaterThan">
      <formula>0</formula>
    </cfRule>
  </conditionalFormatting>
  <conditionalFormatting sqref="Q188">
    <cfRule type="cellIs" dxfId="1671" priority="1332" operator="greaterThan">
      <formula>#REF!-(#REF!-#REF!-#REF!-#REF!)</formula>
    </cfRule>
    <cfRule type="cellIs" dxfId="1670" priority="1333" operator="greaterThan">
      <formula>#REF!-#REF!-#REF!-#REF!-#REF!</formula>
    </cfRule>
  </conditionalFormatting>
  <conditionalFormatting sqref="H189">
    <cfRule type="containsText" dxfId="1669" priority="1330" operator="containsText" text="VALOR MINIMO NO ACEPTABLE">
      <formula>NOT(ISERROR(SEARCH("VALOR MINIMO NO ACEPTABLE",H189)))</formula>
    </cfRule>
  </conditionalFormatting>
  <conditionalFormatting sqref="H189">
    <cfRule type="containsText" dxfId="1668" priority="1329" operator="containsText" text="OFERTA CON PRECIO APARENTEMENTE BAJO">
      <formula>NOT(ISERROR(SEARCH("OFERTA CON PRECIO APARENTEMENTE BAJO",H189)))</formula>
    </cfRule>
  </conditionalFormatting>
  <conditionalFormatting sqref="Q189">
    <cfRule type="cellIs" dxfId="1667" priority="1326" operator="greaterThan">
      <formula>0</formula>
    </cfRule>
  </conditionalFormatting>
  <conditionalFormatting sqref="Q189">
    <cfRule type="cellIs" dxfId="1666" priority="1327" operator="greaterThan">
      <formula>#REF!-(#REF!-#REF!-#REF!-#REF!)</formula>
    </cfRule>
    <cfRule type="cellIs" dxfId="1665" priority="1328" operator="greaterThan">
      <formula>#REF!-#REF!-#REF!-#REF!-#REF!</formula>
    </cfRule>
  </conditionalFormatting>
  <conditionalFormatting sqref="H190">
    <cfRule type="containsText" dxfId="1664" priority="1325" operator="containsText" text="VALOR MINIMO NO ACEPTABLE">
      <formula>NOT(ISERROR(SEARCH("VALOR MINIMO NO ACEPTABLE",H190)))</formula>
    </cfRule>
  </conditionalFormatting>
  <conditionalFormatting sqref="H190">
    <cfRule type="containsText" dxfId="1663" priority="1324" operator="containsText" text="OFERTA CON PRECIO APARENTEMENTE BAJO">
      <formula>NOT(ISERROR(SEARCH("OFERTA CON PRECIO APARENTEMENTE BAJO",H190)))</formula>
    </cfRule>
  </conditionalFormatting>
  <conditionalFormatting sqref="Q190">
    <cfRule type="cellIs" dxfId="1662" priority="1321" operator="greaterThan">
      <formula>0</formula>
    </cfRule>
  </conditionalFormatting>
  <conditionalFormatting sqref="Q190">
    <cfRule type="cellIs" dxfId="1661" priority="1322" operator="greaterThan">
      <formula>#REF!-(#REF!-#REF!-#REF!-#REF!)</formula>
    </cfRule>
    <cfRule type="cellIs" dxfId="1660" priority="1323" operator="greaterThan">
      <formula>#REF!-#REF!-#REF!-#REF!-#REF!</formula>
    </cfRule>
  </conditionalFormatting>
  <conditionalFormatting sqref="H191">
    <cfRule type="containsText" dxfId="1659" priority="1320" operator="containsText" text="VALOR MINIMO NO ACEPTABLE">
      <formula>NOT(ISERROR(SEARCH("VALOR MINIMO NO ACEPTABLE",H191)))</formula>
    </cfRule>
  </conditionalFormatting>
  <conditionalFormatting sqref="H191">
    <cfRule type="containsText" dxfId="1658" priority="1319" operator="containsText" text="OFERTA CON PRECIO APARENTEMENTE BAJO">
      <formula>NOT(ISERROR(SEARCH("OFERTA CON PRECIO APARENTEMENTE BAJO",H191)))</formula>
    </cfRule>
  </conditionalFormatting>
  <conditionalFormatting sqref="Q191">
    <cfRule type="cellIs" dxfId="1657" priority="1316" operator="greaterThan">
      <formula>0</formula>
    </cfRule>
  </conditionalFormatting>
  <conditionalFormatting sqref="Q191">
    <cfRule type="cellIs" dxfId="1656" priority="1317" operator="greaterThan">
      <formula>#REF!-(#REF!-#REF!-#REF!-#REF!)</formula>
    </cfRule>
    <cfRule type="cellIs" dxfId="1655" priority="1318" operator="greaterThan">
      <formula>#REF!-#REF!-#REF!-#REF!-#REF!</formula>
    </cfRule>
  </conditionalFormatting>
  <conditionalFormatting sqref="H192">
    <cfRule type="containsText" dxfId="1654" priority="1315" operator="containsText" text="VALOR MINIMO NO ACEPTABLE">
      <formula>NOT(ISERROR(SEARCH("VALOR MINIMO NO ACEPTABLE",H192)))</formula>
    </cfRule>
  </conditionalFormatting>
  <conditionalFormatting sqref="H192">
    <cfRule type="containsText" dxfId="1653" priority="1314" operator="containsText" text="OFERTA CON PRECIO APARENTEMENTE BAJO">
      <formula>NOT(ISERROR(SEARCH("OFERTA CON PRECIO APARENTEMENTE BAJO",H192)))</formula>
    </cfRule>
  </conditionalFormatting>
  <conditionalFormatting sqref="Q192">
    <cfRule type="cellIs" dxfId="1652" priority="1311" operator="greaterThan">
      <formula>0</formula>
    </cfRule>
  </conditionalFormatting>
  <conditionalFormatting sqref="Q192">
    <cfRule type="cellIs" dxfId="1651" priority="1312" operator="greaterThan">
      <formula>#REF!-(#REF!-#REF!-#REF!-#REF!)</formula>
    </cfRule>
    <cfRule type="cellIs" dxfId="1650" priority="1313" operator="greaterThan">
      <formula>#REF!-#REF!-#REF!-#REF!-#REF!</formula>
    </cfRule>
  </conditionalFormatting>
  <conditionalFormatting sqref="H193">
    <cfRule type="containsText" dxfId="1649" priority="1310" operator="containsText" text="VALOR MINIMO NO ACEPTABLE">
      <formula>NOT(ISERROR(SEARCH("VALOR MINIMO NO ACEPTABLE",H193)))</formula>
    </cfRule>
  </conditionalFormatting>
  <conditionalFormatting sqref="H193">
    <cfRule type="containsText" dxfId="1648" priority="1309" operator="containsText" text="OFERTA CON PRECIO APARENTEMENTE BAJO">
      <formula>NOT(ISERROR(SEARCH("OFERTA CON PRECIO APARENTEMENTE BAJO",H193)))</formula>
    </cfRule>
  </conditionalFormatting>
  <conditionalFormatting sqref="Q193">
    <cfRule type="cellIs" dxfId="1647" priority="1306" operator="greaterThan">
      <formula>0</formula>
    </cfRule>
  </conditionalFormatting>
  <conditionalFormatting sqref="Q193">
    <cfRule type="cellIs" dxfId="1646" priority="1307" operator="greaterThan">
      <formula>#REF!-(#REF!-#REF!-#REF!-#REF!)</formula>
    </cfRule>
    <cfRule type="cellIs" dxfId="1645" priority="1308" operator="greaterThan">
      <formula>#REF!-#REF!-#REF!-#REF!-#REF!</formula>
    </cfRule>
  </conditionalFormatting>
  <conditionalFormatting sqref="H194">
    <cfRule type="containsText" dxfId="1644" priority="1305" operator="containsText" text="VALOR MINIMO NO ACEPTABLE">
      <formula>NOT(ISERROR(SEARCH("VALOR MINIMO NO ACEPTABLE",H194)))</formula>
    </cfRule>
  </conditionalFormatting>
  <conditionalFormatting sqref="H194">
    <cfRule type="containsText" dxfId="1643" priority="1304" operator="containsText" text="OFERTA CON PRECIO APARENTEMENTE BAJO">
      <formula>NOT(ISERROR(SEARCH("OFERTA CON PRECIO APARENTEMENTE BAJO",H194)))</formula>
    </cfRule>
  </conditionalFormatting>
  <conditionalFormatting sqref="Q194">
    <cfRule type="cellIs" dxfId="1642" priority="1301" operator="greaterThan">
      <formula>0</formula>
    </cfRule>
  </conditionalFormatting>
  <conditionalFormatting sqref="Q194">
    <cfRule type="cellIs" dxfId="1641" priority="1302" operator="greaterThan">
      <formula>#REF!-(#REF!-#REF!-#REF!-#REF!)</formula>
    </cfRule>
    <cfRule type="cellIs" dxfId="1640" priority="1303" operator="greaterThan">
      <formula>#REF!-#REF!-#REF!-#REF!-#REF!</formula>
    </cfRule>
  </conditionalFormatting>
  <conditionalFormatting sqref="H195">
    <cfRule type="containsText" dxfId="1639" priority="1300" operator="containsText" text="VALOR MINIMO NO ACEPTABLE">
      <formula>NOT(ISERROR(SEARCH("VALOR MINIMO NO ACEPTABLE",H195)))</formula>
    </cfRule>
  </conditionalFormatting>
  <conditionalFormatting sqref="H195">
    <cfRule type="containsText" dxfId="1638" priority="1299" operator="containsText" text="OFERTA CON PRECIO APARENTEMENTE BAJO">
      <formula>NOT(ISERROR(SEARCH("OFERTA CON PRECIO APARENTEMENTE BAJO",H195)))</formula>
    </cfRule>
  </conditionalFormatting>
  <conditionalFormatting sqref="Q195">
    <cfRule type="cellIs" dxfId="1637" priority="1296" operator="greaterThan">
      <formula>0</formula>
    </cfRule>
  </conditionalFormatting>
  <conditionalFormatting sqref="Q195">
    <cfRule type="cellIs" dxfId="1636" priority="1297" operator="greaterThan">
      <formula>#REF!-(#REF!-#REF!-#REF!-#REF!)</formula>
    </cfRule>
    <cfRule type="cellIs" dxfId="1635" priority="1298" operator="greaterThan">
      <formula>#REF!-#REF!-#REF!-#REF!-#REF!</formula>
    </cfRule>
  </conditionalFormatting>
  <conditionalFormatting sqref="H196">
    <cfRule type="containsText" dxfId="1634" priority="1295" operator="containsText" text="VALOR MINIMO NO ACEPTABLE">
      <formula>NOT(ISERROR(SEARCH("VALOR MINIMO NO ACEPTABLE",H196)))</formula>
    </cfRule>
  </conditionalFormatting>
  <conditionalFormatting sqref="H196">
    <cfRule type="containsText" dxfId="1633" priority="1294" operator="containsText" text="OFERTA CON PRECIO APARENTEMENTE BAJO">
      <formula>NOT(ISERROR(SEARCH("OFERTA CON PRECIO APARENTEMENTE BAJO",H196)))</formula>
    </cfRule>
  </conditionalFormatting>
  <conditionalFormatting sqref="Q196">
    <cfRule type="cellIs" dxfId="1632" priority="1291" operator="greaterThan">
      <formula>0</formula>
    </cfRule>
  </conditionalFormatting>
  <conditionalFormatting sqref="Q196">
    <cfRule type="cellIs" dxfId="1631" priority="1292" operator="greaterThan">
      <formula>#REF!-(#REF!-#REF!-#REF!-#REF!)</formula>
    </cfRule>
    <cfRule type="cellIs" dxfId="1630" priority="1293" operator="greaterThan">
      <formula>#REF!-#REF!-#REF!-#REF!-#REF!</formula>
    </cfRule>
  </conditionalFormatting>
  <conditionalFormatting sqref="H197">
    <cfRule type="containsText" dxfId="1629" priority="1290" operator="containsText" text="VALOR MINIMO NO ACEPTABLE">
      <formula>NOT(ISERROR(SEARCH("VALOR MINIMO NO ACEPTABLE",H197)))</formula>
    </cfRule>
  </conditionalFormatting>
  <conditionalFormatting sqref="H197">
    <cfRule type="containsText" dxfId="1628" priority="1289" operator="containsText" text="OFERTA CON PRECIO APARENTEMENTE BAJO">
      <formula>NOT(ISERROR(SEARCH("OFERTA CON PRECIO APARENTEMENTE BAJO",H197)))</formula>
    </cfRule>
  </conditionalFormatting>
  <conditionalFormatting sqref="Q197">
    <cfRule type="cellIs" dxfId="1627" priority="1286" operator="greaterThan">
      <formula>0</formula>
    </cfRule>
  </conditionalFormatting>
  <conditionalFormatting sqref="Q197">
    <cfRule type="cellIs" dxfId="1626" priority="1287" operator="greaterThan">
      <formula>#REF!-(#REF!-#REF!-#REF!-#REF!)</formula>
    </cfRule>
    <cfRule type="cellIs" dxfId="1625" priority="1288" operator="greaterThan">
      <formula>#REF!-#REF!-#REF!-#REF!-#REF!</formula>
    </cfRule>
  </conditionalFormatting>
  <conditionalFormatting sqref="H198">
    <cfRule type="containsText" dxfId="1624" priority="1285" operator="containsText" text="VALOR MINIMO NO ACEPTABLE">
      <formula>NOT(ISERROR(SEARCH("VALOR MINIMO NO ACEPTABLE",H198)))</formula>
    </cfRule>
  </conditionalFormatting>
  <conditionalFormatting sqref="H198">
    <cfRule type="containsText" dxfId="1623" priority="1284" operator="containsText" text="OFERTA CON PRECIO APARENTEMENTE BAJO">
      <formula>NOT(ISERROR(SEARCH("OFERTA CON PRECIO APARENTEMENTE BAJO",H198)))</formula>
    </cfRule>
  </conditionalFormatting>
  <conditionalFormatting sqref="Q198">
    <cfRule type="cellIs" dxfId="1622" priority="1281" operator="greaterThan">
      <formula>0</formula>
    </cfRule>
  </conditionalFormatting>
  <conditionalFormatting sqref="Q198">
    <cfRule type="cellIs" dxfId="1621" priority="1282" operator="greaterThan">
      <formula>#REF!-(#REF!-#REF!-#REF!-#REF!)</formula>
    </cfRule>
    <cfRule type="cellIs" dxfId="1620" priority="1283" operator="greaterThan">
      <formula>#REF!-#REF!-#REF!-#REF!-#REF!</formula>
    </cfRule>
  </conditionalFormatting>
  <conditionalFormatting sqref="H199">
    <cfRule type="containsText" dxfId="1619" priority="1280" operator="containsText" text="VALOR MINIMO NO ACEPTABLE">
      <formula>NOT(ISERROR(SEARCH("VALOR MINIMO NO ACEPTABLE",H199)))</formula>
    </cfRule>
  </conditionalFormatting>
  <conditionalFormatting sqref="H199">
    <cfRule type="containsText" dxfId="1618" priority="1279" operator="containsText" text="OFERTA CON PRECIO APARENTEMENTE BAJO">
      <formula>NOT(ISERROR(SEARCH("OFERTA CON PRECIO APARENTEMENTE BAJO",H199)))</formula>
    </cfRule>
  </conditionalFormatting>
  <conditionalFormatting sqref="Q199">
    <cfRule type="cellIs" dxfId="1617" priority="1276" operator="greaterThan">
      <formula>0</formula>
    </cfRule>
  </conditionalFormatting>
  <conditionalFormatting sqref="Q199">
    <cfRule type="cellIs" dxfId="1616" priority="1277" operator="greaterThan">
      <formula>#REF!-(#REF!-#REF!-#REF!-#REF!)</formula>
    </cfRule>
    <cfRule type="cellIs" dxfId="1615" priority="1278" operator="greaterThan">
      <formula>#REF!-#REF!-#REF!-#REF!-#REF!</formula>
    </cfRule>
  </conditionalFormatting>
  <conditionalFormatting sqref="H200">
    <cfRule type="containsText" dxfId="1614" priority="1275" operator="containsText" text="VALOR MINIMO NO ACEPTABLE">
      <formula>NOT(ISERROR(SEARCH("VALOR MINIMO NO ACEPTABLE",H200)))</formula>
    </cfRule>
  </conditionalFormatting>
  <conditionalFormatting sqref="H200">
    <cfRule type="containsText" dxfId="1613" priority="1274" operator="containsText" text="OFERTA CON PRECIO APARENTEMENTE BAJO">
      <formula>NOT(ISERROR(SEARCH("OFERTA CON PRECIO APARENTEMENTE BAJO",H200)))</formula>
    </cfRule>
  </conditionalFormatting>
  <conditionalFormatting sqref="Q200">
    <cfRule type="cellIs" dxfId="1612" priority="1271" operator="greaterThan">
      <formula>0</formula>
    </cfRule>
  </conditionalFormatting>
  <conditionalFormatting sqref="Q200">
    <cfRule type="cellIs" dxfId="1611" priority="1272" operator="greaterThan">
      <formula>#REF!-(#REF!-#REF!-#REF!-#REF!)</formula>
    </cfRule>
    <cfRule type="cellIs" dxfId="1610" priority="1273" operator="greaterThan">
      <formula>#REF!-#REF!-#REF!-#REF!-#REF!</formula>
    </cfRule>
  </conditionalFormatting>
  <conditionalFormatting sqref="H201">
    <cfRule type="containsText" dxfId="1609" priority="1270" operator="containsText" text="VALOR MINIMO NO ACEPTABLE">
      <formula>NOT(ISERROR(SEARCH("VALOR MINIMO NO ACEPTABLE",H201)))</formula>
    </cfRule>
  </conditionalFormatting>
  <conditionalFormatting sqref="H201">
    <cfRule type="containsText" dxfId="1608" priority="1269" operator="containsText" text="OFERTA CON PRECIO APARENTEMENTE BAJO">
      <formula>NOT(ISERROR(SEARCH("OFERTA CON PRECIO APARENTEMENTE BAJO",H201)))</formula>
    </cfRule>
  </conditionalFormatting>
  <conditionalFormatting sqref="Q201">
    <cfRule type="cellIs" dxfId="1607" priority="1266" operator="greaterThan">
      <formula>0</formula>
    </cfRule>
  </conditionalFormatting>
  <conditionalFormatting sqref="Q201">
    <cfRule type="cellIs" dxfId="1606" priority="1267" operator="greaterThan">
      <formula>#REF!-(#REF!-#REF!-#REF!-#REF!)</formula>
    </cfRule>
    <cfRule type="cellIs" dxfId="1605" priority="1268" operator="greaterThan">
      <formula>#REF!-#REF!-#REF!-#REF!-#REF!</formula>
    </cfRule>
  </conditionalFormatting>
  <conditionalFormatting sqref="H202">
    <cfRule type="containsText" dxfId="1604" priority="1265" operator="containsText" text="VALOR MINIMO NO ACEPTABLE">
      <formula>NOT(ISERROR(SEARCH("VALOR MINIMO NO ACEPTABLE",H202)))</formula>
    </cfRule>
  </conditionalFormatting>
  <conditionalFormatting sqref="H202">
    <cfRule type="containsText" dxfId="1603" priority="1264" operator="containsText" text="OFERTA CON PRECIO APARENTEMENTE BAJO">
      <formula>NOT(ISERROR(SEARCH("OFERTA CON PRECIO APARENTEMENTE BAJO",H202)))</formula>
    </cfRule>
  </conditionalFormatting>
  <conditionalFormatting sqref="Q202">
    <cfRule type="cellIs" dxfId="1602" priority="1261" operator="greaterThan">
      <formula>0</formula>
    </cfRule>
  </conditionalFormatting>
  <conditionalFormatting sqref="Q202">
    <cfRule type="cellIs" dxfId="1601" priority="1262" operator="greaterThan">
      <formula>#REF!-(#REF!-#REF!-#REF!-#REF!)</formula>
    </cfRule>
    <cfRule type="cellIs" dxfId="1600" priority="1263" operator="greaterThan">
      <formula>#REF!-#REF!-#REF!-#REF!-#REF!</formula>
    </cfRule>
  </conditionalFormatting>
  <conditionalFormatting sqref="H203">
    <cfRule type="containsText" dxfId="1599" priority="1260" operator="containsText" text="VALOR MINIMO NO ACEPTABLE">
      <formula>NOT(ISERROR(SEARCH("VALOR MINIMO NO ACEPTABLE",H203)))</formula>
    </cfRule>
  </conditionalFormatting>
  <conditionalFormatting sqref="H203">
    <cfRule type="containsText" dxfId="1598" priority="1259" operator="containsText" text="OFERTA CON PRECIO APARENTEMENTE BAJO">
      <formula>NOT(ISERROR(SEARCH("OFERTA CON PRECIO APARENTEMENTE BAJO",H203)))</formula>
    </cfRule>
  </conditionalFormatting>
  <conditionalFormatting sqref="Q203">
    <cfRule type="cellIs" dxfId="1597" priority="1256" operator="greaterThan">
      <formula>0</formula>
    </cfRule>
  </conditionalFormatting>
  <conditionalFormatting sqref="Q203">
    <cfRule type="cellIs" dxfId="1596" priority="1257" operator="greaterThan">
      <formula>#REF!-(#REF!-#REF!-#REF!-#REF!)</formula>
    </cfRule>
    <cfRule type="cellIs" dxfId="1595" priority="1258" operator="greaterThan">
      <formula>#REF!-#REF!-#REF!-#REF!-#REF!</formula>
    </cfRule>
  </conditionalFormatting>
  <conditionalFormatting sqref="H204">
    <cfRule type="containsText" dxfId="1594" priority="1255" operator="containsText" text="VALOR MINIMO NO ACEPTABLE">
      <formula>NOT(ISERROR(SEARCH("VALOR MINIMO NO ACEPTABLE",H204)))</formula>
    </cfRule>
  </conditionalFormatting>
  <conditionalFormatting sqref="H204">
    <cfRule type="containsText" dxfId="1593" priority="1254" operator="containsText" text="OFERTA CON PRECIO APARENTEMENTE BAJO">
      <formula>NOT(ISERROR(SEARCH("OFERTA CON PRECIO APARENTEMENTE BAJO",H204)))</formula>
    </cfRule>
  </conditionalFormatting>
  <conditionalFormatting sqref="Q204">
    <cfRule type="cellIs" dxfId="1592" priority="1251" operator="greaterThan">
      <formula>0</formula>
    </cfRule>
  </conditionalFormatting>
  <conditionalFormatting sqref="Q204">
    <cfRule type="cellIs" dxfId="1591" priority="1252" operator="greaterThan">
      <formula>#REF!-(#REF!-#REF!-#REF!-#REF!)</formula>
    </cfRule>
    <cfRule type="cellIs" dxfId="1590" priority="1253" operator="greaterThan">
      <formula>#REF!-#REF!-#REF!-#REF!-#REF!</formula>
    </cfRule>
  </conditionalFormatting>
  <conditionalFormatting sqref="H205">
    <cfRule type="containsText" dxfId="1589" priority="1250" operator="containsText" text="VALOR MINIMO NO ACEPTABLE">
      <formula>NOT(ISERROR(SEARCH("VALOR MINIMO NO ACEPTABLE",H205)))</formula>
    </cfRule>
  </conditionalFormatting>
  <conditionalFormatting sqref="H205">
    <cfRule type="containsText" dxfId="1588" priority="1249" operator="containsText" text="OFERTA CON PRECIO APARENTEMENTE BAJO">
      <formula>NOT(ISERROR(SEARCH("OFERTA CON PRECIO APARENTEMENTE BAJO",H205)))</formula>
    </cfRule>
  </conditionalFormatting>
  <conditionalFormatting sqref="Q205">
    <cfRule type="cellIs" dxfId="1587" priority="1246" operator="greaterThan">
      <formula>0</formula>
    </cfRule>
  </conditionalFormatting>
  <conditionalFormatting sqref="Q205">
    <cfRule type="cellIs" dxfId="1586" priority="1247" operator="greaterThan">
      <formula>#REF!-(#REF!-#REF!-#REF!-#REF!)</formula>
    </cfRule>
    <cfRule type="cellIs" dxfId="1585" priority="1248" operator="greaterThan">
      <formula>#REF!-#REF!-#REF!-#REF!-#REF!</formula>
    </cfRule>
  </conditionalFormatting>
  <conditionalFormatting sqref="H206">
    <cfRule type="containsText" dxfId="1584" priority="1245" operator="containsText" text="VALOR MINIMO NO ACEPTABLE">
      <formula>NOT(ISERROR(SEARCH("VALOR MINIMO NO ACEPTABLE",H206)))</formula>
    </cfRule>
  </conditionalFormatting>
  <conditionalFormatting sqref="H206">
    <cfRule type="containsText" dxfId="1583" priority="1244" operator="containsText" text="OFERTA CON PRECIO APARENTEMENTE BAJO">
      <formula>NOT(ISERROR(SEARCH("OFERTA CON PRECIO APARENTEMENTE BAJO",H206)))</formula>
    </cfRule>
  </conditionalFormatting>
  <conditionalFormatting sqref="Q206">
    <cfRule type="cellIs" dxfId="1582" priority="1241" operator="greaterThan">
      <formula>0</formula>
    </cfRule>
  </conditionalFormatting>
  <conditionalFormatting sqref="Q206">
    <cfRule type="cellIs" dxfId="1581" priority="1242" operator="greaterThan">
      <formula>#REF!-(#REF!-#REF!-#REF!-#REF!)</formula>
    </cfRule>
    <cfRule type="cellIs" dxfId="1580" priority="1243" operator="greaterThan">
      <formula>#REF!-#REF!-#REF!-#REF!-#REF!</formula>
    </cfRule>
  </conditionalFormatting>
  <conditionalFormatting sqref="H207">
    <cfRule type="containsText" dxfId="1579" priority="1240" operator="containsText" text="VALOR MINIMO NO ACEPTABLE">
      <formula>NOT(ISERROR(SEARCH("VALOR MINIMO NO ACEPTABLE",H207)))</formula>
    </cfRule>
  </conditionalFormatting>
  <conditionalFormatting sqref="H207">
    <cfRule type="containsText" dxfId="1578" priority="1239" operator="containsText" text="OFERTA CON PRECIO APARENTEMENTE BAJO">
      <formula>NOT(ISERROR(SEARCH("OFERTA CON PRECIO APARENTEMENTE BAJO",H207)))</formula>
    </cfRule>
  </conditionalFormatting>
  <conditionalFormatting sqref="Q207">
    <cfRule type="cellIs" dxfId="1577" priority="1236" operator="greaterThan">
      <formula>0</formula>
    </cfRule>
  </conditionalFormatting>
  <conditionalFormatting sqref="Q207">
    <cfRule type="cellIs" dxfId="1576" priority="1237" operator="greaterThan">
      <formula>#REF!-(#REF!-#REF!-#REF!-#REF!)</formula>
    </cfRule>
    <cfRule type="cellIs" dxfId="1575" priority="1238" operator="greaterThan">
      <formula>#REF!-#REF!-#REF!-#REF!-#REF!</formula>
    </cfRule>
  </conditionalFormatting>
  <conditionalFormatting sqref="H208">
    <cfRule type="containsText" dxfId="1574" priority="1235" operator="containsText" text="VALOR MINIMO NO ACEPTABLE">
      <formula>NOT(ISERROR(SEARCH("VALOR MINIMO NO ACEPTABLE",H208)))</formula>
    </cfRule>
  </conditionalFormatting>
  <conditionalFormatting sqref="H208">
    <cfRule type="containsText" dxfId="1573" priority="1234" operator="containsText" text="OFERTA CON PRECIO APARENTEMENTE BAJO">
      <formula>NOT(ISERROR(SEARCH("OFERTA CON PRECIO APARENTEMENTE BAJO",H208)))</formula>
    </cfRule>
  </conditionalFormatting>
  <conditionalFormatting sqref="Q208">
    <cfRule type="cellIs" dxfId="1572" priority="1231" operator="greaterThan">
      <formula>0</formula>
    </cfRule>
  </conditionalFormatting>
  <conditionalFormatting sqref="Q208">
    <cfRule type="cellIs" dxfId="1571" priority="1232" operator="greaterThan">
      <formula>#REF!-(#REF!-#REF!-#REF!-#REF!)</formula>
    </cfRule>
    <cfRule type="cellIs" dxfId="1570" priority="1233" operator="greaterThan">
      <formula>#REF!-#REF!-#REF!-#REF!-#REF!</formula>
    </cfRule>
  </conditionalFormatting>
  <conditionalFormatting sqref="H209">
    <cfRule type="containsText" dxfId="1569" priority="1230" operator="containsText" text="VALOR MINIMO NO ACEPTABLE">
      <formula>NOT(ISERROR(SEARCH("VALOR MINIMO NO ACEPTABLE",H209)))</formula>
    </cfRule>
  </conditionalFormatting>
  <conditionalFormatting sqref="H209">
    <cfRule type="containsText" dxfId="1568" priority="1229" operator="containsText" text="OFERTA CON PRECIO APARENTEMENTE BAJO">
      <formula>NOT(ISERROR(SEARCH("OFERTA CON PRECIO APARENTEMENTE BAJO",H209)))</formula>
    </cfRule>
  </conditionalFormatting>
  <conditionalFormatting sqref="Q209">
    <cfRule type="cellIs" dxfId="1567" priority="1226" operator="greaterThan">
      <formula>0</formula>
    </cfRule>
  </conditionalFormatting>
  <conditionalFormatting sqref="Q209">
    <cfRule type="cellIs" dxfId="1566" priority="1227" operator="greaterThan">
      <formula>#REF!-(#REF!-#REF!-#REF!-#REF!)</formula>
    </cfRule>
    <cfRule type="cellIs" dxfId="1565" priority="1228" operator="greaterThan">
      <formula>#REF!-#REF!-#REF!-#REF!-#REF!</formula>
    </cfRule>
  </conditionalFormatting>
  <conditionalFormatting sqref="H210">
    <cfRule type="containsText" dxfId="1564" priority="1225" operator="containsText" text="VALOR MINIMO NO ACEPTABLE">
      <formula>NOT(ISERROR(SEARCH("VALOR MINIMO NO ACEPTABLE",H210)))</formula>
    </cfRule>
  </conditionalFormatting>
  <conditionalFormatting sqref="H210">
    <cfRule type="containsText" dxfId="1563" priority="1224" operator="containsText" text="OFERTA CON PRECIO APARENTEMENTE BAJO">
      <formula>NOT(ISERROR(SEARCH("OFERTA CON PRECIO APARENTEMENTE BAJO",H210)))</formula>
    </cfRule>
  </conditionalFormatting>
  <conditionalFormatting sqref="Q210">
    <cfRule type="cellIs" dxfId="1562" priority="1221" operator="greaterThan">
      <formula>0</formula>
    </cfRule>
  </conditionalFormatting>
  <conditionalFormatting sqref="Q210">
    <cfRule type="cellIs" dxfId="1561" priority="1222" operator="greaterThan">
      <formula>#REF!-(#REF!-#REF!-#REF!-#REF!)</formula>
    </cfRule>
    <cfRule type="cellIs" dxfId="1560" priority="1223" operator="greaterThan">
      <formula>#REF!-#REF!-#REF!-#REF!-#REF!</formula>
    </cfRule>
  </conditionalFormatting>
  <conditionalFormatting sqref="H211">
    <cfRule type="containsText" dxfId="1559" priority="1220" operator="containsText" text="VALOR MINIMO NO ACEPTABLE">
      <formula>NOT(ISERROR(SEARCH("VALOR MINIMO NO ACEPTABLE",H211)))</formula>
    </cfRule>
  </conditionalFormatting>
  <conditionalFormatting sqref="H211">
    <cfRule type="containsText" dxfId="1558" priority="1219" operator="containsText" text="OFERTA CON PRECIO APARENTEMENTE BAJO">
      <formula>NOT(ISERROR(SEARCH("OFERTA CON PRECIO APARENTEMENTE BAJO",H211)))</formula>
    </cfRule>
  </conditionalFormatting>
  <conditionalFormatting sqref="Q211">
    <cfRule type="cellIs" dxfId="1557" priority="1216" operator="greaterThan">
      <formula>0</formula>
    </cfRule>
  </conditionalFormatting>
  <conditionalFormatting sqref="Q211">
    <cfRule type="cellIs" dxfId="1556" priority="1217" operator="greaterThan">
      <formula>#REF!-(#REF!-#REF!-#REF!-#REF!)</formula>
    </cfRule>
    <cfRule type="cellIs" dxfId="1555" priority="1218" operator="greaterThan">
      <formula>#REF!-#REF!-#REF!-#REF!-#REF!</formula>
    </cfRule>
  </conditionalFormatting>
  <conditionalFormatting sqref="H212">
    <cfRule type="containsText" dxfId="1554" priority="1215" operator="containsText" text="VALOR MINIMO NO ACEPTABLE">
      <formula>NOT(ISERROR(SEARCH("VALOR MINIMO NO ACEPTABLE",H212)))</formula>
    </cfRule>
  </conditionalFormatting>
  <conditionalFormatting sqref="H212">
    <cfRule type="containsText" dxfId="1553" priority="1214" operator="containsText" text="OFERTA CON PRECIO APARENTEMENTE BAJO">
      <formula>NOT(ISERROR(SEARCH("OFERTA CON PRECIO APARENTEMENTE BAJO",H212)))</formula>
    </cfRule>
  </conditionalFormatting>
  <conditionalFormatting sqref="Q212">
    <cfRule type="cellIs" dxfId="1552" priority="1211" operator="greaterThan">
      <formula>0</formula>
    </cfRule>
  </conditionalFormatting>
  <conditionalFormatting sqref="Q212">
    <cfRule type="cellIs" dxfId="1551" priority="1212" operator="greaterThan">
      <formula>#REF!-(#REF!-#REF!-#REF!-#REF!)</formula>
    </cfRule>
    <cfRule type="cellIs" dxfId="1550" priority="1213" operator="greaterThan">
      <formula>#REF!-#REF!-#REF!-#REF!-#REF!</formula>
    </cfRule>
  </conditionalFormatting>
  <conditionalFormatting sqref="H213">
    <cfRule type="containsText" dxfId="1549" priority="1210" operator="containsText" text="VALOR MINIMO NO ACEPTABLE">
      <formula>NOT(ISERROR(SEARCH("VALOR MINIMO NO ACEPTABLE",H213)))</formula>
    </cfRule>
  </conditionalFormatting>
  <conditionalFormatting sqref="H213">
    <cfRule type="containsText" dxfId="1548" priority="1209" operator="containsText" text="OFERTA CON PRECIO APARENTEMENTE BAJO">
      <formula>NOT(ISERROR(SEARCH("OFERTA CON PRECIO APARENTEMENTE BAJO",H213)))</formula>
    </cfRule>
  </conditionalFormatting>
  <conditionalFormatting sqref="Q213">
    <cfRule type="cellIs" dxfId="1547" priority="1206" operator="greaterThan">
      <formula>0</formula>
    </cfRule>
  </conditionalFormatting>
  <conditionalFormatting sqref="Q213">
    <cfRule type="cellIs" dxfId="1546" priority="1207" operator="greaterThan">
      <formula>#REF!-(#REF!-#REF!-#REF!-#REF!)</formula>
    </cfRule>
    <cfRule type="cellIs" dxfId="1545" priority="1208" operator="greaterThan">
      <formula>#REF!-#REF!-#REF!-#REF!-#REF!</formula>
    </cfRule>
  </conditionalFormatting>
  <conditionalFormatting sqref="H214">
    <cfRule type="containsText" dxfId="1544" priority="1205" operator="containsText" text="VALOR MINIMO NO ACEPTABLE">
      <formula>NOT(ISERROR(SEARCH("VALOR MINIMO NO ACEPTABLE",H214)))</formula>
    </cfRule>
  </conditionalFormatting>
  <conditionalFormatting sqref="H214">
    <cfRule type="containsText" dxfId="1543" priority="1204" operator="containsText" text="OFERTA CON PRECIO APARENTEMENTE BAJO">
      <formula>NOT(ISERROR(SEARCH("OFERTA CON PRECIO APARENTEMENTE BAJO",H214)))</formula>
    </cfRule>
  </conditionalFormatting>
  <conditionalFormatting sqref="Q214">
    <cfRule type="cellIs" dxfId="1542" priority="1201" operator="greaterThan">
      <formula>0</formula>
    </cfRule>
  </conditionalFormatting>
  <conditionalFormatting sqref="Q214">
    <cfRule type="cellIs" dxfId="1541" priority="1202" operator="greaterThan">
      <formula>#REF!-(#REF!-#REF!-#REF!-#REF!)</formula>
    </cfRule>
    <cfRule type="cellIs" dxfId="1540" priority="1203" operator="greaterThan">
      <formula>#REF!-#REF!-#REF!-#REF!-#REF!</formula>
    </cfRule>
  </conditionalFormatting>
  <conditionalFormatting sqref="H215">
    <cfRule type="containsText" dxfId="1539" priority="1200" operator="containsText" text="VALOR MINIMO NO ACEPTABLE">
      <formula>NOT(ISERROR(SEARCH("VALOR MINIMO NO ACEPTABLE",H215)))</formula>
    </cfRule>
  </conditionalFormatting>
  <conditionalFormatting sqref="H215">
    <cfRule type="containsText" dxfId="1538" priority="1199" operator="containsText" text="OFERTA CON PRECIO APARENTEMENTE BAJO">
      <formula>NOT(ISERROR(SEARCH("OFERTA CON PRECIO APARENTEMENTE BAJO",H215)))</formula>
    </cfRule>
  </conditionalFormatting>
  <conditionalFormatting sqref="Q215">
    <cfRule type="cellIs" dxfId="1537" priority="1196" operator="greaterThan">
      <formula>0</formula>
    </cfRule>
  </conditionalFormatting>
  <conditionalFormatting sqref="Q215">
    <cfRule type="cellIs" dxfId="1536" priority="1197" operator="greaterThan">
      <formula>#REF!-(#REF!-#REF!-#REF!-#REF!)</formula>
    </cfRule>
    <cfRule type="cellIs" dxfId="1535" priority="1198" operator="greaterThan">
      <formula>#REF!-#REF!-#REF!-#REF!-#REF!</formula>
    </cfRule>
  </conditionalFormatting>
  <conditionalFormatting sqref="H216">
    <cfRule type="containsText" dxfId="1534" priority="1195" operator="containsText" text="VALOR MINIMO NO ACEPTABLE">
      <formula>NOT(ISERROR(SEARCH("VALOR MINIMO NO ACEPTABLE",H216)))</formula>
    </cfRule>
  </conditionalFormatting>
  <conditionalFormatting sqref="H216">
    <cfRule type="containsText" dxfId="1533" priority="1194" operator="containsText" text="OFERTA CON PRECIO APARENTEMENTE BAJO">
      <formula>NOT(ISERROR(SEARCH("OFERTA CON PRECIO APARENTEMENTE BAJO",H216)))</formula>
    </cfRule>
  </conditionalFormatting>
  <conditionalFormatting sqref="Q216">
    <cfRule type="cellIs" dxfId="1532" priority="1191" operator="greaterThan">
      <formula>0</formula>
    </cfRule>
  </conditionalFormatting>
  <conditionalFormatting sqref="Q216">
    <cfRule type="cellIs" dxfId="1531" priority="1192" operator="greaterThan">
      <formula>#REF!-(#REF!-#REF!-#REF!-#REF!)</formula>
    </cfRule>
    <cfRule type="cellIs" dxfId="1530" priority="1193" operator="greaterThan">
      <formula>#REF!-#REF!-#REF!-#REF!-#REF!</formula>
    </cfRule>
  </conditionalFormatting>
  <conditionalFormatting sqref="H217">
    <cfRule type="containsText" dxfId="1529" priority="1190" operator="containsText" text="VALOR MINIMO NO ACEPTABLE">
      <formula>NOT(ISERROR(SEARCH("VALOR MINIMO NO ACEPTABLE",H217)))</formula>
    </cfRule>
  </conditionalFormatting>
  <conditionalFormatting sqref="H217">
    <cfRule type="containsText" dxfId="1528" priority="1189" operator="containsText" text="OFERTA CON PRECIO APARENTEMENTE BAJO">
      <formula>NOT(ISERROR(SEARCH("OFERTA CON PRECIO APARENTEMENTE BAJO",H217)))</formula>
    </cfRule>
  </conditionalFormatting>
  <conditionalFormatting sqref="Q217">
    <cfRule type="cellIs" dxfId="1527" priority="1186" operator="greaterThan">
      <formula>0</formula>
    </cfRule>
  </conditionalFormatting>
  <conditionalFormatting sqref="Q217">
    <cfRule type="cellIs" dxfId="1526" priority="1187" operator="greaterThan">
      <formula>#REF!-(#REF!-#REF!-#REF!-#REF!)</formula>
    </cfRule>
    <cfRule type="cellIs" dxfId="1525" priority="1188" operator="greaterThan">
      <formula>#REF!-#REF!-#REF!-#REF!-#REF!</formula>
    </cfRule>
  </conditionalFormatting>
  <conditionalFormatting sqref="H218">
    <cfRule type="containsText" dxfId="1524" priority="1185" operator="containsText" text="VALOR MINIMO NO ACEPTABLE">
      <formula>NOT(ISERROR(SEARCH("VALOR MINIMO NO ACEPTABLE",H218)))</formula>
    </cfRule>
  </conditionalFormatting>
  <conditionalFormatting sqref="H218">
    <cfRule type="containsText" dxfId="1523" priority="1184" operator="containsText" text="OFERTA CON PRECIO APARENTEMENTE BAJO">
      <formula>NOT(ISERROR(SEARCH("OFERTA CON PRECIO APARENTEMENTE BAJO",H218)))</formula>
    </cfRule>
  </conditionalFormatting>
  <conditionalFormatting sqref="Q218">
    <cfRule type="cellIs" dxfId="1522" priority="1181" operator="greaterThan">
      <formula>0</formula>
    </cfRule>
  </conditionalFormatting>
  <conditionalFormatting sqref="Q218">
    <cfRule type="cellIs" dxfId="1521" priority="1182" operator="greaterThan">
      <formula>#REF!-(#REF!-#REF!-#REF!-#REF!)</formula>
    </cfRule>
    <cfRule type="cellIs" dxfId="1520" priority="1183" operator="greaterThan">
      <formula>#REF!-#REF!-#REF!-#REF!-#REF!</formula>
    </cfRule>
  </conditionalFormatting>
  <conditionalFormatting sqref="H219">
    <cfRule type="containsText" dxfId="1519" priority="1180" operator="containsText" text="VALOR MINIMO NO ACEPTABLE">
      <formula>NOT(ISERROR(SEARCH("VALOR MINIMO NO ACEPTABLE",H219)))</formula>
    </cfRule>
  </conditionalFormatting>
  <conditionalFormatting sqref="H219">
    <cfRule type="containsText" dxfId="1518" priority="1179" operator="containsText" text="OFERTA CON PRECIO APARENTEMENTE BAJO">
      <formula>NOT(ISERROR(SEARCH("OFERTA CON PRECIO APARENTEMENTE BAJO",H219)))</formula>
    </cfRule>
  </conditionalFormatting>
  <conditionalFormatting sqref="Q219">
    <cfRule type="cellIs" dxfId="1517" priority="1176" operator="greaterThan">
      <formula>0</formula>
    </cfRule>
  </conditionalFormatting>
  <conditionalFormatting sqref="Q219">
    <cfRule type="cellIs" dxfId="1516" priority="1177" operator="greaterThan">
      <formula>#REF!-(#REF!-#REF!-#REF!-#REF!)</formula>
    </cfRule>
    <cfRule type="cellIs" dxfId="1515" priority="1178" operator="greaterThan">
      <formula>#REF!-#REF!-#REF!-#REF!-#REF!</formula>
    </cfRule>
  </conditionalFormatting>
  <conditionalFormatting sqref="H220">
    <cfRule type="containsText" dxfId="1514" priority="1175" operator="containsText" text="VALOR MINIMO NO ACEPTABLE">
      <formula>NOT(ISERROR(SEARCH("VALOR MINIMO NO ACEPTABLE",H220)))</formula>
    </cfRule>
  </conditionalFormatting>
  <conditionalFormatting sqref="H220">
    <cfRule type="containsText" dxfId="1513" priority="1174" operator="containsText" text="OFERTA CON PRECIO APARENTEMENTE BAJO">
      <formula>NOT(ISERROR(SEARCH("OFERTA CON PRECIO APARENTEMENTE BAJO",H220)))</formula>
    </cfRule>
  </conditionalFormatting>
  <conditionalFormatting sqref="Q220">
    <cfRule type="cellIs" dxfId="1512" priority="1171" operator="greaterThan">
      <formula>0</formula>
    </cfRule>
  </conditionalFormatting>
  <conditionalFormatting sqref="Q220">
    <cfRule type="cellIs" dxfId="1511" priority="1172" operator="greaterThan">
      <formula>#REF!-(#REF!-#REF!-#REF!-#REF!)</formula>
    </cfRule>
    <cfRule type="cellIs" dxfId="1510" priority="1173" operator="greaterThan">
      <formula>#REF!-#REF!-#REF!-#REF!-#REF!</formula>
    </cfRule>
  </conditionalFormatting>
  <conditionalFormatting sqref="H221">
    <cfRule type="containsText" dxfId="1509" priority="1170" operator="containsText" text="VALOR MINIMO NO ACEPTABLE">
      <formula>NOT(ISERROR(SEARCH("VALOR MINIMO NO ACEPTABLE",H221)))</formula>
    </cfRule>
  </conditionalFormatting>
  <conditionalFormatting sqref="H221">
    <cfRule type="containsText" dxfId="1508" priority="1169" operator="containsText" text="OFERTA CON PRECIO APARENTEMENTE BAJO">
      <formula>NOT(ISERROR(SEARCH("OFERTA CON PRECIO APARENTEMENTE BAJO",H221)))</formula>
    </cfRule>
  </conditionalFormatting>
  <conditionalFormatting sqref="Q221">
    <cfRule type="cellIs" dxfId="1507" priority="1166" operator="greaterThan">
      <formula>0</formula>
    </cfRule>
  </conditionalFormatting>
  <conditionalFormatting sqref="Q221">
    <cfRule type="cellIs" dxfId="1506" priority="1167" operator="greaterThan">
      <formula>#REF!-(#REF!-#REF!-#REF!-#REF!)</formula>
    </cfRule>
    <cfRule type="cellIs" dxfId="1505" priority="1168" operator="greaterThan">
      <formula>#REF!-#REF!-#REF!-#REF!-#REF!</formula>
    </cfRule>
  </conditionalFormatting>
  <conditionalFormatting sqref="H222">
    <cfRule type="containsText" dxfId="1504" priority="1165" operator="containsText" text="VALOR MINIMO NO ACEPTABLE">
      <formula>NOT(ISERROR(SEARCH("VALOR MINIMO NO ACEPTABLE",H222)))</formula>
    </cfRule>
  </conditionalFormatting>
  <conditionalFormatting sqref="H222">
    <cfRule type="containsText" dxfId="1503" priority="1164" operator="containsText" text="OFERTA CON PRECIO APARENTEMENTE BAJO">
      <formula>NOT(ISERROR(SEARCH("OFERTA CON PRECIO APARENTEMENTE BAJO",H222)))</formula>
    </cfRule>
  </conditionalFormatting>
  <conditionalFormatting sqref="Q222">
    <cfRule type="cellIs" dxfId="1502" priority="1161" operator="greaterThan">
      <formula>0</formula>
    </cfRule>
  </conditionalFormatting>
  <conditionalFormatting sqref="Q222">
    <cfRule type="cellIs" dxfId="1501" priority="1162" operator="greaterThan">
      <formula>#REF!-(#REF!-#REF!-#REF!-#REF!)</formula>
    </cfRule>
    <cfRule type="cellIs" dxfId="1500" priority="1163" operator="greaterThan">
      <formula>#REF!-#REF!-#REF!-#REF!-#REF!</formula>
    </cfRule>
  </conditionalFormatting>
  <conditionalFormatting sqref="H223">
    <cfRule type="containsText" dxfId="1499" priority="1160" operator="containsText" text="VALOR MINIMO NO ACEPTABLE">
      <formula>NOT(ISERROR(SEARCH("VALOR MINIMO NO ACEPTABLE",H223)))</formula>
    </cfRule>
  </conditionalFormatting>
  <conditionalFormatting sqref="H223">
    <cfRule type="containsText" dxfId="1498" priority="1159" operator="containsText" text="OFERTA CON PRECIO APARENTEMENTE BAJO">
      <formula>NOT(ISERROR(SEARCH("OFERTA CON PRECIO APARENTEMENTE BAJO",H223)))</formula>
    </cfRule>
  </conditionalFormatting>
  <conditionalFormatting sqref="Q223">
    <cfRule type="cellIs" dxfId="1497" priority="1156" operator="greaterThan">
      <formula>0</formula>
    </cfRule>
  </conditionalFormatting>
  <conditionalFormatting sqref="Q223">
    <cfRule type="cellIs" dxfId="1496" priority="1157" operator="greaterThan">
      <formula>#REF!-(#REF!-#REF!-#REF!-#REF!)</formula>
    </cfRule>
    <cfRule type="cellIs" dxfId="1495" priority="1158" operator="greaterThan">
      <formula>#REF!-#REF!-#REF!-#REF!-#REF!</formula>
    </cfRule>
  </conditionalFormatting>
  <conditionalFormatting sqref="H224">
    <cfRule type="containsText" dxfId="1494" priority="1155" operator="containsText" text="VALOR MINIMO NO ACEPTABLE">
      <formula>NOT(ISERROR(SEARCH("VALOR MINIMO NO ACEPTABLE",H224)))</formula>
    </cfRule>
  </conditionalFormatting>
  <conditionalFormatting sqref="H224">
    <cfRule type="containsText" dxfId="1493" priority="1154" operator="containsText" text="OFERTA CON PRECIO APARENTEMENTE BAJO">
      <formula>NOT(ISERROR(SEARCH("OFERTA CON PRECIO APARENTEMENTE BAJO",H224)))</formula>
    </cfRule>
  </conditionalFormatting>
  <conditionalFormatting sqref="Q224">
    <cfRule type="cellIs" dxfId="1492" priority="1151" operator="greaterThan">
      <formula>0</formula>
    </cfRule>
  </conditionalFormatting>
  <conditionalFormatting sqref="Q224">
    <cfRule type="cellIs" dxfId="1491" priority="1152" operator="greaterThan">
      <formula>#REF!-(#REF!-#REF!-#REF!-#REF!)</formula>
    </cfRule>
    <cfRule type="cellIs" dxfId="1490" priority="1153" operator="greaterThan">
      <formula>#REF!-#REF!-#REF!-#REF!-#REF!</formula>
    </cfRule>
  </conditionalFormatting>
  <conditionalFormatting sqref="H225">
    <cfRule type="containsText" dxfId="1489" priority="1150" operator="containsText" text="VALOR MINIMO NO ACEPTABLE">
      <formula>NOT(ISERROR(SEARCH("VALOR MINIMO NO ACEPTABLE",H225)))</formula>
    </cfRule>
  </conditionalFormatting>
  <conditionalFormatting sqref="H225">
    <cfRule type="containsText" dxfId="1488" priority="1149" operator="containsText" text="OFERTA CON PRECIO APARENTEMENTE BAJO">
      <formula>NOT(ISERROR(SEARCH("OFERTA CON PRECIO APARENTEMENTE BAJO",H225)))</formula>
    </cfRule>
  </conditionalFormatting>
  <conditionalFormatting sqref="Q225">
    <cfRule type="cellIs" dxfId="1487" priority="1146" operator="greaterThan">
      <formula>0</formula>
    </cfRule>
  </conditionalFormatting>
  <conditionalFormatting sqref="Q225">
    <cfRule type="cellIs" dxfId="1486" priority="1147" operator="greaterThan">
      <formula>#REF!-(#REF!-#REF!-#REF!-#REF!)</formula>
    </cfRule>
    <cfRule type="cellIs" dxfId="1485" priority="1148" operator="greaterThan">
      <formula>#REF!-#REF!-#REF!-#REF!-#REF!</formula>
    </cfRule>
  </conditionalFormatting>
  <conditionalFormatting sqref="H226">
    <cfRule type="containsText" dxfId="1484" priority="1145" operator="containsText" text="VALOR MINIMO NO ACEPTABLE">
      <formula>NOT(ISERROR(SEARCH("VALOR MINIMO NO ACEPTABLE",H226)))</formula>
    </cfRule>
  </conditionalFormatting>
  <conditionalFormatting sqref="H226">
    <cfRule type="containsText" dxfId="1483" priority="1144" operator="containsText" text="OFERTA CON PRECIO APARENTEMENTE BAJO">
      <formula>NOT(ISERROR(SEARCH("OFERTA CON PRECIO APARENTEMENTE BAJO",H226)))</formula>
    </cfRule>
  </conditionalFormatting>
  <conditionalFormatting sqref="Q226">
    <cfRule type="cellIs" dxfId="1482" priority="1141" operator="greaterThan">
      <formula>0</formula>
    </cfRule>
  </conditionalFormatting>
  <conditionalFormatting sqref="Q226">
    <cfRule type="cellIs" dxfId="1481" priority="1142" operator="greaterThan">
      <formula>#REF!-(#REF!-#REF!-#REF!-#REF!)</formula>
    </cfRule>
    <cfRule type="cellIs" dxfId="1480" priority="1143" operator="greaterThan">
      <formula>#REF!-#REF!-#REF!-#REF!-#REF!</formula>
    </cfRule>
  </conditionalFormatting>
  <conditionalFormatting sqref="H227">
    <cfRule type="containsText" dxfId="1479" priority="1140" operator="containsText" text="VALOR MINIMO NO ACEPTABLE">
      <formula>NOT(ISERROR(SEARCH("VALOR MINIMO NO ACEPTABLE",H227)))</formula>
    </cfRule>
  </conditionalFormatting>
  <conditionalFormatting sqref="H227">
    <cfRule type="containsText" dxfId="1478" priority="1139" operator="containsText" text="OFERTA CON PRECIO APARENTEMENTE BAJO">
      <formula>NOT(ISERROR(SEARCH("OFERTA CON PRECIO APARENTEMENTE BAJO",H227)))</formula>
    </cfRule>
  </conditionalFormatting>
  <conditionalFormatting sqref="Q227">
    <cfRule type="cellIs" dxfId="1477" priority="1136" operator="greaterThan">
      <formula>0</formula>
    </cfRule>
  </conditionalFormatting>
  <conditionalFormatting sqref="Q227">
    <cfRule type="cellIs" dxfId="1476" priority="1137" operator="greaterThan">
      <formula>#REF!-(#REF!-#REF!-#REF!-#REF!)</formula>
    </cfRule>
    <cfRule type="cellIs" dxfId="1475" priority="1138" operator="greaterThan">
      <formula>#REF!-#REF!-#REF!-#REF!-#REF!</formula>
    </cfRule>
  </conditionalFormatting>
  <conditionalFormatting sqref="H228">
    <cfRule type="containsText" dxfId="1474" priority="1135" operator="containsText" text="VALOR MINIMO NO ACEPTABLE">
      <formula>NOT(ISERROR(SEARCH("VALOR MINIMO NO ACEPTABLE",H228)))</formula>
    </cfRule>
  </conditionalFormatting>
  <conditionalFormatting sqref="H228">
    <cfRule type="containsText" dxfId="1473" priority="1134" operator="containsText" text="OFERTA CON PRECIO APARENTEMENTE BAJO">
      <formula>NOT(ISERROR(SEARCH("OFERTA CON PRECIO APARENTEMENTE BAJO",H228)))</formula>
    </cfRule>
  </conditionalFormatting>
  <conditionalFormatting sqref="Q228">
    <cfRule type="cellIs" dxfId="1472" priority="1131" operator="greaterThan">
      <formula>0</formula>
    </cfRule>
  </conditionalFormatting>
  <conditionalFormatting sqref="Q228">
    <cfRule type="cellIs" dxfId="1471" priority="1132" operator="greaterThan">
      <formula>#REF!-(#REF!-#REF!-#REF!-#REF!)</formula>
    </cfRule>
    <cfRule type="cellIs" dxfId="1470" priority="1133" operator="greaterThan">
      <formula>#REF!-#REF!-#REF!-#REF!-#REF!</formula>
    </cfRule>
  </conditionalFormatting>
  <conditionalFormatting sqref="H229">
    <cfRule type="containsText" dxfId="1469" priority="1130" operator="containsText" text="VALOR MINIMO NO ACEPTABLE">
      <formula>NOT(ISERROR(SEARCH("VALOR MINIMO NO ACEPTABLE",H229)))</formula>
    </cfRule>
  </conditionalFormatting>
  <conditionalFormatting sqref="H229">
    <cfRule type="containsText" dxfId="1468" priority="1129" operator="containsText" text="OFERTA CON PRECIO APARENTEMENTE BAJO">
      <formula>NOT(ISERROR(SEARCH("OFERTA CON PRECIO APARENTEMENTE BAJO",H229)))</formula>
    </cfRule>
  </conditionalFormatting>
  <conditionalFormatting sqref="Q229">
    <cfRule type="cellIs" dxfId="1467" priority="1126" operator="greaterThan">
      <formula>0</formula>
    </cfRule>
  </conditionalFormatting>
  <conditionalFormatting sqref="Q229">
    <cfRule type="cellIs" dxfId="1466" priority="1127" operator="greaterThan">
      <formula>#REF!-(#REF!-#REF!-#REF!-#REF!)</formula>
    </cfRule>
    <cfRule type="cellIs" dxfId="1465" priority="1128" operator="greaterThan">
      <formula>#REF!-#REF!-#REF!-#REF!-#REF!</formula>
    </cfRule>
  </conditionalFormatting>
  <conditionalFormatting sqref="H230">
    <cfRule type="containsText" dxfId="1464" priority="1125" operator="containsText" text="VALOR MINIMO NO ACEPTABLE">
      <formula>NOT(ISERROR(SEARCH("VALOR MINIMO NO ACEPTABLE",H230)))</formula>
    </cfRule>
  </conditionalFormatting>
  <conditionalFormatting sqref="H230">
    <cfRule type="containsText" dxfId="1463" priority="1124" operator="containsText" text="OFERTA CON PRECIO APARENTEMENTE BAJO">
      <formula>NOT(ISERROR(SEARCH("OFERTA CON PRECIO APARENTEMENTE BAJO",H230)))</formula>
    </cfRule>
  </conditionalFormatting>
  <conditionalFormatting sqref="Q230">
    <cfRule type="cellIs" dxfId="1462" priority="1121" operator="greaterThan">
      <formula>0</formula>
    </cfRule>
  </conditionalFormatting>
  <conditionalFormatting sqref="Q230">
    <cfRule type="cellIs" dxfId="1461" priority="1122" operator="greaterThan">
      <formula>#REF!-(#REF!-#REF!-#REF!-#REF!)</formula>
    </cfRule>
    <cfRule type="cellIs" dxfId="1460" priority="1123" operator="greaterThan">
      <formula>#REF!-#REF!-#REF!-#REF!-#REF!</formula>
    </cfRule>
  </conditionalFormatting>
  <conditionalFormatting sqref="H231">
    <cfRule type="containsText" dxfId="1459" priority="1120" operator="containsText" text="VALOR MINIMO NO ACEPTABLE">
      <formula>NOT(ISERROR(SEARCH("VALOR MINIMO NO ACEPTABLE",H231)))</formula>
    </cfRule>
  </conditionalFormatting>
  <conditionalFormatting sqref="H231">
    <cfRule type="containsText" dxfId="1458" priority="1119" operator="containsText" text="OFERTA CON PRECIO APARENTEMENTE BAJO">
      <formula>NOT(ISERROR(SEARCH("OFERTA CON PRECIO APARENTEMENTE BAJO",H231)))</formula>
    </cfRule>
  </conditionalFormatting>
  <conditionalFormatting sqref="Q231">
    <cfRule type="cellIs" dxfId="1457" priority="1116" operator="greaterThan">
      <formula>0</formula>
    </cfRule>
  </conditionalFormatting>
  <conditionalFormatting sqref="Q231">
    <cfRule type="cellIs" dxfId="1456" priority="1117" operator="greaterThan">
      <formula>#REF!-(#REF!-#REF!-#REF!-#REF!)</formula>
    </cfRule>
    <cfRule type="cellIs" dxfId="1455" priority="1118" operator="greaterThan">
      <formula>#REF!-#REF!-#REF!-#REF!-#REF!</formula>
    </cfRule>
  </conditionalFormatting>
  <conditionalFormatting sqref="H232">
    <cfRule type="containsText" dxfId="1454" priority="1115" operator="containsText" text="VALOR MINIMO NO ACEPTABLE">
      <formula>NOT(ISERROR(SEARCH("VALOR MINIMO NO ACEPTABLE",H232)))</formula>
    </cfRule>
  </conditionalFormatting>
  <conditionalFormatting sqref="H232">
    <cfRule type="containsText" dxfId="1453" priority="1114" operator="containsText" text="OFERTA CON PRECIO APARENTEMENTE BAJO">
      <formula>NOT(ISERROR(SEARCH("OFERTA CON PRECIO APARENTEMENTE BAJO",H232)))</formula>
    </cfRule>
  </conditionalFormatting>
  <conditionalFormatting sqref="Q232">
    <cfRule type="cellIs" dxfId="1452" priority="1111" operator="greaterThan">
      <formula>0</formula>
    </cfRule>
  </conditionalFormatting>
  <conditionalFormatting sqref="Q232">
    <cfRule type="cellIs" dxfId="1451" priority="1112" operator="greaterThan">
      <formula>#REF!-(#REF!-#REF!-#REF!-#REF!)</formula>
    </cfRule>
    <cfRule type="cellIs" dxfId="1450" priority="1113" operator="greaterThan">
      <formula>#REF!-#REF!-#REF!-#REF!-#REF!</formula>
    </cfRule>
  </conditionalFormatting>
  <conditionalFormatting sqref="H233">
    <cfRule type="containsText" dxfId="1449" priority="1110" operator="containsText" text="VALOR MINIMO NO ACEPTABLE">
      <formula>NOT(ISERROR(SEARCH("VALOR MINIMO NO ACEPTABLE",H233)))</formula>
    </cfRule>
  </conditionalFormatting>
  <conditionalFormatting sqref="H233">
    <cfRule type="containsText" dxfId="1448" priority="1109" operator="containsText" text="OFERTA CON PRECIO APARENTEMENTE BAJO">
      <formula>NOT(ISERROR(SEARCH("OFERTA CON PRECIO APARENTEMENTE BAJO",H233)))</formula>
    </cfRule>
  </conditionalFormatting>
  <conditionalFormatting sqref="Q233">
    <cfRule type="cellIs" dxfId="1447" priority="1106" operator="greaterThan">
      <formula>0</formula>
    </cfRule>
  </conditionalFormatting>
  <conditionalFormatting sqref="Q233">
    <cfRule type="cellIs" dxfId="1446" priority="1107" operator="greaterThan">
      <formula>#REF!-(#REF!-#REF!-#REF!-#REF!)</formula>
    </cfRule>
    <cfRule type="cellIs" dxfId="1445" priority="1108" operator="greaterThan">
      <formula>#REF!-#REF!-#REF!-#REF!-#REF!</formula>
    </cfRule>
  </conditionalFormatting>
  <conditionalFormatting sqref="H234">
    <cfRule type="containsText" dxfId="1444" priority="1105" operator="containsText" text="VALOR MINIMO NO ACEPTABLE">
      <formula>NOT(ISERROR(SEARCH("VALOR MINIMO NO ACEPTABLE",H234)))</formula>
    </cfRule>
  </conditionalFormatting>
  <conditionalFormatting sqref="H234">
    <cfRule type="containsText" dxfId="1443" priority="1104" operator="containsText" text="OFERTA CON PRECIO APARENTEMENTE BAJO">
      <formula>NOT(ISERROR(SEARCH("OFERTA CON PRECIO APARENTEMENTE BAJO",H234)))</formula>
    </cfRule>
  </conditionalFormatting>
  <conditionalFormatting sqref="Q234">
    <cfRule type="cellIs" dxfId="1442" priority="1101" operator="greaterThan">
      <formula>0</formula>
    </cfRule>
  </conditionalFormatting>
  <conditionalFormatting sqref="Q234">
    <cfRule type="cellIs" dxfId="1441" priority="1102" operator="greaterThan">
      <formula>#REF!-(#REF!-#REF!-#REF!-#REF!)</formula>
    </cfRule>
    <cfRule type="cellIs" dxfId="1440" priority="1103" operator="greaterThan">
      <formula>#REF!-#REF!-#REF!-#REF!-#REF!</formula>
    </cfRule>
  </conditionalFormatting>
  <conditionalFormatting sqref="H235">
    <cfRule type="containsText" dxfId="1439" priority="1100" operator="containsText" text="VALOR MINIMO NO ACEPTABLE">
      <formula>NOT(ISERROR(SEARCH("VALOR MINIMO NO ACEPTABLE",H235)))</formula>
    </cfRule>
  </conditionalFormatting>
  <conditionalFormatting sqref="H235">
    <cfRule type="containsText" dxfId="1438" priority="1099" operator="containsText" text="OFERTA CON PRECIO APARENTEMENTE BAJO">
      <formula>NOT(ISERROR(SEARCH("OFERTA CON PRECIO APARENTEMENTE BAJO",H235)))</formula>
    </cfRule>
  </conditionalFormatting>
  <conditionalFormatting sqref="Q235">
    <cfRule type="cellIs" dxfId="1437" priority="1096" operator="greaterThan">
      <formula>0</formula>
    </cfRule>
  </conditionalFormatting>
  <conditionalFormatting sqref="Q235">
    <cfRule type="cellIs" dxfId="1436" priority="1097" operator="greaterThan">
      <formula>#REF!-(#REF!-#REF!-#REF!-#REF!)</formula>
    </cfRule>
    <cfRule type="cellIs" dxfId="1435" priority="1098" operator="greaterThan">
      <formula>#REF!-#REF!-#REF!-#REF!-#REF!</formula>
    </cfRule>
  </conditionalFormatting>
  <conditionalFormatting sqref="H236">
    <cfRule type="containsText" dxfId="1434" priority="1095" operator="containsText" text="VALOR MINIMO NO ACEPTABLE">
      <formula>NOT(ISERROR(SEARCH("VALOR MINIMO NO ACEPTABLE",H236)))</formula>
    </cfRule>
  </conditionalFormatting>
  <conditionalFormatting sqref="H236">
    <cfRule type="containsText" dxfId="1433" priority="1094" operator="containsText" text="OFERTA CON PRECIO APARENTEMENTE BAJO">
      <formula>NOT(ISERROR(SEARCH("OFERTA CON PRECIO APARENTEMENTE BAJO",H236)))</formula>
    </cfRule>
  </conditionalFormatting>
  <conditionalFormatting sqref="Q236">
    <cfRule type="cellIs" dxfId="1432" priority="1091" operator="greaterThan">
      <formula>0</formula>
    </cfRule>
  </conditionalFormatting>
  <conditionalFormatting sqref="Q236">
    <cfRule type="cellIs" dxfId="1431" priority="1092" operator="greaterThan">
      <formula>#REF!-(#REF!-#REF!-#REF!-#REF!)</formula>
    </cfRule>
    <cfRule type="cellIs" dxfId="1430" priority="1093" operator="greaterThan">
      <formula>#REF!-#REF!-#REF!-#REF!-#REF!</formula>
    </cfRule>
  </conditionalFormatting>
  <conditionalFormatting sqref="H237">
    <cfRule type="containsText" dxfId="1429" priority="1090" operator="containsText" text="VALOR MINIMO NO ACEPTABLE">
      <formula>NOT(ISERROR(SEARCH("VALOR MINIMO NO ACEPTABLE",H237)))</formula>
    </cfRule>
  </conditionalFormatting>
  <conditionalFormatting sqref="H237">
    <cfRule type="containsText" dxfId="1428" priority="1089" operator="containsText" text="OFERTA CON PRECIO APARENTEMENTE BAJO">
      <formula>NOT(ISERROR(SEARCH("OFERTA CON PRECIO APARENTEMENTE BAJO",H237)))</formula>
    </cfRule>
  </conditionalFormatting>
  <conditionalFormatting sqref="Q237">
    <cfRule type="cellIs" dxfId="1427" priority="1086" operator="greaterThan">
      <formula>0</formula>
    </cfRule>
  </conditionalFormatting>
  <conditionalFormatting sqref="Q237">
    <cfRule type="cellIs" dxfId="1426" priority="1087" operator="greaterThan">
      <formula>#REF!-(#REF!-#REF!-#REF!-#REF!)</formula>
    </cfRule>
    <cfRule type="cellIs" dxfId="1425" priority="1088" operator="greaterThan">
      <formula>#REF!-#REF!-#REF!-#REF!-#REF!</formula>
    </cfRule>
  </conditionalFormatting>
  <conditionalFormatting sqref="H238">
    <cfRule type="containsText" dxfId="1424" priority="1085" operator="containsText" text="VALOR MINIMO NO ACEPTABLE">
      <formula>NOT(ISERROR(SEARCH("VALOR MINIMO NO ACEPTABLE",H238)))</formula>
    </cfRule>
  </conditionalFormatting>
  <conditionalFormatting sqref="H238">
    <cfRule type="containsText" dxfId="1423" priority="1084" operator="containsText" text="OFERTA CON PRECIO APARENTEMENTE BAJO">
      <formula>NOT(ISERROR(SEARCH("OFERTA CON PRECIO APARENTEMENTE BAJO",H238)))</formula>
    </cfRule>
  </conditionalFormatting>
  <conditionalFormatting sqref="Q238">
    <cfRule type="cellIs" dxfId="1422" priority="1081" operator="greaterThan">
      <formula>0</formula>
    </cfRule>
  </conditionalFormatting>
  <conditionalFormatting sqref="Q238">
    <cfRule type="cellIs" dxfId="1421" priority="1082" operator="greaterThan">
      <formula>#REF!-(#REF!-#REF!-#REF!-#REF!)</formula>
    </cfRule>
    <cfRule type="cellIs" dxfId="1420" priority="1083" operator="greaterThan">
      <formula>#REF!-#REF!-#REF!-#REF!-#REF!</formula>
    </cfRule>
  </conditionalFormatting>
  <conditionalFormatting sqref="H239">
    <cfRule type="containsText" dxfId="1419" priority="1075" operator="containsText" text="VALOR MINIMO NO ACEPTABLE">
      <formula>NOT(ISERROR(SEARCH("VALOR MINIMO NO ACEPTABLE",H239)))</formula>
    </cfRule>
  </conditionalFormatting>
  <conditionalFormatting sqref="H239">
    <cfRule type="containsText" dxfId="1418" priority="1074" operator="containsText" text="OFERTA CON PRECIO APARENTEMENTE BAJO">
      <formula>NOT(ISERROR(SEARCH("OFERTA CON PRECIO APARENTEMENTE BAJO",H239)))</formula>
    </cfRule>
  </conditionalFormatting>
  <conditionalFormatting sqref="Q239">
    <cfRule type="cellIs" dxfId="1417" priority="1071" operator="greaterThan">
      <formula>0</formula>
    </cfRule>
  </conditionalFormatting>
  <conditionalFormatting sqref="Q239">
    <cfRule type="cellIs" dxfId="1416" priority="1072" operator="greaterThan">
      <formula>#REF!-(#REF!-#REF!-#REF!-#REF!)</formula>
    </cfRule>
    <cfRule type="cellIs" dxfId="1415" priority="1073" operator="greaterThan">
      <formula>#REF!-#REF!-#REF!-#REF!-#REF!</formula>
    </cfRule>
  </conditionalFormatting>
  <conditionalFormatting sqref="H240">
    <cfRule type="containsText" dxfId="1414" priority="1070" operator="containsText" text="VALOR MINIMO NO ACEPTABLE">
      <formula>NOT(ISERROR(SEARCH("VALOR MINIMO NO ACEPTABLE",H240)))</formula>
    </cfRule>
  </conditionalFormatting>
  <conditionalFormatting sqref="H240">
    <cfRule type="containsText" dxfId="1413" priority="1069" operator="containsText" text="OFERTA CON PRECIO APARENTEMENTE BAJO">
      <formula>NOT(ISERROR(SEARCH("OFERTA CON PRECIO APARENTEMENTE BAJO",H240)))</formula>
    </cfRule>
  </conditionalFormatting>
  <conditionalFormatting sqref="Q240">
    <cfRule type="cellIs" dxfId="1412" priority="1066" operator="greaterThan">
      <formula>0</formula>
    </cfRule>
  </conditionalFormatting>
  <conditionalFormatting sqref="Q240">
    <cfRule type="cellIs" dxfId="1411" priority="1067" operator="greaterThan">
      <formula>#REF!-(#REF!-#REF!-#REF!-#REF!)</formula>
    </cfRule>
    <cfRule type="cellIs" dxfId="1410" priority="1068" operator="greaterThan">
      <formula>#REF!-#REF!-#REF!-#REF!-#REF!</formula>
    </cfRule>
  </conditionalFormatting>
  <conditionalFormatting sqref="H241">
    <cfRule type="containsText" dxfId="1409" priority="1065" operator="containsText" text="VALOR MINIMO NO ACEPTABLE">
      <formula>NOT(ISERROR(SEARCH("VALOR MINIMO NO ACEPTABLE",H241)))</formula>
    </cfRule>
  </conditionalFormatting>
  <conditionalFormatting sqref="H241">
    <cfRule type="containsText" dxfId="1408" priority="1064" operator="containsText" text="OFERTA CON PRECIO APARENTEMENTE BAJO">
      <formula>NOT(ISERROR(SEARCH("OFERTA CON PRECIO APARENTEMENTE BAJO",H241)))</formula>
    </cfRule>
  </conditionalFormatting>
  <conditionalFormatting sqref="Q241">
    <cfRule type="cellIs" dxfId="1407" priority="1061" operator="greaterThan">
      <formula>0</formula>
    </cfRule>
  </conditionalFormatting>
  <conditionalFormatting sqref="Q241">
    <cfRule type="cellIs" dxfId="1406" priority="1062" operator="greaterThan">
      <formula>#REF!-(#REF!-#REF!-#REF!-#REF!)</formula>
    </cfRule>
    <cfRule type="cellIs" dxfId="1405" priority="1063" operator="greaterThan">
      <formula>#REF!-#REF!-#REF!-#REF!-#REF!</formula>
    </cfRule>
  </conditionalFormatting>
  <conditionalFormatting sqref="H242">
    <cfRule type="containsText" dxfId="1404" priority="1060" operator="containsText" text="VALOR MINIMO NO ACEPTABLE">
      <formula>NOT(ISERROR(SEARCH("VALOR MINIMO NO ACEPTABLE",H242)))</formula>
    </cfRule>
  </conditionalFormatting>
  <conditionalFormatting sqref="H242">
    <cfRule type="containsText" dxfId="1403" priority="1059" operator="containsText" text="OFERTA CON PRECIO APARENTEMENTE BAJO">
      <formula>NOT(ISERROR(SEARCH("OFERTA CON PRECIO APARENTEMENTE BAJO",H242)))</formula>
    </cfRule>
  </conditionalFormatting>
  <conditionalFormatting sqref="Q242">
    <cfRule type="cellIs" dxfId="1402" priority="1056" operator="greaterThan">
      <formula>0</formula>
    </cfRule>
  </conditionalFormatting>
  <conditionalFormatting sqref="Q242">
    <cfRule type="cellIs" dxfId="1401" priority="1057" operator="greaterThan">
      <formula>#REF!-(#REF!-#REF!-#REF!-#REF!)</formula>
    </cfRule>
    <cfRule type="cellIs" dxfId="1400" priority="1058" operator="greaterThan">
      <formula>#REF!-#REF!-#REF!-#REF!-#REF!</formula>
    </cfRule>
  </conditionalFormatting>
  <conditionalFormatting sqref="H243">
    <cfRule type="containsText" dxfId="1399" priority="1055" operator="containsText" text="VALOR MINIMO NO ACEPTABLE">
      <formula>NOT(ISERROR(SEARCH("VALOR MINIMO NO ACEPTABLE",H243)))</formula>
    </cfRule>
  </conditionalFormatting>
  <conditionalFormatting sqref="H243">
    <cfRule type="containsText" dxfId="1398" priority="1054" operator="containsText" text="OFERTA CON PRECIO APARENTEMENTE BAJO">
      <formula>NOT(ISERROR(SEARCH("OFERTA CON PRECIO APARENTEMENTE BAJO",H243)))</formula>
    </cfRule>
  </conditionalFormatting>
  <conditionalFormatting sqref="Q243">
    <cfRule type="cellIs" dxfId="1397" priority="1051" operator="greaterThan">
      <formula>0</formula>
    </cfRule>
  </conditionalFormatting>
  <conditionalFormatting sqref="Q243">
    <cfRule type="cellIs" dxfId="1396" priority="1052" operator="greaterThan">
      <formula>#REF!-(#REF!-#REF!-#REF!-#REF!)</formula>
    </cfRule>
    <cfRule type="cellIs" dxfId="1395" priority="1053" operator="greaterThan">
      <formula>#REF!-#REF!-#REF!-#REF!-#REF!</formula>
    </cfRule>
  </conditionalFormatting>
  <conditionalFormatting sqref="H244">
    <cfRule type="containsText" dxfId="1394" priority="1050" operator="containsText" text="VALOR MINIMO NO ACEPTABLE">
      <formula>NOT(ISERROR(SEARCH("VALOR MINIMO NO ACEPTABLE",H244)))</formula>
    </cfRule>
  </conditionalFormatting>
  <conditionalFormatting sqref="H244">
    <cfRule type="containsText" dxfId="1393" priority="1049" operator="containsText" text="OFERTA CON PRECIO APARENTEMENTE BAJO">
      <formula>NOT(ISERROR(SEARCH("OFERTA CON PRECIO APARENTEMENTE BAJO",H244)))</formula>
    </cfRule>
  </conditionalFormatting>
  <conditionalFormatting sqref="Q244">
    <cfRule type="cellIs" dxfId="1392" priority="1046" operator="greaterThan">
      <formula>0</formula>
    </cfRule>
  </conditionalFormatting>
  <conditionalFormatting sqref="Q244">
    <cfRule type="cellIs" dxfId="1391" priority="1047" operator="greaterThan">
      <formula>#REF!-(#REF!-#REF!-#REF!-#REF!)</formula>
    </cfRule>
    <cfRule type="cellIs" dxfId="1390" priority="1048" operator="greaterThan">
      <formula>#REF!-#REF!-#REF!-#REF!-#REF!</formula>
    </cfRule>
  </conditionalFormatting>
  <conditionalFormatting sqref="H245">
    <cfRule type="containsText" dxfId="1389" priority="1045" operator="containsText" text="VALOR MINIMO NO ACEPTABLE">
      <formula>NOT(ISERROR(SEARCH("VALOR MINIMO NO ACEPTABLE",H245)))</formula>
    </cfRule>
  </conditionalFormatting>
  <conditionalFormatting sqref="H245">
    <cfRule type="containsText" dxfId="1388" priority="1044" operator="containsText" text="OFERTA CON PRECIO APARENTEMENTE BAJO">
      <formula>NOT(ISERROR(SEARCH("OFERTA CON PRECIO APARENTEMENTE BAJO",H245)))</formula>
    </cfRule>
  </conditionalFormatting>
  <conditionalFormatting sqref="Q245">
    <cfRule type="cellIs" dxfId="1387" priority="1041" operator="greaterThan">
      <formula>0</formula>
    </cfRule>
  </conditionalFormatting>
  <conditionalFormatting sqref="Q245">
    <cfRule type="cellIs" dxfId="1386" priority="1042" operator="greaterThan">
      <formula>#REF!-(#REF!-#REF!-#REF!-#REF!)</formula>
    </cfRule>
    <cfRule type="cellIs" dxfId="1385" priority="1043" operator="greaterThan">
      <formula>#REF!-#REF!-#REF!-#REF!-#REF!</formula>
    </cfRule>
  </conditionalFormatting>
  <conditionalFormatting sqref="H246">
    <cfRule type="containsText" dxfId="1384" priority="1040" operator="containsText" text="VALOR MINIMO NO ACEPTABLE">
      <formula>NOT(ISERROR(SEARCH("VALOR MINIMO NO ACEPTABLE",H246)))</formula>
    </cfRule>
  </conditionalFormatting>
  <conditionalFormatting sqref="H246">
    <cfRule type="containsText" dxfId="1383" priority="1039" operator="containsText" text="OFERTA CON PRECIO APARENTEMENTE BAJO">
      <formula>NOT(ISERROR(SEARCH("OFERTA CON PRECIO APARENTEMENTE BAJO",H246)))</formula>
    </cfRule>
  </conditionalFormatting>
  <conditionalFormatting sqref="Q246">
    <cfRule type="cellIs" dxfId="1382" priority="1036" operator="greaterThan">
      <formula>0</formula>
    </cfRule>
  </conditionalFormatting>
  <conditionalFormatting sqref="Q246">
    <cfRule type="cellIs" dxfId="1381" priority="1037" operator="greaterThan">
      <formula>#REF!-(#REF!-#REF!-#REF!-#REF!)</formula>
    </cfRule>
    <cfRule type="cellIs" dxfId="1380" priority="1038" operator="greaterThan">
      <formula>#REF!-#REF!-#REF!-#REF!-#REF!</formula>
    </cfRule>
  </conditionalFormatting>
  <conditionalFormatting sqref="H247">
    <cfRule type="containsText" dxfId="1379" priority="1035" operator="containsText" text="VALOR MINIMO NO ACEPTABLE">
      <formula>NOT(ISERROR(SEARCH("VALOR MINIMO NO ACEPTABLE",H247)))</formula>
    </cfRule>
  </conditionalFormatting>
  <conditionalFormatting sqref="H247">
    <cfRule type="containsText" dxfId="1378" priority="1034" operator="containsText" text="OFERTA CON PRECIO APARENTEMENTE BAJO">
      <formula>NOT(ISERROR(SEARCH("OFERTA CON PRECIO APARENTEMENTE BAJO",H247)))</formula>
    </cfRule>
  </conditionalFormatting>
  <conditionalFormatting sqref="Q247">
    <cfRule type="cellIs" dxfId="1377" priority="1031" operator="greaterThan">
      <formula>0</formula>
    </cfRule>
  </conditionalFormatting>
  <conditionalFormatting sqref="Q247">
    <cfRule type="cellIs" dxfId="1376" priority="1032" operator="greaterThan">
      <formula>#REF!-(#REF!-#REF!-#REF!-#REF!)</formula>
    </cfRule>
    <cfRule type="cellIs" dxfId="1375" priority="1033" operator="greaterThan">
      <formula>#REF!-#REF!-#REF!-#REF!-#REF!</formula>
    </cfRule>
  </conditionalFormatting>
  <conditionalFormatting sqref="H248">
    <cfRule type="containsText" dxfId="1374" priority="1030" operator="containsText" text="VALOR MINIMO NO ACEPTABLE">
      <formula>NOT(ISERROR(SEARCH("VALOR MINIMO NO ACEPTABLE",H248)))</formula>
    </cfRule>
  </conditionalFormatting>
  <conditionalFormatting sqref="H248">
    <cfRule type="containsText" dxfId="1373" priority="1029" operator="containsText" text="OFERTA CON PRECIO APARENTEMENTE BAJO">
      <formula>NOT(ISERROR(SEARCH("OFERTA CON PRECIO APARENTEMENTE BAJO",H248)))</formula>
    </cfRule>
  </conditionalFormatting>
  <conditionalFormatting sqref="Q248">
    <cfRule type="cellIs" dxfId="1372" priority="1026" operator="greaterThan">
      <formula>0</formula>
    </cfRule>
  </conditionalFormatting>
  <conditionalFormatting sqref="Q248">
    <cfRule type="cellIs" dxfId="1371" priority="1027" operator="greaterThan">
      <formula>#REF!-(#REF!-#REF!-#REF!-#REF!)</formula>
    </cfRule>
    <cfRule type="cellIs" dxfId="1370" priority="1028" operator="greaterThan">
      <formula>#REF!-#REF!-#REF!-#REF!-#REF!</formula>
    </cfRule>
  </conditionalFormatting>
  <conditionalFormatting sqref="H249">
    <cfRule type="containsText" dxfId="1369" priority="1025" operator="containsText" text="VALOR MINIMO NO ACEPTABLE">
      <formula>NOT(ISERROR(SEARCH("VALOR MINIMO NO ACEPTABLE",H249)))</formula>
    </cfRule>
  </conditionalFormatting>
  <conditionalFormatting sqref="H249">
    <cfRule type="containsText" dxfId="1368" priority="1024" operator="containsText" text="OFERTA CON PRECIO APARENTEMENTE BAJO">
      <formula>NOT(ISERROR(SEARCH("OFERTA CON PRECIO APARENTEMENTE BAJO",H249)))</formula>
    </cfRule>
  </conditionalFormatting>
  <conditionalFormatting sqref="Q249">
    <cfRule type="cellIs" dxfId="1367" priority="1021" operator="greaterThan">
      <formula>0</formula>
    </cfRule>
  </conditionalFormatting>
  <conditionalFormatting sqref="Q249">
    <cfRule type="cellIs" dxfId="1366" priority="1022" operator="greaterThan">
      <formula>#REF!-(#REF!-#REF!-#REF!-#REF!)</formula>
    </cfRule>
    <cfRule type="cellIs" dxfId="1365" priority="1023" operator="greaterThan">
      <formula>#REF!-#REF!-#REF!-#REF!-#REF!</formula>
    </cfRule>
  </conditionalFormatting>
  <conditionalFormatting sqref="H250">
    <cfRule type="containsText" dxfId="1364" priority="1020" operator="containsText" text="VALOR MINIMO NO ACEPTABLE">
      <formula>NOT(ISERROR(SEARCH("VALOR MINIMO NO ACEPTABLE",H250)))</formula>
    </cfRule>
  </conditionalFormatting>
  <conditionalFormatting sqref="H250">
    <cfRule type="containsText" dxfId="1363" priority="1019" operator="containsText" text="OFERTA CON PRECIO APARENTEMENTE BAJO">
      <formula>NOT(ISERROR(SEARCH("OFERTA CON PRECIO APARENTEMENTE BAJO",H250)))</formula>
    </cfRule>
  </conditionalFormatting>
  <conditionalFormatting sqref="Q250">
    <cfRule type="cellIs" dxfId="1362" priority="1016" operator="greaterThan">
      <formula>0</formula>
    </cfRule>
  </conditionalFormatting>
  <conditionalFormatting sqref="Q250">
    <cfRule type="cellIs" dxfId="1361" priority="1017" operator="greaterThan">
      <formula>#REF!-(#REF!-#REF!-#REF!-#REF!)</formula>
    </cfRule>
    <cfRule type="cellIs" dxfId="1360" priority="1018" operator="greaterThan">
      <formula>#REF!-#REF!-#REF!-#REF!-#REF!</formula>
    </cfRule>
  </conditionalFormatting>
  <conditionalFormatting sqref="H251">
    <cfRule type="containsText" dxfId="1359" priority="1015" operator="containsText" text="VALOR MINIMO NO ACEPTABLE">
      <formula>NOT(ISERROR(SEARCH("VALOR MINIMO NO ACEPTABLE",H251)))</formula>
    </cfRule>
  </conditionalFormatting>
  <conditionalFormatting sqref="H251">
    <cfRule type="containsText" dxfId="1358" priority="1014" operator="containsText" text="OFERTA CON PRECIO APARENTEMENTE BAJO">
      <formula>NOT(ISERROR(SEARCH("OFERTA CON PRECIO APARENTEMENTE BAJO",H251)))</formula>
    </cfRule>
  </conditionalFormatting>
  <conditionalFormatting sqref="Q251">
    <cfRule type="cellIs" dxfId="1357" priority="1011" operator="greaterThan">
      <formula>0</formula>
    </cfRule>
  </conditionalFormatting>
  <conditionalFormatting sqref="Q251">
    <cfRule type="cellIs" dxfId="1356" priority="1012" operator="greaterThan">
      <formula>#REF!-(#REF!-#REF!-#REF!-#REF!)</formula>
    </cfRule>
    <cfRule type="cellIs" dxfId="1355" priority="1013" operator="greaterThan">
      <formula>#REF!-#REF!-#REF!-#REF!-#REF!</formula>
    </cfRule>
  </conditionalFormatting>
  <conditionalFormatting sqref="H252">
    <cfRule type="containsText" dxfId="1354" priority="1010" operator="containsText" text="VALOR MINIMO NO ACEPTABLE">
      <formula>NOT(ISERROR(SEARCH("VALOR MINIMO NO ACEPTABLE",H252)))</formula>
    </cfRule>
  </conditionalFormatting>
  <conditionalFormatting sqref="H252">
    <cfRule type="containsText" dxfId="1353" priority="1009" operator="containsText" text="OFERTA CON PRECIO APARENTEMENTE BAJO">
      <formula>NOT(ISERROR(SEARCH("OFERTA CON PRECIO APARENTEMENTE BAJO",H252)))</formula>
    </cfRule>
  </conditionalFormatting>
  <conditionalFormatting sqref="Q252">
    <cfRule type="cellIs" dxfId="1352" priority="1006" operator="greaterThan">
      <formula>0</formula>
    </cfRule>
  </conditionalFormatting>
  <conditionalFormatting sqref="Q252">
    <cfRule type="cellIs" dxfId="1351" priority="1007" operator="greaterThan">
      <formula>#REF!-(#REF!-#REF!-#REF!-#REF!)</formula>
    </cfRule>
    <cfRule type="cellIs" dxfId="1350" priority="1008" operator="greaterThan">
      <formula>#REF!-#REF!-#REF!-#REF!-#REF!</formula>
    </cfRule>
  </conditionalFormatting>
  <conditionalFormatting sqref="H253">
    <cfRule type="containsText" dxfId="1349" priority="1005" operator="containsText" text="VALOR MINIMO NO ACEPTABLE">
      <formula>NOT(ISERROR(SEARCH("VALOR MINIMO NO ACEPTABLE",H253)))</formula>
    </cfRule>
  </conditionalFormatting>
  <conditionalFormatting sqref="H253">
    <cfRule type="containsText" dxfId="1348" priority="1004" operator="containsText" text="OFERTA CON PRECIO APARENTEMENTE BAJO">
      <formula>NOT(ISERROR(SEARCH("OFERTA CON PRECIO APARENTEMENTE BAJO",H253)))</formula>
    </cfRule>
  </conditionalFormatting>
  <conditionalFormatting sqref="Q253">
    <cfRule type="cellIs" dxfId="1347" priority="1001" operator="greaterThan">
      <formula>0</formula>
    </cfRule>
  </conditionalFormatting>
  <conditionalFormatting sqref="Q253">
    <cfRule type="cellIs" dxfId="1346" priority="1002" operator="greaterThan">
      <formula>#REF!-(#REF!-#REF!-#REF!-#REF!)</formula>
    </cfRule>
    <cfRule type="cellIs" dxfId="1345" priority="1003" operator="greaterThan">
      <formula>#REF!-#REF!-#REF!-#REF!-#REF!</formula>
    </cfRule>
  </conditionalFormatting>
  <conditionalFormatting sqref="H254">
    <cfRule type="containsText" dxfId="1344" priority="1000" operator="containsText" text="VALOR MINIMO NO ACEPTABLE">
      <formula>NOT(ISERROR(SEARCH("VALOR MINIMO NO ACEPTABLE",H254)))</formula>
    </cfRule>
  </conditionalFormatting>
  <conditionalFormatting sqref="H254">
    <cfRule type="containsText" dxfId="1343" priority="999" operator="containsText" text="OFERTA CON PRECIO APARENTEMENTE BAJO">
      <formula>NOT(ISERROR(SEARCH("OFERTA CON PRECIO APARENTEMENTE BAJO",H254)))</formula>
    </cfRule>
  </conditionalFormatting>
  <conditionalFormatting sqref="Q254">
    <cfRule type="cellIs" dxfId="1342" priority="996" operator="greaterThan">
      <formula>0</formula>
    </cfRule>
  </conditionalFormatting>
  <conditionalFormatting sqref="Q254">
    <cfRule type="cellIs" dxfId="1341" priority="997" operator="greaterThan">
      <formula>#REF!-(#REF!-#REF!-#REF!-#REF!)</formula>
    </cfRule>
    <cfRule type="cellIs" dxfId="1340" priority="998" operator="greaterThan">
      <formula>#REF!-#REF!-#REF!-#REF!-#REF!</formula>
    </cfRule>
  </conditionalFormatting>
  <conditionalFormatting sqref="H255">
    <cfRule type="containsText" dxfId="1339" priority="995" operator="containsText" text="VALOR MINIMO NO ACEPTABLE">
      <formula>NOT(ISERROR(SEARCH("VALOR MINIMO NO ACEPTABLE",H255)))</formula>
    </cfRule>
  </conditionalFormatting>
  <conditionalFormatting sqref="H255">
    <cfRule type="containsText" dxfId="1338" priority="994" operator="containsText" text="OFERTA CON PRECIO APARENTEMENTE BAJO">
      <formula>NOT(ISERROR(SEARCH("OFERTA CON PRECIO APARENTEMENTE BAJO",H255)))</formula>
    </cfRule>
  </conditionalFormatting>
  <conditionalFormatting sqref="Q255">
    <cfRule type="cellIs" dxfId="1337" priority="991" operator="greaterThan">
      <formula>0</formula>
    </cfRule>
  </conditionalFormatting>
  <conditionalFormatting sqref="Q255">
    <cfRule type="cellIs" dxfId="1336" priority="992" operator="greaterThan">
      <formula>#REF!-(#REF!-#REF!-#REF!-#REF!)</formula>
    </cfRule>
    <cfRule type="cellIs" dxfId="1335" priority="993" operator="greaterThan">
      <formula>#REF!-#REF!-#REF!-#REF!-#REF!</formula>
    </cfRule>
  </conditionalFormatting>
  <conditionalFormatting sqref="H256">
    <cfRule type="containsText" dxfId="1334" priority="990" operator="containsText" text="VALOR MINIMO NO ACEPTABLE">
      <formula>NOT(ISERROR(SEARCH("VALOR MINIMO NO ACEPTABLE",H256)))</formula>
    </cfRule>
  </conditionalFormatting>
  <conditionalFormatting sqref="H256">
    <cfRule type="containsText" dxfId="1333" priority="989" operator="containsText" text="OFERTA CON PRECIO APARENTEMENTE BAJO">
      <formula>NOT(ISERROR(SEARCH("OFERTA CON PRECIO APARENTEMENTE BAJO",H256)))</formula>
    </cfRule>
  </conditionalFormatting>
  <conditionalFormatting sqref="Q256">
    <cfRule type="cellIs" dxfId="1332" priority="986" operator="greaterThan">
      <formula>0</formula>
    </cfRule>
  </conditionalFormatting>
  <conditionalFormatting sqref="Q256">
    <cfRule type="cellIs" dxfId="1331" priority="987" operator="greaterThan">
      <formula>#REF!-(#REF!-#REF!-#REF!-#REF!)</formula>
    </cfRule>
    <cfRule type="cellIs" dxfId="1330" priority="988" operator="greaterThan">
      <formula>#REF!-#REF!-#REF!-#REF!-#REF!</formula>
    </cfRule>
  </conditionalFormatting>
  <conditionalFormatting sqref="H257">
    <cfRule type="containsText" dxfId="1329" priority="985" operator="containsText" text="VALOR MINIMO NO ACEPTABLE">
      <formula>NOT(ISERROR(SEARCH("VALOR MINIMO NO ACEPTABLE",H257)))</formula>
    </cfRule>
  </conditionalFormatting>
  <conditionalFormatting sqref="H257">
    <cfRule type="containsText" dxfId="1328" priority="984" operator="containsText" text="OFERTA CON PRECIO APARENTEMENTE BAJO">
      <formula>NOT(ISERROR(SEARCH("OFERTA CON PRECIO APARENTEMENTE BAJO",H257)))</formula>
    </cfRule>
  </conditionalFormatting>
  <conditionalFormatting sqref="Q257">
    <cfRule type="cellIs" dxfId="1327" priority="981" operator="greaterThan">
      <formula>0</formula>
    </cfRule>
  </conditionalFormatting>
  <conditionalFormatting sqref="Q257">
    <cfRule type="cellIs" dxfId="1326" priority="982" operator="greaterThan">
      <formula>#REF!-(#REF!-#REF!-#REF!-#REF!)</formula>
    </cfRule>
    <cfRule type="cellIs" dxfId="1325" priority="983" operator="greaterThan">
      <formula>#REF!-#REF!-#REF!-#REF!-#REF!</formula>
    </cfRule>
  </conditionalFormatting>
  <conditionalFormatting sqref="H258">
    <cfRule type="containsText" dxfId="1324" priority="980" operator="containsText" text="VALOR MINIMO NO ACEPTABLE">
      <formula>NOT(ISERROR(SEARCH("VALOR MINIMO NO ACEPTABLE",H258)))</formula>
    </cfRule>
  </conditionalFormatting>
  <conditionalFormatting sqref="H258">
    <cfRule type="containsText" dxfId="1323" priority="979" operator="containsText" text="OFERTA CON PRECIO APARENTEMENTE BAJO">
      <formula>NOT(ISERROR(SEARCH("OFERTA CON PRECIO APARENTEMENTE BAJO",H258)))</formula>
    </cfRule>
  </conditionalFormatting>
  <conditionalFormatting sqref="Q258">
    <cfRule type="cellIs" dxfId="1322" priority="976" operator="greaterThan">
      <formula>0</formula>
    </cfRule>
  </conditionalFormatting>
  <conditionalFormatting sqref="Q258">
    <cfRule type="cellIs" dxfId="1321" priority="977" operator="greaterThan">
      <formula>#REF!-(#REF!-#REF!-#REF!-#REF!)</formula>
    </cfRule>
    <cfRule type="cellIs" dxfId="1320" priority="978" operator="greaterThan">
      <formula>#REF!-#REF!-#REF!-#REF!-#REF!</formula>
    </cfRule>
  </conditionalFormatting>
  <conditionalFormatting sqref="H259">
    <cfRule type="containsText" dxfId="1319" priority="975" operator="containsText" text="VALOR MINIMO NO ACEPTABLE">
      <formula>NOT(ISERROR(SEARCH("VALOR MINIMO NO ACEPTABLE",H259)))</formula>
    </cfRule>
  </conditionalFormatting>
  <conditionalFormatting sqref="H259">
    <cfRule type="containsText" dxfId="1318" priority="974" operator="containsText" text="OFERTA CON PRECIO APARENTEMENTE BAJO">
      <formula>NOT(ISERROR(SEARCH("OFERTA CON PRECIO APARENTEMENTE BAJO",H259)))</formula>
    </cfRule>
  </conditionalFormatting>
  <conditionalFormatting sqref="Q259">
    <cfRule type="cellIs" dxfId="1317" priority="971" operator="greaterThan">
      <formula>0</formula>
    </cfRule>
  </conditionalFormatting>
  <conditionalFormatting sqref="Q259">
    <cfRule type="cellIs" dxfId="1316" priority="972" operator="greaterThan">
      <formula>#REF!-(#REF!-#REF!-#REF!-#REF!)</formula>
    </cfRule>
    <cfRule type="cellIs" dxfId="1315" priority="973" operator="greaterThan">
      <formula>#REF!-#REF!-#REF!-#REF!-#REF!</formula>
    </cfRule>
  </conditionalFormatting>
  <conditionalFormatting sqref="H260">
    <cfRule type="containsText" dxfId="1314" priority="970" operator="containsText" text="VALOR MINIMO NO ACEPTABLE">
      <formula>NOT(ISERROR(SEARCH("VALOR MINIMO NO ACEPTABLE",H260)))</formula>
    </cfRule>
  </conditionalFormatting>
  <conditionalFormatting sqref="H260">
    <cfRule type="containsText" dxfId="1313" priority="969" operator="containsText" text="OFERTA CON PRECIO APARENTEMENTE BAJO">
      <formula>NOT(ISERROR(SEARCH("OFERTA CON PRECIO APARENTEMENTE BAJO",H260)))</formula>
    </cfRule>
  </conditionalFormatting>
  <conditionalFormatting sqref="Q260">
    <cfRule type="cellIs" dxfId="1312" priority="966" operator="greaterThan">
      <formula>0</formula>
    </cfRule>
  </conditionalFormatting>
  <conditionalFormatting sqref="Q260">
    <cfRule type="cellIs" dxfId="1311" priority="967" operator="greaterThan">
      <formula>#REF!-(#REF!-#REF!-#REF!-#REF!)</formula>
    </cfRule>
    <cfRule type="cellIs" dxfId="1310" priority="968" operator="greaterThan">
      <formula>#REF!-#REF!-#REF!-#REF!-#REF!</formula>
    </cfRule>
  </conditionalFormatting>
  <conditionalFormatting sqref="H261">
    <cfRule type="containsText" dxfId="1309" priority="965" operator="containsText" text="VALOR MINIMO NO ACEPTABLE">
      <formula>NOT(ISERROR(SEARCH("VALOR MINIMO NO ACEPTABLE",H261)))</formula>
    </cfRule>
  </conditionalFormatting>
  <conditionalFormatting sqref="H261">
    <cfRule type="containsText" dxfId="1308" priority="964" operator="containsText" text="OFERTA CON PRECIO APARENTEMENTE BAJO">
      <formula>NOT(ISERROR(SEARCH("OFERTA CON PRECIO APARENTEMENTE BAJO",H261)))</formula>
    </cfRule>
  </conditionalFormatting>
  <conditionalFormatting sqref="Q261">
    <cfRule type="cellIs" dxfId="1307" priority="961" operator="greaterThan">
      <formula>0</formula>
    </cfRule>
  </conditionalFormatting>
  <conditionalFormatting sqref="Q261">
    <cfRule type="cellIs" dxfId="1306" priority="962" operator="greaterThan">
      <formula>#REF!-(#REF!-#REF!-#REF!-#REF!)</formula>
    </cfRule>
    <cfRule type="cellIs" dxfId="1305" priority="963" operator="greaterThan">
      <formula>#REF!-#REF!-#REF!-#REF!-#REF!</formula>
    </cfRule>
  </conditionalFormatting>
  <conditionalFormatting sqref="H262">
    <cfRule type="containsText" dxfId="1304" priority="960" operator="containsText" text="VALOR MINIMO NO ACEPTABLE">
      <formula>NOT(ISERROR(SEARCH("VALOR MINIMO NO ACEPTABLE",H262)))</formula>
    </cfRule>
  </conditionalFormatting>
  <conditionalFormatting sqref="H262">
    <cfRule type="containsText" dxfId="1303" priority="959" operator="containsText" text="OFERTA CON PRECIO APARENTEMENTE BAJO">
      <formula>NOT(ISERROR(SEARCH("OFERTA CON PRECIO APARENTEMENTE BAJO",H262)))</formula>
    </cfRule>
  </conditionalFormatting>
  <conditionalFormatting sqref="Q262">
    <cfRule type="cellIs" dxfId="1302" priority="956" operator="greaterThan">
      <formula>0</formula>
    </cfRule>
  </conditionalFormatting>
  <conditionalFormatting sqref="Q262">
    <cfRule type="cellIs" dxfId="1301" priority="957" operator="greaterThan">
      <formula>#REF!-(#REF!-#REF!-#REF!-#REF!)</formula>
    </cfRule>
    <cfRule type="cellIs" dxfId="1300" priority="958" operator="greaterThan">
      <formula>#REF!-#REF!-#REF!-#REF!-#REF!</formula>
    </cfRule>
  </conditionalFormatting>
  <conditionalFormatting sqref="H263">
    <cfRule type="containsText" dxfId="1299" priority="955" operator="containsText" text="VALOR MINIMO NO ACEPTABLE">
      <formula>NOT(ISERROR(SEARCH("VALOR MINIMO NO ACEPTABLE",H263)))</formula>
    </cfRule>
  </conditionalFormatting>
  <conditionalFormatting sqref="H263">
    <cfRule type="containsText" dxfId="1298" priority="954" operator="containsText" text="OFERTA CON PRECIO APARENTEMENTE BAJO">
      <formula>NOT(ISERROR(SEARCH("OFERTA CON PRECIO APARENTEMENTE BAJO",H263)))</formula>
    </cfRule>
  </conditionalFormatting>
  <conditionalFormatting sqref="Q263">
    <cfRule type="cellIs" dxfId="1297" priority="951" operator="greaterThan">
      <formula>0</formula>
    </cfRule>
  </conditionalFormatting>
  <conditionalFormatting sqref="Q263">
    <cfRule type="cellIs" dxfId="1296" priority="952" operator="greaterThan">
      <formula>#REF!-(#REF!-#REF!-#REF!-#REF!)</formula>
    </cfRule>
    <cfRule type="cellIs" dxfId="1295" priority="953" operator="greaterThan">
      <formula>#REF!-#REF!-#REF!-#REF!-#REF!</formula>
    </cfRule>
  </conditionalFormatting>
  <conditionalFormatting sqref="H264">
    <cfRule type="containsText" dxfId="1294" priority="950" operator="containsText" text="VALOR MINIMO NO ACEPTABLE">
      <formula>NOT(ISERROR(SEARCH("VALOR MINIMO NO ACEPTABLE",H264)))</formula>
    </cfRule>
  </conditionalFormatting>
  <conditionalFormatting sqref="H264">
    <cfRule type="containsText" dxfId="1293" priority="949" operator="containsText" text="OFERTA CON PRECIO APARENTEMENTE BAJO">
      <formula>NOT(ISERROR(SEARCH("OFERTA CON PRECIO APARENTEMENTE BAJO",H264)))</formula>
    </cfRule>
  </conditionalFormatting>
  <conditionalFormatting sqref="Q264">
    <cfRule type="cellIs" dxfId="1292" priority="946" operator="greaterThan">
      <formula>0</formula>
    </cfRule>
  </conditionalFormatting>
  <conditionalFormatting sqref="Q264">
    <cfRule type="cellIs" dxfId="1291" priority="947" operator="greaterThan">
      <formula>#REF!-(#REF!-#REF!-#REF!-#REF!)</formula>
    </cfRule>
    <cfRule type="cellIs" dxfId="1290" priority="948" operator="greaterThan">
      <formula>#REF!-#REF!-#REF!-#REF!-#REF!</formula>
    </cfRule>
  </conditionalFormatting>
  <conditionalFormatting sqref="H265">
    <cfRule type="containsText" dxfId="1289" priority="945" operator="containsText" text="VALOR MINIMO NO ACEPTABLE">
      <formula>NOT(ISERROR(SEARCH("VALOR MINIMO NO ACEPTABLE",H265)))</formula>
    </cfRule>
  </conditionalFormatting>
  <conditionalFormatting sqref="H265">
    <cfRule type="containsText" dxfId="1288" priority="944" operator="containsText" text="OFERTA CON PRECIO APARENTEMENTE BAJO">
      <formula>NOT(ISERROR(SEARCH("OFERTA CON PRECIO APARENTEMENTE BAJO",H265)))</formula>
    </cfRule>
  </conditionalFormatting>
  <conditionalFormatting sqref="Q265">
    <cfRule type="cellIs" dxfId="1287" priority="941" operator="greaterThan">
      <formula>0</formula>
    </cfRule>
  </conditionalFormatting>
  <conditionalFormatting sqref="Q265">
    <cfRule type="cellIs" dxfId="1286" priority="942" operator="greaterThan">
      <formula>#REF!-(#REF!-#REF!-#REF!-#REF!)</formula>
    </cfRule>
    <cfRule type="cellIs" dxfId="1285" priority="943" operator="greaterThan">
      <formula>#REF!-#REF!-#REF!-#REF!-#REF!</formula>
    </cfRule>
  </conditionalFormatting>
  <conditionalFormatting sqref="H266">
    <cfRule type="containsText" dxfId="1284" priority="940" operator="containsText" text="VALOR MINIMO NO ACEPTABLE">
      <formula>NOT(ISERROR(SEARCH("VALOR MINIMO NO ACEPTABLE",H266)))</formula>
    </cfRule>
  </conditionalFormatting>
  <conditionalFormatting sqref="H266">
    <cfRule type="containsText" dxfId="1283" priority="939" operator="containsText" text="OFERTA CON PRECIO APARENTEMENTE BAJO">
      <formula>NOT(ISERROR(SEARCH("OFERTA CON PRECIO APARENTEMENTE BAJO",H266)))</formula>
    </cfRule>
  </conditionalFormatting>
  <conditionalFormatting sqref="Q266">
    <cfRule type="cellIs" dxfId="1282" priority="936" operator="greaterThan">
      <formula>0</formula>
    </cfRule>
  </conditionalFormatting>
  <conditionalFormatting sqref="Q266">
    <cfRule type="cellIs" dxfId="1281" priority="937" operator="greaterThan">
      <formula>#REF!-(#REF!-#REF!-#REF!-#REF!)</formula>
    </cfRule>
    <cfRule type="cellIs" dxfId="1280" priority="938" operator="greaterThan">
      <formula>#REF!-#REF!-#REF!-#REF!-#REF!</formula>
    </cfRule>
  </conditionalFormatting>
  <conditionalFormatting sqref="H267">
    <cfRule type="containsText" dxfId="1279" priority="935" operator="containsText" text="VALOR MINIMO NO ACEPTABLE">
      <formula>NOT(ISERROR(SEARCH("VALOR MINIMO NO ACEPTABLE",H267)))</formula>
    </cfRule>
  </conditionalFormatting>
  <conditionalFormatting sqref="H267">
    <cfRule type="containsText" dxfId="1278" priority="934" operator="containsText" text="OFERTA CON PRECIO APARENTEMENTE BAJO">
      <formula>NOT(ISERROR(SEARCH("OFERTA CON PRECIO APARENTEMENTE BAJO",H267)))</formula>
    </cfRule>
  </conditionalFormatting>
  <conditionalFormatting sqref="Q267">
    <cfRule type="cellIs" dxfId="1277" priority="931" operator="greaterThan">
      <formula>0</formula>
    </cfRule>
  </conditionalFormatting>
  <conditionalFormatting sqref="Q267">
    <cfRule type="cellIs" dxfId="1276" priority="932" operator="greaterThan">
      <formula>#REF!-(#REF!-#REF!-#REF!-#REF!)</formula>
    </cfRule>
    <cfRule type="cellIs" dxfId="1275" priority="933" operator="greaterThan">
      <formula>#REF!-#REF!-#REF!-#REF!-#REF!</formula>
    </cfRule>
  </conditionalFormatting>
  <conditionalFormatting sqref="H268">
    <cfRule type="containsText" dxfId="1274" priority="930" operator="containsText" text="VALOR MINIMO NO ACEPTABLE">
      <formula>NOT(ISERROR(SEARCH("VALOR MINIMO NO ACEPTABLE",H268)))</formula>
    </cfRule>
  </conditionalFormatting>
  <conditionalFormatting sqref="H268">
    <cfRule type="containsText" dxfId="1273" priority="929" operator="containsText" text="OFERTA CON PRECIO APARENTEMENTE BAJO">
      <formula>NOT(ISERROR(SEARCH("OFERTA CON PRECIO APARENTEMENTE BAJO",H268)))</formula>
    </cfRule>
  </conditionalFormatting>
  <conditionalFormatting sqref="Q268">
    <cfRule type="cellIs" dxfId="1272" priority="926" operator="greaterThan">
      <formula>0</formula>
    </cfRule>
  </conditionalFormatting>
  <conditionalFormatting sqref="Q268">
    <cfRule type="cellIs" dxfId="1271" priority="927" operator="greaterThan">
      <formula>#REF!-(#REF!-#REF!-#REF!-#REF!)</formula>
    </cfRule>
    <cfRule type="cellIs" dxfId="1270" priority="928" operator="greaterThan">
      <formula>#REF!-#REF!-#REF!-#REF!-#REF!</formula>
    </cfRule>
  </conditionalFormatting>
  <conditionalFormatting sqref="H269">
    <cfRule type="containsText" dxfId="1269" priority="925" operator="containsText" text="VALOR MINIMO NO ACEPTABLE">
      <formula>NOT(ISERROR(SEARCH("VALOR MINIMO NO ACEPTABLE",H269)))</formula>
    </cfRule>
  </conditionalFormatting>
  <conditionalFormatting sqref="H269">
    <cfRule type="containsText" dxfId="1268" priority="924" operator="containsText" text="OFERTA CON PRECIO APARENTEMENTE BAJO">
      <formula>NOT(ISERROR(SEARCH("OFERTA CON PRECIO APARENTEMENTE BAJO",H269)))</formula>
    </cfRule>
  </conditionalFormatting>
  <conditionalFormatting sqref="Q269">
    <cfRule type="cellIs" dxfId="1267" priority="921" operator="greaterThan">
      <formula>0</formula>
    </cfRule>
  </conditionalFormatting>
  <conditionalFormatting sqref="Q269">
    <cfRule type="cellIs" dxfId="1266" priority="922" operator="greaterThan">
      <formula>#REF!-(#REF!-#REF!-#REF!-#REF!)</formula>
    </cfRule>
    <cfRule type="cellIs" dxfId="1265" priority="923" operator="greaterThan">
      <formula>#REF!-#REF!-#REF!-#REF!-#REF!</formula>
    </cfRule>
  </conditionalFormatting>
  <conditionalFormatting sqref="H270">
    <cfRule type="containsText" dxfId="1264" priority="920" operator="containsText" text="VALOR MINIMO NO ACEPTABLE">
      <formula>NOT(ISERROR(SEARCH("VALOR MINIMO NO ACEPTABLE",H270)))</formula>
    </cfRule>
  </conditionalFormatting>
  <conditionalFormatting sqref="H270">
    <cfRule type="containsText" dxfId="1263" priority="919" operator="containsText" text="OFERTA CON PRECIO APARENTEMENTE BAJO">
      <formula>NOT(ISERROR(SEARCH("OFERTA CON PRECIO APARENTEMENTE BAJO",H270)))</formula>
    </cfRule>
  </conditionalFormatting>
  <conditionalFormatting sqref="Q270">
    <cfRule type="cellIs" dxfId="1262" priority="916" operator="greaterThan">
      <formula>0</formula>
    </cfRule>
  </conditionalFormatting>
  <conditionalFormatting sqref="Q270">
    <cfRule type="cellIs" dxfId="1261" priority="917" operator="greaterThan">
      <formula>#REF!-(#REF!-#REF!-#REF!-#REF!)</formula>
    </cfRule>
    <cfRule type="cellIs" dxfId="1260" priority="918" operator="greaterThan">
      <formula>#REF!-#REF!-#REF!-#REF!-#REF!</formula>
    </cfRule>
  </conditionalFormatting>
  <conditionalFormatting sqref="H271">
    <cfRule type="containsText" dxfId="1259" priority="915" operator="containsText" text="VALOR MINIMO NO ACEPTABLE">
      <formula>NOT(ISERROR(SEARCH("VALOR MINIMO NO ACEPTABLE",H271)))</formula>
    </cfRule>
  </conditionalFormatting>
  <conditionalFormatting sqref="H271">
    <cfRule type="containsText" dxfId="1258" priority="914" operator="containsText" text="OFERTA CON PRECIO APARENTEMENTE BAJO">
      <formula>NOT(ISERROR(SEARCH("OFERTA CON PRECIO APARENTEMENTE BAJO",H271)))</formula>
    </cfRule>
  </conditionalFormatting>
  <conditionalFormatting sqref="Q271">
    <cfRule type="cellIs" dxfId="1257" priority="911" operator="greaterThan">
      <formula>0</formula>
    </cfRule>
  </conditionalFormatting>
  <conditionalFormatting sqref="Q271">
    <cfRule type="cellIs" dxfId="1256" priority="912" operator="greaterThan">
      <formula>#REF!-(#REF!-#REF!-#REF!-#REF!)</formula>
    </cfRule>
    <cfRule type="cellIs" dxfId="1255" priority="913" operator="greaterThan">
      <formula>#REF!-#REF!-#REF!-#REF!-#REF!</formula>
    </cfRule>
  </conditionalFormatting>
  <conditionalFormatting sqref="H272">
    <cfRule type="containsText" dxfId="1254" priority="910" operator="containsText" text="VALOR MINIMO NO ACEPTABLE">
      <formula>NOT(ISERROR(SEARCH("VALOR MINIMO NO ACEPTABLE",H272)))</formula>
    </cfRule>
  </conditionalFormatting>
  <conditionalFormatting sqref="H272">
    <cfRule type="containsText" dxfId="1253" priority="909" operator="containsText" text="OFERTA CON PRECIO APARENTEMENTE BAJO">
      <formula>NOT(ISERROR(SEARCH("OFERTA CON PRECIO APARENTEMENTE BAJO",H272)))</formula>
    </cfRule>
  </conditionalFormatting>
  <conditionalFormatting sqref="Q272">
    <cfRule type="cellIs" dxfId="1252" priority="906" operator="greaterThan">
      <formula>0</formula>
    </cfRule>
  </conditionalFormatting>
  <conditionalFormatting sqref="Q272">
    <cfRule type="cellIs" dxfId="1251" priority="907" operator="greaterThan">
      <formula>#REF!-(#REF!-#REF!-#REF!-#REF!)</formula>
    </cfRule>
    <cfRule type="cellIs" dxfId="1250" priority="908" operator="greaterThan">
      <formula>#REF!-#REF!-#REF!-#REF!-#REF!</formula>
    </cfRule>
  </conditionalFormatting>
  <conditionalFormatting sqref="H273">
    <cfRule type="containsText" dxfId="1249" priority="905" operator="containsText" text="VALOR MINIMO NO ACEPTABLE">
      <formula>NOT(ISERROR(SEARCH("VALOR MINIMO NO ACEPTABLE",H273)))</formula>
    </cfRule>
  </conditionalFormatting>
  <conditionalFormatting sqref="H273">
    <cfRule type="containsText" dxfId="1248" priority="904" operator="containsText" text="OFERTA CON PRECIO APARENTEMENTE BAJO">
      <formula>NOT(ISERROR(SEARCH("OFERTA CON PRECIO APARENTEMENTE BAJO",H273)))</formula>
    </cfRule>
  </conditionalFormatting>
  <conditionalFormatting sqref="Q273">
    <cfRule type="cellIs" dxfId="1247" priority="901" operator="greaterThan">
      <formula>0</formula>
    </cfRule>
  </conditionalFormatting>
  <conditionalFormatting sqref="Q273">
    <cfRule type="cellIs" dxfId="1246" priority="902" operator="greaterThan">
      <formula>#REF!-(#REF!-#REF!-#REF!-#REF!)</formula>
    </cfRule>
    <cfRule type="cellIs" dxfId="1245" priority="903" operator="greaterThan">
      <formula>#REF!-#REF!-#REF!-#REF!-#REF!</formula>
    </cfRule>
  </conditionalFormatting>
  <conditionalFormatting sqref="H274">
    <cfRule type="containsText" dxfId="1244" priority="900" operator="containsText" text="VALOR MINIMO NO ACEPTABLE">
      <formula>NOT(ISERROR(SEARCH("VALOR MINIMO NO ACEPTABLE",H274)))</formula>
    </cfRule>
  </conditionalFormatting>
  <conditionalFormatting sqref="H274">
    <cfRule type="containsText" dxfId="1243" priority="899" operator="containsText" text="OFERTA CON PRECIO APARENTEMENTE BAJO">
      <formula>NOT(ISERROR(SEARCH("OFERTA CON PRECIO APARENTEMENTE BAJO",H274)))</formula>
    </cfRule>
  </conditionalFormatting>
  <conditionalFormatting sqref="Q274">
    <cfRule type="cellIs" dxfId="1242" priority="896" operator="greaterThan">
      <formula>0</formula>
    </cfRule>
  </conditionalFormatting>
  <conditionalFormatting sqref="Q274">
    <cfRule type="cellIs" dxfId="1241" priority="897" operator="greaterThan">
      <formula>#REF!-(#REF!-#REF!-#REF!-#REF!)</formula>
    </cfRule>
    <cfRule type="cellIs" dxfId="1240" priority="898" operator="greaterThan">
      <formula>#REF!-#REF!-#REF!-#REF!-#REF!</formula>
    </cfRule>
  </conditionalFormatting>
  <conditionalFormatting sqref="H275">
    <cfRule type="containsText" dxfId="1239" priority="895" operator="containsText" text="VALOR MINIMO NO ACEPTABLE">
      <formula>NOT(ISERROR(SEARCH("VALOR MINIMO NO ACEPTABLE",H275)))</formula>
    </cfRule>
  </conditionalFormatting>
  <conditionalFormatting sqref="H275">
    <cfRule type="containsText" dxfId="1238" priority="894" operator="containsText" text="OFERTA CON PRECIO APARENTEMENTE BAJO">
      <formula>NOT(ISERROR(SEARCH("OFERTA CON PRECIO APARENTEMENTE BAJO",H275)))</formula>
    </cfRule>
  </conditionalFormatting>
  <conditionalFormatting sqref="Q275">
    <cfRule type="cellIs" dxfId="1237" priority="891" operator="greaterThan">
      <formula>0</formula>
    </cfRule>
  </conditionalFormatting>
  <conditionalFormatting sqref="Q275">
    <cfRule type="cellIs" dxfId="1236" priority="892" operator="greaterThan">
      <formula>#REF!-(#REF!-#REF!-#REF!-#REF!)</formula>
    </cfRule>
    <cfRule type="cellIs" dxfId="1235" priority="893" operator="greaterThan">
      <formula>#REF!-#REF!-#REF!-#REF!-#REF!</formula>
    </cfRule>
  </conditionalFormatting>
  <conditionalFormatting sqref="H276">
    <cfRule type="containsText" dxfId="1234" priority="890" operator="containsText" text="VALOR MINIMO NO ACEPTABLE">
      <formula>NOT(ISERROR(SEARCH("VALOR MINIMO NO ACEPTABLE",H276)))</formula>
    </cfRule>
  </conditionalFormatting>
  <conditionalFormatting sqref="H276">
    <cfRule type="containsText" dxfId="1233" priority="889" operator="containsText" text="OFERTA CON PRECIO APARENTEMENTE BAJO">
      <formula>NOT(ISERROR(SEARCH("OFERTA CON PRECIO APARENTEMENTE BAJO",H276)))</formula>
    </cfRule>
  </conditionalFormatting>
  <conditionalFormatting sqref="Q276">
    <cfRule type="cellIs" dxfId="1232" priority="886" operator="greaterThan">
      <formula>0</formula>
    </cfRule>
  </conditionalFormatting>
  <conditionalFormatting sqref="Q276">
    <cfRule type="cellIs" dxfId="1231" priority="887" operator="greaterThan">
      <formula>#REF!-(#REF!-#REF!-#REF!-#REF!)</formula>
    </cfRule>
    <cfRule type="cellIs" dxfId="1230" priority="888" operator="greaterThan">
      <formula>#REF!-#REF!-#REF!-#REF!-#REF!</formula>
    </cfRule>
  </conditionalFormatting>
  <conditionalFormatting sqref="H277">
    <cfRule type="containsText" dxfId="1229" priority="885" operator="containsText" text="VALOR MINIMO NO ACEPTABLE">
      <formula>NOT(ISERROR(SEARCH("VALOR MINIMO NO ACEPTABLE",H277)))</formula>
    </cfRule>
  </conditionalFormatting>
  <conditionalFormatting sqref="H277">
    <cfRule type="containsText" dxfId="1228" priority="884" operator="containsText" text="OFERTA CON PRECIO APARENTEMENTE BAJO">
      <formula>NOT(ISERROR(SEARCH("OFERTA CON PRECIO APARENTEMENTE BAJO",H277)))</formula>
    </cfRule>
  </conditionalFormatting>
  <conditionalFormatting sqref="Q277">
    <cfRule type="cellIs" dxfId="1227" priority="881" operator="greaterThan">
      <formula>0</formula>
    </cfRule>
  </conditionalFormatting>
  <conditionalFormatting sqref="Q277">
    <cfRule type="cellIs" dxfId="1226" priority="882" operator="greaterThan">
      <formula>#REF!-(#REF!-#REF!-#REF!-#REF!)</formula>
    </cfRule>
    <cfRule type="cellIs" dxfId="1225" priority="883" operator="greaterThan">
      <formula>#REF!-#REF!-#REF!-#REF!-#REF!</formula>
    </cfRule>
  </conditionalFormatting>
  <conditionalFormatting sqref="H278">
    <cfRule type="containsText" dxfId="1224" priority="880" operator="containsText" text="VALOR MINIMO NO ACEPTABLE">
      <formula>NOT(ISERROR(SEARCH("VALOR MINIMO NO ACEPTABLE",H278)))</formula>
    </cfRule>
  </conditionalFormatting>
  <conditionalFormatting sqref="H278">
    <cfRule type="containsText" dxfId="1223" priority="879" operator="containsText" text="OFERTA CON PRECIO APARENTEMENTE BAJO">
      <formula>NOT(ISERROR(SEARCH("OFERTA CON PRECIO APARENTEMENTE BAJO",H278)))</formula>
    </cfRule>
  </conditionalFormatting>
  <conditionalFormatting sqref="Q278">
    <cfRule type="cellIs" dxfId="1222" priority="876" operator="greaterThan">
      <formula>0</formula>
    </cfRule>
  </conditionalFormatting>
  <conditionalFormatting sqref="Q278">
    <cfRule type="cellIs" dxfId="1221" priority="877" operator="greaterThan">
      <formula>#REF!-(#REF!-#REF!-#REF!-#REF!)</formula>
    </cfRule>
    <cfRule type="cellIs" dxfId="1220" priority="878" operator="greaterThan">
      <formula>#REF!-#REF!-#REF!-#REF!-#REF!</formula>
    </cfRule>
  </conditionalFormatting>
  <conditionalFormatting sqref="H279">
    <cfRule type="containsText" dxfId="1219" priority="875" operator="containsText" text="VALOR MINIMO NO ACEPTABLE">
      <formula>NOT(ISERROR(SEARCH("VALOR MINIMO NO ACEPTABLE",H279)))</formula>
    </cfRule>
  </conditionalFormatting>
  <conditionalFormatting sqref="H279">
    <cfRule type="containsText" dxfId="1218" priority="874" operator="containsText" text="OFERTA CON PRECIO APARENTEMENTE BAJO">
      <formula>NOT(ISERROR(SEARCH("OFERTA CON PRECIO APARENTEMENTE BAJO",H279)))</formula>
    </cfRule>
  </conditionalFormatting>
  <conditionalFormatting sqref="Q279">
    <cfRule type="cellIs" dxfId="1217" priority="871" operator="greaterThan">
      <formula>0</formula>
    </cfRule>
  </conditionalFormatting>
  <conditionalFormatting sqref="Q279">
    <cfRule type="cellIs" dxfId="1216" priority="872" operator="greaterThan">
      <formula>#REF!-(#REF!-#REF!-#REF!-#REF!)</formula>
    </cfRule>
    <cfRule type="cellIs" dxfId="1215" priority="873" operator="greaterThan">
      <formula>#REF!-#REF!-#REF!-#REF!-#REF!</formula>
    </cfRule>
  </conditionalFormatting>
  <conditionalFormatting sqref="H280">
    <cfRule type="containsText" dxfId="1214" priority="870" operator="containsText" text="VALOR MINIMO NO ACEPTABLE">
      <formula>NOT(ISERROR(SEARCH("VALOR MINIMO NO ACEPTABLE",H280)))</formula>
    </cfRule>
  </conditionalFormatting>
  <conditionalFormatting sqref="H280">
    <cfRule type="containsText" dxfId="1213" priority="869" operator="containsText" text="OFERTA CON PRECIO APARENTEMENTE BAJO">
      <formula>NOT(ISERROR(SEARCH("OFERTA CON PRECIO APARENTEMENTE BAJO",H280)))</formula>
    </cfRule>
  </conditionalFormatting>
  <conditionalFormatting sqref="Q280">
    <cfRule type="cellIs" dxfId="1212" priority="866" operator="greaterThan">
      <formula>0</formula>
    </cfRule>
  </conditionalFormatting>
  <conditionalFormatting sqref="Q280">
    <cfRule type="cellIs" dxfId="1211" priority="867" operator="greaterThan">
      <formula>#REF!-(#REF!-#REF!-#REF!-#REF!)</formula>
    </cfRule>
    <cfRule type="cellIs" dxfId="1210" priority="868" operator="greaterThan">
      <formula>#REF!-#REF!-#REF!-#REF!-#REF!</formula>
    </cfRule>
  </conditionalFormatting>
  <conditionalFormatting sqref="H281">
    <cfRule type="containsText" dxfId="1209" priority="865" operator="containsText" text="VALOR MINIMO NO ACEPTABLE">
      <formula>NOT(ISERROR(SEARCH("VALOR MINIMO NO ACEPTABLE",H281)))</formula>
    </cfRule>
  </conditionalFormatting>
  <conditionalFormatting sqref="H281">
    <cfRule type="containsText" dxfId="1208" priority="864" operator="containsText" text="OFERTA CON PRECIO APARENTEMENTE BAJO">
      <formula>NOT(ISERROR(SEARCH("OFERTA CON PRECIO APARENTEMENTE BAJO",H281)))</formula>
    </cfRule>
  </conditionalFormatting>
  <conditionalFormatting sqref="Q281">
    <cfRule type="cellIs" dxfId="1207" priority="861" operator="greaterThan">
      <formula>0</formula>
    </cfRule>
  </conditionalFormatting>
  <conditionalFormatting sqref="Q281">
    <cfRule type="cellIs" dxfId="1206" priority="862" operator="greaterThan">
      <formula>#REF!-(#REF!-#REF!-#REF!-#REF!)</formula>
    </cfRule>
    <cfRule type="cellIs" dxfId="1205" priority="863" operator="greaterThan">
      <formula>#REF!-#REF!-#REF!-#REF!-#REF!</formula>
    </cfRule>
  </conditionalFormatting>
  <conditionalFormatting sqref="H282">
    <cfRule type="containsText" dxfId="1204" priority="860" operator="containsText" text="VALOR MINIMO NO ACEPTABLE">
      <formula>NOT(ISERROR(SEARCH("VALOR MINIMO NO ACEPTABLE",H282)))</formula>
    </cfRule>
  </conditionalFormatting>
  <conditionalFormatting sqref="H282">
    <cfRule type="containsText" dxfId="1203" priority="859" operator="containsText" text="OFERTA CON PRECIO APARENTEMENTE BAJO">
      <formula>NOT(ISERROR(SEARCH("OFERTA CON PRECIO APARENTEMENTE BAJO",H282)))</formula>
    </cfRule>
  </conditionalFormatting>
  <conditionalFormatting sqref="Q282">
    <cfRule type="cellIs" dxfId="1202" priority="856" operator="greaterThan">
      <formula>0</formula>
    </cfRule>
  </conditionalFormatting>
  <conditionalFormatting sqref="Q282">
    <cfRule type="cellIs" dxfId="1201" priority="857" operator="greaterThan">
      <formula>#REF!-(#REF!-#REF!-#REF!-#REF!)</formula>
    </cfRule>
    <cfRule type="cellIs" dxfId="1200" priority="858" operator="greaterThan">
      <formula>#REF!-#REF!-#REF!-#REF!-#REF!</formula>
    </cfRule>
  </conditionalFormatting>
  <conditionalFormatting sqref="H283">
    <cfRule type="containsText" dxfId="1199" priority="855" operator="containsText" text="VALOR MINIMO NO ACEPTABLE">
      <formula>NOT(ISERROR(SEARCH("VALOR MINIMO NO ACEPTABLE",H283)))</formula>
    </cfRule>
  </conditionalFormatting>
  <conditionalFormatting sqref="H283">
    <cfRule type="containsText" dxfId="1198" priority="854" operator="containsText" text="OFERTA CON PRECIO APARENTEMENTE BAJO">
      <formula>NOT(ISERROR(SEARCH("OFERTA CON PRECIO APARENTEMENTE BAJO",H283)))</formula>
    </cfRule>
  </conditionalFormatting>
  <conditionalFormatting sqref="Q283">
    <cfRule type="cellIs" dxfId="1197" priority="851" operator="greaterThan">
      <formula>0</formula>
    </cfRule>
  </conditionalFormatting>
  <conditionalFormatting sqref="Q283">
    <cfRule type="cellIs" dxfId="1196" priority="852" operator="greaterThan">
      <formula>#REF!-(#REF!-#REF!-#REF!-#REF!)</formula>
    </cfRule>
    <cfRule type="cellIs" dxfId="1195" priority="853" operator="greaterThan">
      <formula>#REF!-#REF!-#REF!-#REF!-#REF!</formula>
    </cfRule>
  </conditionalFormatting>
  <conditionalFormatting sqref="H284">
    <cfRule type="containsText" dxfId="1194" priority="850" operator="containsText" text="VALOR MINIMO NO ACEPTABLE">
      <formula>NOT(ISERROR(SEARCH("VALOR MINIMO NO ACEPTABLE",H284)))</formula>
    </cfRule>
  </conditionalFormatting>
  <conditionalFormatting sqref="H284">
    <cfRule type="containsText" dxfId="1193" priority="849" operator="containsText" text="OFERTA CON PRECIO APARENTEMENTE BAJO">
      <formula>NOT(ISERROR(SEARCH("OFERTA CON PRECIO APARENTEMENTE BAJO",H284)))</formula>
    </cfRule>
  </conditionalFormatting>
  <conditionalFormatting sqref="Q284">
    <cfRule type="cellIs" dxfId="1192" priority="846" operator="greaterThan">
      <formula>0</formula>
    </cfRule>
  </conditionalFormatting>
  <conditionalFormatting sqref="Q284">
    <cfRule type="cellIs" dxfId="1191" priority="847" operator="greaterThan">
      <formula>#REF!-(#REF!-#REF!-#REF!-#REF!)</formula>
    </cfRule>
    <cfRule type="cellIs" dxfId="1190" priority="848" operator="greaterThan">
      <formula>#REF!-#REF!-#REF!-#REF!-#REF!</formula>
    </cfRule>
  </conditionalFormatting>
  <conditionalFormatting sqref="H285">
    <cfRule type="containsText" dxfId="1189" priority="845" operator="containsText" text="VALOR MINIMO NO ACEPTABLE">
      <formula>NOT(ISERROR(SEARCH("VALOR MINIMO NO ACEPTABLE",H285)))</formula>
    </cfRule>
  </conditionalFormatting>
  <conditionalFormatting sqref="H285">
    <cfRule type="containsText" dxfId="1188" priority="844" operator="containsText" text="OFERTA CON PRECIO APARENTEMENTE BAJO">
      <formula>NOT(ISERROR(SEARCH("OFERTA CON PRECIO APARENTEMENTE BAJO",H285)))</formula>
    </cfRule>
  </conditionalFormatting>
  <conditionalFormatting sqref="Q285">
    <cfRule type="cellIs" dxfId="1187" priority="841" operator="greaterThan">
      <formula>0</formula>
    </cfRule>
  </conditionalFormatting>
  <conditionalFormatting sqref="Q285">
    <cfRule type="cellIs" dxfId="1186" priority="842" operator="greaterThan">
      <formula>#REF!-(#REF!-#REF!-#REF!-#REF!)</formula>
    </cfRule>
    <cfRule type="cellIs" dxfId="1185" priority="843" operator="greaterThan">
      <formula>#REF!-#REF!-#REF!-#REF!-#REF!</formula>
    </cfRule>
  </conditionalFormatting>
  <conditionalFormatting sqref="H286">
    <cfRule type="containsText" dxfId="1184" priority="840" operator="containsText" text="VALOR MINIMO NO ACEPTABLE">
      <formula>NOT(ISERROR(SEARCH("VALOR MINIMO NO ACEPTABLE",H286)))</formula>
    </cfRule>
  </conditionalFormatting>
  <conditionalFormatting sqref="H286">
    <cfRule type="containsText" dxfId="1183" priority="839" operator="containsText" text="OFERTA CON PRECIO APARENTEMENTE BAJO">
      <formula>NOT(ISERROR(SEARCH("OFERTA CON PRECIO APARENTEMENTE BAJO",H286)))</formula>
    </cfRule>
  </conditionalFormatting>
  <conditionalFormatting sqref="Q286">
    <cfRule type="cellIs" dxfId="1182" priority="836" operator="greaterThan">
      <formula>0</formula>
    </cfRule>
  </conditionalFormatting>
  <conditionalFormatting sqref="Q286">
    <cfRule type="cellIs" dxfId="1181" priority="837" operator="greaterThan">
      <formula>#REF!-(#REF!-#REF!-#REF!-#REF!)</formula>
    </cfRule>
    <cfRule type="cellIs" dxfId="1180" priority="838" operator="greaterThan">
      <formula>#REF!-#REF!-#REF!-#REF!-#REF!</formula>
    </cfRule>
  </conditionalFormatting>
  <conditionalFormatting sqref="H287">
    <cfRule type="containsText" dxfId="1179" priority="835" operator="containsText" text="VALOR MINIMO NO ACEPTABLE">
      <formula>NOT(ISERROR(SEARCH("VALOR MINIMO NO ACEPTABLE",H287)))</formula>
    </cfRule>
  </conditionalFormatting>
  <conditionalFormatting sqref="H287">
    <cfRule type="containsText" dxfId="1178" priority="834" operator="containsText" text="OFERTA CON PRECIO APARENTEMENTE BAJO">
      <formula>NOT(ISERROR(SEARCH("OFERTA CON PRECIO APARENTEMENTE BAJO",H287)))</formula>
    </cfRule>
  </conditionalFormatting>
  <conditionalFormatting sqref="Q287">
    <cfRule type="cellIs" dxfId="1177" priority="831" operator="greaterThan">
      <formula>0</formula>
    </cfRule>
  </conditionalFormatting>
  <conditionalFormatting sqref="Q287">
    <cfRule type="cellIs" dxfId="1176" priority="832" operator="greaterThan">
      <formula>#REF!-(#REF!-#REF!-#REF!-#REF!)</formula>
    </cfRule>
    <cfRule type="cellIs" dxfId="1175" priority="833" operator="greaterThan">
      <formula>#REF!-#REF!-#REF!-#REF!-#REF!</formula>
    </cfRule>
  </conditionalFormatting>
  <conditionalFormatting sqref="H288">
    <cfRule type="containsText" dxfId="1174" priority="830" operator="containsText" text="VALOR MINIMO NO ACEPTABLE">
      <formula>NOT(ISERROR(SEARCH("VALOR MINIMO NO ACEPTABLE",H288)))</formula>
    </cfRule>
  </conditionalFormatting>
  <conditionalFormatting sqref="H288">
    <cfRule type="containsText" dxfId="1173" priority="829" operator="containsText" text="OFERTA CON PRECIO APARENTEMENTE BAJO">
      <formula>NOT(ISERROR(SEARCH("OFERTA CON PRECIO APARENTEMENTE BAJO",H288)))</formula>
    </cfRule>
  </conditionalFormatting>
  <conditionalFormatting sqref="Q288">
    <cfRule type="cellIs" dxfId="1172" priority="826" operator="greaterThan">
      <formula>0</formula>
    </cfRule>
  </conditionalFormatting>
  <conditionalFormatting sqref="Q288">
    <cfRule type="cellIs" dxfId="1171" priority="827" operator="greaterThan">
      <formula>#REF!-(#REF!-#REF!-#REF!-#REF!)</formula>
    </cfRule>
    <cfRule type="cellIs" dxfId="1170" priority="828" operator="greaterThan">
      <formula>#REF!-#REF!-#REF!-#REF!-#REF!</formula>
    </cfRule>
  </conditionalFormatting>
  <conditionalFormatting sqref="H289">
    <cfRule type="containsText" dxfId="1169" priority="825" operator="containsText" text="VALOR MINIMO NO ACEPTABLE">
      <formula>NOT(ISERROR(SEARCH("VALOR MINIMO NO ACEPTABLE",H289)))</formula>
    </cfRule>
  </conditionalFormatting>
  <conditionalFormatting sqref="H289">
    <cfRule type="containsText" dxfId="1168" priority="824" operator="containsText" text="OFERTA CON PRECIO APARENTEMENTE BAJO">
      <formula>NOT(ISERROR(SEARCH("OFERTA CON PRECIO APARENTEMENTE BAJO",H289)))</formula>
    </cfRule>
  </conditionalFormatting>
  <conditionalFormatting sqref="Q289">
    <cfRule type="cellIs" dxfId="1167" priority="821" operator="greaterThan">
      <formula>0</formula>
    </cfRule>
  </conditionalFormatting>
  <conditionalFormatting sqref="Q289">
    <cfRule type="cellIs" dxfId="1166" priority="822" operator="greaterThan">
      <formula>#REF!-(#REF!-#REF!-#REF!-#REF!)</formula>
    </cfRule>
    <cfRule type="cellIs" dxfId="1165" priority="823" operator="greaterThan">
      <formula>#REF!-#REF!-#REF!-#REF!-#REF!</formula>
    </cfRule>
  </conditionalFormatting>
  <conditionalFormatting sqref="H290">
    <cfRule type="containsText" dxfId="1164" priority="820" operator="containsText" text="VALOR MINIMO NO ACEPTABLE">
      <formula>NOT(ISERROR(SEARCH("VALOR MINIMO NO ACEPTABLE",H290)))</formula>
    </cfRule>
  </conditionalFormatting>
  <conditionalFormatting sqref="H290">
    <cfRule type="containsText" dxfId="1163" priority="819" operator="containsText" text="OFERTA CON PRECIO APARENTEMENTE BAJO">
      <formula>NOT(ISERROR(SEARCH("OFERTA CON PRECIO APARENTEMENTE BAJO",H290)))</formula>
    </cfRule>
  </conditionalFormatting>
  <conditionalFormatting sqref="Q290">
    <cfRule type="cellIs" dxfId="1162" priority="816" operator="greaterThan">
      <formula>0</formula>
    </cfRule>
  </conditionalFormatting>
  <conditionalFormatting sqref="Q290">
    <cfRule type="cellIs" dxfId="1161" priority="817" operator="greaterThan">
      <formula>#REF!-(#REF!-#REF!-#REF!-#REF!)</formula>
    </cfRule>
    <cfRule type="cellIs" dxfId="1160" priority="818" operator="greaterThan">
      <formula>#REF!-#REF!-#REF!-#REF!-#REF!</formula>
    </cfRule>
  </conditionalFormatting>
  <conditionalFormatting sqref="H291">
    <cfRule type="containsText" dxfId="1159" priority="815" operator="containsText" text="VALOR MINIMO NO ACEPTABLE">
      <formula>NOT(ISERROR(SEARCH("VALOR MINIMO NO ACEPTABLE",H291)))</formula>
    </cfRule>
  </conditionalFormatting>
  <conditionalFormatting sqref="H291">
    <cfRule type="containsText" dxfId="1158" priority="814" operator="containsText" text="OFERTA CON PRECIO APARENTEMENTE BAJO">
      <formula>NOT(ISERROR(SEARCH("OFERTA CON PRECIO APARENTEMENTE BAJO",H291)))</formula>
    </cfRule>
  </conditionalFormatting>
  <conditionalFormatting sqref="Q291">
    <cfRule type="cellIs" dxfId="1157" priority="811" operator="greaterThan">
      <formula>0</formula>
    </cfRule>
  </conditionalFormatting>
  <conditionalFormatting sqref="Q291">
    <cfRule type="cellIs" dxfId="1156" priority="812" operator="greaterThan">
      <formula>#REF!-(#REF!-#REF!-#REF!-#REF!)</formula>
    </cfRule>
    <cfRule type="cellIs" dxfId="1155" priority="813" operator="greaterThan">
      <formula>#REF!-#REF!-#REF!-#REF!-#REF!</formula>
    </cfRule>
  </conditionalFormatting>
  <conditionalFormatting sqref="H292">
    <cfRule type="containsText" dxfId="1154" priority="810" operator="containsText" text="VALOR MINIMO NO ACEPTABLE">
      <formula>NOT(ISERROR(SEARCH("VALOR MINIMO NO ACEPTABLE",H292)))</formula>
    </cfRule>
  </conditionalFormatting>
  <conditionalFormatting sqref="H292">
    <cfRule type="containsText" dxfId="1153" priority="809" operator="containsText" text="OFERTA CON PRECIO APARENTEMENTE BAJO">
      <formula>NOT(ISERROR(SEARCH("OFERTA CON PRECIO APARENTEMENTE BAJO",H292)))</formula>
    </cfRule>
  </conditionalFormatting>
  <conditionalFormatting sqref="Q292">
    <cfRule type="cellIs" dxfId="1152" priority="806" operator="greaterThan">
      <formula>0</formula>
    </cfRule>
  </conditionalFormatting>
  <conditionalFormatting sqref="Q292">
    <cfRule type="cellIs" dxfId="1151" priority="807" operator="greaterThan">
      <formula>#REF!-(#REF!-#REF!-#REF!-#REF!)</formula>
    </cfRule>
    <cfRule type="cellIs" dxfId="1150" priority="808" operator="greaterThan">
      <formula>#REF!-#REF!-#REF!-#REF!-#REF!</formula>
    </cfRule>
  </conditionalFormatting>
  <conditionalFormatting sqref="H293">
    <cfRule type="containsText" dxfId="1149" priority="805" operator="containsText" text="VALOR MINIMO NO ACEPTABLE">
      <formula>NOT(ISERROR(SEARCH("VALOR MINIMO NO ACEPTABLE",H293)))</formula>
    </cfRule>
  </conditionalFormatting>
  <conditionalFormatting sqref="H293">
    <cfRule type="containsText" dxfId="1148" priority="804" operator="containsText" text="OFERTA CON PRECIO APARENTEMENTE BAJO">
      <formula>NOT(ISERROR(SEARCH("OFERTA CON PRECIO APARENTEMENTE BAJO",H293)))</formula>
    </cfRule>
  </conditionalFormatting>
  <conditionalFormatting sqref="Q293">
    <cfRule type="cellIs" dxfId="1147" priority="801" operator="greaterThan">
      <formula>0</formula>
    </cfRule>
  </conditionalFormatting>
  <conditionalFormatting sqref="Q293">
    <cfRule type="cellIs" dxfId="1146" priority="802" operator="greaterThan">
      <formula>#REF!-(#REF!-#REF!-#REF!-#REF!)</formula>
    </cfRule>
    <cfRule type="cellIs" dxfId="1145" priority="803" operator="greaterThan">
      <formula>#REF!-#REF!-#REF!-#REF!-#REF!</formula>
    </cfRule>
  </conditionalFormatting>
  <conditionalFormatting sqref="H294">
    <cfRule type="containsText" dxfId="1144" priority="800" operator="containsText" text="VALOR MINIMO NO ACEPTABLE">
      <formula>NOT(ISERROR(SEARCH("VALOR MINIMO NO ACEPTABLE",H294)))</formula>
    </cfRule>
  </conditionalFormatting>
  <conditionalFormatting sqref="H294">
    <cfRule type="containsText" dxfId="1143" priority="799" operator="containsText" text="OFERTA CON PRECIO APARENTEMENTE BAJO">
      <formula>NOT(ISERROR(SEARCH("OFERTA CON PRECIO APARENTEMENTE BAJO",H294)))</formula>
    </cfRule>
  </conditionalFormatting>
  <conditionalFormatting sqref="Q294">
    <cfRule type="cellIs" dxfId="1142" priority="796" operator="greaterThan">
      <formula>0</formula>
    </cfRule>
  </conditionalFormatting>
  <conditionalFormatting sqref="Q294">
    <cfRule type="cellIs" dxfId="1141" priority="797" operator="greaterThan">
      <formula>#REF!-(#REF!-#REF!-#REF!-#REF!)</formula>
    </cfRule>
    <cfRule type="cellIs" dxfId="1140" priority="798" operator="greaterThan">
      <formula>#REF!-#REF!-#REF!-#REF!-#REF!</formula>
    </cfRule>
  </conditionalFormatting>
  <conditionalFormatting sqref="H295">
    <cfRule type="containsText" dxfId="1139" priority="795" operator="containsText" text="VALOR MINIMO NO ACEPTABLE">
      <formula>NOT(ISERROR(SEARCH("VALOR MINIMO NO ACEPTABLE",H295)))</formula>
    </cfRule>
  </conditionalFormatting>
  <conditionalFormatting sqref="H295">
    <cfRule type="containsText" dxfId="1138" priority="794" operator="containsText" text="OFERTA CON PRECIO APARENTEMENTE BAJO">
      <formula>NOT(ISERROR(SEARCH("OFERTA CON PRECIO APARENTEMENTE BAJO",H295)))</formula>
    </cfRule>
  </conditionalFormatting>
  <conditionalFormatting sqref="Q295">
    <cfRule type="cellIs" dxfId="1137" priority="791" operator="greaterThan">
      <formula>0</formula>
    </cfRule>
  </conditionalFormatting>
  <conditionalFormatting sqref="Q295">
    <cfRule type="cellIs" dxfId="1136" priority="792" operator="greaterThan">
      <formula>#REF!-(#REF!-#REF!-#REF!-#REF!)</formula>
    </cfRule>
    <cfRule type="cellIs" dxfId="1135" priority="793" operator="greaterThan">
      <formula>#REF!-#REF!-#REF!-#REF!-#REF!</formula>
    </cfRule>
  </conditionalFormatting>
  <conditionalFormatting sqref="H296">
    <cfRule type="containsText" dxfId="1134" priority="790" operator="containsText" text="VALOR MINIMO NO ACEPTABLE">
      <formula>NOT(ISERROR(SEARCH("VALOR MINIMO NO ACEPTABLE",H296)))</formula>
    </cfRule>
  </conditionalFormatting>
  <conditionalFormatting sqref="H296">
    <cfRule type="containsText" dxfId="1133" priority="789" operator="containsText" text="OFERTA CON PRECIO APARENTEMENTE BAJO">
      <formula>NOT(ISERROR(SEARCH("OFERTA CON PRECIO APARENTEMENTE BAJO",H296)))</formula>
    </cfRule>
  </conditionalFormatting>
  <conditionalFormatting sqref="Q296">
    <cfRule type="cellIs" dxfId="1132" priority="786" operator="greaterThan">
      <formula>0</formula>
    </cfRule>
  </conditionalFormatting>
  <conditionalFormatting sqref="Q296">
    <cfRule type="cellIs" dxfId="1131" priority="787" operator="greaterThan">
      <formula>#REF!-(#REF!-#REF!-#REF!-#REF!)</formula>
    </cfRule>
    <cfRule type="cellIs" dxfId="1130" priority="788" operator="greaterThan">
      <formula>#REF!-#REF!-#REF!-#REF!-#REF!</formula>
    </cfRule>
  </conditionalFormatting>
  <conditionalFormatting sqref="H297">
    <cfRule type="containsText" dxfId="1129" priority="785" operator="containsText" text="VALOR MINIMO NO ACEPTABLE">
      <formula>NOT(ISERROR(SEARCH("VALOR MINIMO NO ACEPTABLE",H297)))</formula>
    </cfRule>
  </conditionalFormatting>
  <conditionalFormatting sqref="H297">
    <cfRule type="containsText" dxfId="1128" priority="784" operator="containsText" text="OFERTA CON PRECIO APARENTEMENTE BAJO">
      <formula>NOT(ISERROR(SEARCH("OFERTA CON PRECIO APARENTEMENTE BAJO",H297)))</formula>
    </cfRule>
  </conditionalFormatting>
  <conditionalFormatting sqref="Q297">
    <cfRule type="cellIs" dxfId="1127" priority="781" operator="greaterThan">
      <formula>0</formula>
    </cfRule>
  </conditionalFormatting>
  <conditionalFormatting sqref="Q297">
    <cfRule type="cellIs" dxfId="1126" priority="782" operator="greaterThan">
      <formula>#REF!-(#REF!-#REF!-#REF!-#REF!)</formula>
    </cfRule>
    <cfRule type="cellIs" dxfId="1125" priority="783" operator="greaterThan">
      <formula>#REF!-#REF!-#REF!-#REF!-#REF!</formula>
    </cfRule>
  </conditionalFormatting>
  <conditionalFormatting sqref="H298">
    <cfRule type="containsText" dxfId="1124" priority="780" operator="containsText" text="VALOR MINIMO NO ACEPTABLE">
      <formula>NOT(ISERROR(SEARCH("VALOR MINIMO NO ACEPTABLE",H298)))</formula>
    </cfRule>
  </conditionalFormatting>
  <conditionalFormatting sqref="H298">
    <cfRule type="containsText" dxfId="1123" priority="779" operator="containsText" text="OFERTA CON PRECIO APARENTEMENTE BAJO">
      <formula>NOT(ISERROR(SEARCH("OFERTA CON PRECIO APARENTEMENTE BAJO",H298)))</formula>
    </cfRule>
  </conditionalFormatting>
  <conditionalFormatting sqref="Q298">
    <cfRule type="cellIs" dxfId="1122" priority="776" operator="greaterThan">
      <formula>0</formula>
    </cfRule>
  </conditionalFormatting>
  <conditionalFormatting sqref="Q298">
    <cfRule type="cellIs" dxfId="1121" priority="777" operator="greaterThan">
      <formula>#REF!-(#REF!-#REF!-#REF!-#REF!)</formula>
    </cfRule>
    <cfRule type="cellIs" dxfId="1120" priority="778" operator="greaterThan">
      <formula>#REF!-#REF!-#REF!-#REF!-#REF!</formula>
    </cfRule>
  </conditionalFormatting>
  <conditionalFormatting sqref="H299">
    <cfRule type="containsText" dxfId="1119" priority="775" operator="containsText" text="VALOR MINIMO NO ACEPTABLE">
      <formula>NOT(ISERROR(SEARCH("VALOR MINIMO NO ACEPTABLE",H299)))</formula>
    </cfRule>
  </conditionalFormatting>
  <conditionalFormatting sqref="H299">
    <cfRule type="containsText" dxfId="1118" priority="774" operator="containsText" text="OFERTA CON PRECIO APARENTEMENTE BAJO">
      <formula>NOT(ISERROR(SEARCH("OFERTA CON PRECIO APARENTEMENTE BAJO",H299)))</formula>
    </cfRule>
  </conditionalFormatting>
  <conditionalFormatting sqref="Q299">
    <cfRule type="cellIs" dxfId="1117" priority="771" operator="greaterThan">
      <formula>0</formula>
    </cfRule>
  </conditionalFormatting>
  <conditionalFormatting sqref="Q299">
    <cfRule type="cellIs" dxfId="1116" priority="772" operator="greaterThan">
      <formula>#REF!-(#REF!-#REF!-#REF!-#REF!)</formula>
    </cfRule>
    <cfRule type="cellIs" dxfId="1115" priority="773" operator="greaterThan">
      <formula>#REF!-#REF!-#REF!-#REF!-#REF!</formula>
    </cfRule>
  </conditionalFormatting>
  <conditionalFormatting sqref="H300">
    <cfRule type="containsText" dxfId="1114" priority="770" operator="containsText" text="VALOR MINIMO NO ACEPTABLE">
      <formula>NOT(ISERROR(SEARCH("VALOR MINIMO NO ACEPTABLE",H300)))</formula>
    </cfRule>
  </conditionalFormatting>
  <conditionalFormatting sqref="H300">
    <cfRule type="containsText" dxfId="1113" priority="769" operator="containsText" text="OFERTA CON PRECIO APARENTEMENTE BAJO">
      <formula>NOT(ISERROR(SEARCH("OFERTA CON PRECIO APARENTEMENTE BAJO",H300)))</formula>
    </cfRule>
  </conditionalFormatting>
  <conditionalFormatting sqref="Q300">
    <cfRule type="cellIs" dxfId="1112" priority="766" operator="greaterThan">
      <formula>0</formula>
    </cfRule>
  </conditionalFormatting>
  <conditionalFormatting sqref="Q300">
    <cfRule type="cellIs" dxfId="1111" priority="767" operator="greaterThan">
      <formula>#REF!-(#REF!-#REF!-#REF!-#REF!)</formula>
    </cfRule>
    <cfRule type="cellIs" dxfId="1110" priority="768" operator="greaterThan">
      <formula>#REF!-#REF!-#REF!-#REF!-#REF!</formula>
    </cfRule>
  </conditionalFormatting>
  <conditionalFormatting sqref="H301">
    <cfRule type="containsText" dxfId="1109" priority="765" operator="containsText" text="VALOR MINIMO NO ACEPTABLE">
      <formula>NOT(ISERROR(SEARCH("VALOR MINIMO NO ACEPTABLE",H301)))</formula>
    </cfRule>
  </conditionalFormatting>
  <conditionalFormatting sqref="H301">
    <cfRule type="containsText" dxfId="1108" priority="764" operator="containsText" text="OFERTA CON PRECIO APARENTEMENTE BAJO">
      <formula>NOT(ISERROR(SEARCH("OFERTA CON PRECIO APARENTEMENTE BAJO",H301)))</formula>
    </cfRule>
  </conditionalFormatting>
  <conditionalFormatting sqref="Q301">
    <cfRule type="cellIs" dxfId="1107" priority="761" operator="greaterThan">
      <formula>0</formula>
    </cfRule>
  </conditionalFormatting>
  <conditionalFormatting sqref="Q301">
    <cfRule type="cellIs" dxfId="1106" priority="762" operator="greaterThan">
      <formula>#REF!-(#REF!-#REF!-#REF!-#REF!)</formula>
    </cfRule>
    <cfRule type="cellIs" dxfId="1105" priority="763" operator="greaterThan">
      <formula>#REF!-#REF!-#REF!-#REF!-#REF!</formula>
    </cfRule>
  </conditionalFormatting>
  <conditionalFormatting sqref="H302">
    <cfRule type="containsText" dxfId="1104" priority="760" operator="containsText" text="VALOR MINIMO NO ACEPTABLE">
      <formula>NOT(ISERROR(SEARCH("VALOR MINIMO NO ACEPTABLE",H302)))</formula>
    </cfRule>
  </conditionalFormatting>
  <conditionalFormatting sqref="H302">
    <cfRule type="containsText" dxfId="1103" priority="759" operator="containsText" text="OFERTA CON PRECIO APARENTEMENTE BAJO">
      <formula>NOT(ISERROR(SEARCH("OFERTA CON PRECIO APARENTEMENTE BAJO",H302)))</formula>
    </cfRule>
  </conditionalFormatting>
  <conditionalFormatting sqref="Q302">
    <cfRule type="cellIs" dxfId="1102" priority="756" operator="greaterThan">
      <formula>0</formula>
    </cfRule>
  </conditionalFormatting>
  <conditionalFormatting sqref="Q302">
    <cfRule type="cellIs" dxfId="1101" priority="757" operator="greaterThan">
      <formula>#REF!-(#REF!-#REF!-#REF!-#REF!)</formula>
    </cfRule>
    <cfRule type="cellIs" dxfId="1100" priority="758" operator="greaterThan">
      <formula>#REF!-#REF!-#REF!-#REF!-#REF!</formula>
    </cfRule>
  </conditionalFormatting>
  <conditionalFormatting sqref="H303">
    <cfRule type="containsText" dxfId="1099" priority="755" operator="containsText" text="VALOR MINIMO NO ACEPTABLE">
      <formula>NOT(ISERROR(SEARCH("VALOR MINIMO NO ACEPTABLE",H303)))</formula>
    </cfRule>
  </conditionalFormatting>
  <conditionalFormatting sqref="H303">
    <cfRule type="containsText" dxfId="1098" priority="754" operator="containsText" text="OFERTA CON PRECIO APARENTEMENTE BAJO">
      <formula>NOT(ISERROR(SEARCH("OFERTA CON PRECIO APARENTEMENTE BAJO",H303)))</formula>
    </cfRule>
  </conditionalFormatting>
  <conditionalFormatting sqref="Q303">
    <cfRule type="cellIs" dxfId="1097" priority="751" operator="greaterThan">
      <formula>0</formula>
    </cfRule>
  </conditionalFormatting>
  <conditionalFormatting sqref="Q303">
    <cfRule type="cellIs" dxfId="1096" priority="752" operator="greaterThan">
      <formula>#REF!-(#REF!-#REF!-#REF!-#REF!)</formula>
    </cfRule>
    <cfRule type="cellIs" dxfId="1095" priority="753" operator="greaterThan">
      <formula>#REF!-#REF!-#REF!-#REF!-#REF!</formula>
    </cfRule>
  </conditionalFormatting>
  <conditionalFormatting sqref="H304">
    <cfRule type="containsText" dxfId="1094" priority="750" operator="containsText" text="VALOR MINIMO NO ACEPTABLE">
      <formula>NOT(ISERROR(SEARCH("VALOR MINIMO NO ACEPTABLE",H304)))</formula>
    </cfRule>
  </conditionalFormatting>
  <conditionalFormatting sqref="H304">
    <cfRule type="containsText" dxfId="1093" priority="749" operator="containsText" text="OFERTA CON PRECIO APARENTEMENTE BAJO">
      <formula>NOT(ISERROR(SEARCH("OFERTA CON PRECIO APARENTEMENTE BAJO",H304)))</formula>
    </cfRule>
  </conditionalFormatting>
  <conditionalFormatting sqref="Q304">
    <cfRule type="cellIs" dxfId="1092" priority="746" operator="greaterThan">
      <formula>0</formula>
    </cfRule>
  </conditionalFormatting>
  <conditionalFormatting sqref="Q304">
    <cfRule type="cellIs" dxfId="1091" priority="747" operator="greaterThan">
      <formula>#REF!-(#REF!-#REF!-#REF!-#REF!)</formula>
    </cfRule>
    <cfRule type="cellIs" dxfId="1090" priority="748" operator="greaterThan">
      <formula>#REF!-#REF!-#REF!-#REF!-#REF!</formula>
    </cfRule>
  </conditionalFormatting>
  <conditionalFormatting sqref="H305">
    <cfRule type="containsText" dxfId="1089" priority="745" operator="containsText" text="VALOR MINIMO NO ACEPTABLE">
      <formula>NOT(ISERROR(SEARCH("VALOR MINIMO NO ACEPTABLE",H305)))</formula>
    </cfRule>
  </conditionalFormatting>
  <conditionalFormatting sqref="H305">
    <cfRule type="containsText" dxfId="1088" priority="744" operator="containsText" text="OFERTA CON PRECIO APARENTEMENTE BAJO">
      <formula>NOT(ISERROR(SEARCH("OFERTA CON PRECIO APARENTEMENTE BAJO",H305)))</formula>
    </cfRule>
  </conditionalFormatting>
  <conditionalFormatting sqref="Q305">
    <cfRule type="cellIs" dxfId="1087" priority="741" operator="greaterThan">
      <formula>0</formula>
    </cfRule>
  </conditionalFormatting>
  <conditionalFormatting sqref="Q305">
    <cfRule type="cellIs" dxfId="1086" priority="742" operator="greaterThan">
      <formula>#REF!-(#REF!-#REF!-#REF!-#REF!)</formula>
    </cfRule>
    <cfRule type="cellIs" dxfId="1085" priority="743" operator="greaterThan">
      <formula>#REF!-#REF!-#REF!-#REF!-#REF!</formula>
    </cfRule>
  </conditionalFormatting>
  <conditionalFormatting sqref="H306">
    <cfRule type="containsText" dxfId="1084" priority="740" operator="containsText" text="VALOR MINIMO NO ACEPTABLE">
      <formula>NOT(ISERROR(SEARCH("VALOR MINIMO NO ACEPTABLE",H306)))</formula>
    </cfRule>
  </conditionalFormatting>
  <conditionalFormatting sqref="H306">
    <cfRule type="containsText" dxfId="1083" priority="739" operator="containsText" text="OFERTA CON PRECIO APARENTEMENTE BAJO">
      <formula>NOT(ISERROR(SEARCH("OFERTA CON PRECIO APARENTEMENTE BAJO",H306)))</formula>
    </cfRule>
  </conditionalFormatting>
  <conditionalFormatting sqref="Q306">
    <cfRule type="cellIs" dxfId="1082" priority="736" operator="greaterThan">
      <formula>0</formula>
    </cfRule>
  </conditionalFormatting>
  <conditionalFormatting sqref="Q306">
    <cfRule type="cellIs" dxfId="1081" priority="737" operator="greaterThan">
      <formula>#REF!-(#REF!-#REF!-#REF!-#REF!)</formula>
    </cfRule>
    <cfRule type="cellIs" dxfId="1080" priority="738" operator="greaterThan">
      <formula>#REF!-#REF!-#REF!-#REF!-#REF!</formula>
    </cfRule>
  </conditionalFormatting>
  <conditionalFormatting sqref="H307">
    <cfRule type="containsText" dxfId="1079" priority="735" operator="containsText" text="VALOR MINIMO NO ACEPTABLE">
      <formula>NOT(ISERROR(SEARCH("VALOR MINIMO NO ACEPTABLE",H307)))</formula>
    </cfRule>
  </conditionalFormatting>
  <conditionalFormatting sqref="H307">
    <cfRule type="containsText" dxfId="1078" priority="734" operator="containsText" text="OFERTA CON PRECIO APARENTEMENTE BAJO">
      <formula>NOT(ISERROR(SEARCH("OFERTA CON PRECIO APARENTEMENTE BAJO",H307)))</formula>
    </cfRule>
  </conditionalFormatting>
  <conditionalFormatting sqref="Q307">
    <cfRule type="cellIs" dxfId="1077" priority="731" operator="greaterThan">
      <formula>0</formula>
    </cfRule>
  </conditionalFormatting>
  <conditionalFormatting sqref="Q307">
    <cfRule type="cellIs" dxfId="1076" priority="732" operator="greaterThan">
      <formula>#REF!-(#REF!-#REF!-#REF!-#REF!)</formula>
    </cfRule>
    <cfRule type="cellIs" dxfId="1075" priority="733" operator="greaterThan">
      <formula>#REF!-#REF!-#REF!-#REF!-#REF!</formula>
    </cfRule>
  </conditionalFormatting>
  <conditionalFormatting sqref="H308">
    <cfRule type="containsText" dxfId="1074" priority="730" operator="containsText" text="VALOR MINIMO NO ACEPTABLE">
      <formula>NOT(ISERROR(SEARCH("VALOR MINIMO NO ACEPTABLE",H308)))</formula>
    </cfRule>
  </conditionalFormatting>
  <conditionalFormatting sqref="H308">
    <cfRule type="containsText" dxfId="1073" priority="729" operator="containsText" text="OFERTA CON PRECIO APARENTEMENTE BAJO">
      <formula>NOT(ISERROR(SEARCH("OFERTA CON PRECIO APARENTEMENTE BAJO",H308)))</formula>
    </cfRule>
  </conditionalFormatting>
  <conditionalFormatting sqref="Q308">
    <cfRule type="cellIs" dxfId="1072" priority="726" operator="greaterThan">
      <formula>0</formula>
    </cfRule>
  </conditionalFormatting>
  <conditionalFormatting sqref="Q308">
    <cfRule type="cellIs" dxfId="1071" priority="727" operator="greaterThan">
      <formula>#REF!-(#REF!-#REF!-#REF!-#REF!)</formula>
    </cfRule>
    <cfRule type="cellIs" dxfId="1070" priority="728" operator="greaterThan">
      <formula>#REF!-#REF!-#REF!-#REF!-#REF!</formula>
    </cfRule>
  </conditionalFormatting>
  <conditionalFormatting sqref="H309">
    <cfRule type="containsText" dxfId="1069" priority="725" operator="containsText" text="VALOR MINIMO NO ACEPTABLE">
      <formula>NOT(ISERROR(SEARCH("VALOR MINIMO NO ACEPTABLE",H309)))</formula>
    </cfRule>
  </conditionalFormatting>
  <conditionalFormatting sqref="H309">
    <cfRule type="containsText" dxfId="1068" priority="724" operator="containsText" text="OFERTA CON PRECIO APARENTEMENTE BAJO">
      <formula>NOT(ISERROR(SEARCH("OFERTA CON PRECIO APARENTEMENTE BAJO",H309)))</formula>
    </cfRule>
  </conditionalFormatting>
  <conditionalFormatting sqref="Q309">
    <cfRule type="cellIs" dxfId="1067" priority="721" operator="greaterThan">
      <formula>0</formula>
    </cfRule>
  </conditionalFormatting>
  <conditionalFormatting sqref="Q309">
    <cfRule type="cellIs" dxfId="1066" priority="722" operator="greaterThan">
      <formula>#REF!-(#REF!-#REF!-#REF!-#REF!)</formula>
    </cfRule>
    <cfRule type="cellIs" dxfId="1065" priority="723" operator="greaterThan">
      <formula>#REF!-#REF!-#REF!-#REF!-#REF!</formula>
    </cfRule>
  </conditionalFormatting>
  <conditionalFormatting sqref="H310">
    <cfRule type="containsText" dxfId="1064" priority="720" operator="containsText" text="VALOR MINIMO NO ACEPTABLE">
      <formula>NOT(ISERROR(SEARCH("VALOR MINIMO NO ACEPTABLE",H310)))</formula>
    </cfRule>
  </conditionalFormatting>
  <conditionalFormatting sqref="H310">
    <cfRule type="containsText" dxfId="1063" priority="719" operator="containsText" text="OFERTA CON PRECIO APARENTEMENTE BAJO">
      <formula>NOT(ISERROR(SEARCH("OFERTA CON PRECIO APARENTEMENTE BAJO",H310)))</formula>
    </cfRule>
  </conditionalFormatting>
  <conditionalFormatting sqref="Q310">
    <cfRule type="cellIs" dxfId="1062" priority="716" operator="greaterThan">
      <formula>0</formula>
    </cfRule>
  </conditionalFormatting>
  <conditionalFormatting sqref="Q310">
    <cfRule type="cellIs" dxfId="1061" priority="717" operator="greaterThan">
      <formula>#REF!-(#REF!-#REF!-#REF!-#REF!)</formula>
    </cfRule>
    <cfRule type="cellIs" dxfId="1060" priority="718" operator="greaterThan">
      <formula>#REF!-#REF!-#REF!-#REF!-#REF!</formula>
    </cfRule>
  </conditionalFormatting>
  <conditionalFormatting sqref="H311">
    <cfRule type="containsText" dxfId="1059" priority="715" operator="containsText" text="VALOR MINIMO NO ACEPTABLE">
      <formula>NOT(ISERROR(SEARCH("VALOR MINIMO NO ACEPTABLE",H311)))</formula>
    </cfRule>
  </conditionalFormatting>
  <conditionalFormatting sqref="H311">
    <cfRule type="containsText" dxfId="1058" priority="714" operator="containsText" text="OFERTA CON PRECIO APARENTEMENTE BAJO">
      <formula>NOT(ISERROR(SEARCH("OFERTA CON PRECIO APARENTEMENTE BAJO",H311)))</formula>
    </cfRule>
  </conditionalFormatting>
  <conditionalFormatting sqref="Q311">
    <cfRule type="cellIs" dxfId="1057" priority="711" operator="greaterThan">
      <formula>0</formula>
    </cfRule>
  </conditionalFormatting>
  <conditionalFormatting sqref="Q311">
    <cfRule type="cellIs" dxfId="1056" priority="712" operator="greaterThan">
      <formula>#REF!-(#REF!-#REF!-#REF!-#REF!)</formula>
    </cfRule>
    <cfRule type="cellIs" dxfId="1055" priority="713" operator="greaterThan">
      <formula>#REF!-#REF!-#REF!-#REF!-#REF!</formula>
    </cfRule>
  </conditionalFormatting>
  <conditionalFormatting sqref="H312">
    <cfRule type="containsText" dxfId="1054" priority="710" operator="containsText" text="VALOR MINIMO NO ACEPTABLE">
      <formula>NOT(ISERROR(SEARCH("VALOR MINIMO NO ACEPTABLE",H312)))</formula>
    </cfRule>
  </conditionalFormatting>
  <conditionalFormatting sqref="H312">
    <cfRule type="containsText" dxfId="1053" priority="709" operator="containsText" text="OFERTA CON PRECIO APARENTEMENTE BAJO">
      <formula>NOT(ISERROR(SEARCH("OFERTA CON PRECIO APARENTEMENTE BAJO",H312)))</formula>
    </cfRule>
  </conditionalFormatting>
  <conditionalFormatting sqref="Q312">
    <cfRule type="cellIs" dxfId="1052" priority="706" operator="greaterThan">
      <formula>0</formula>
    </cfRule>
  </conditionalFormatting>
  <conditionalFormatting sqref="Q312">
    <cfRule type="cellIs" dxfId="1051" priority="707" operator="greaterThan">
      <formula>#REF!-(#REF!-#REF!-#REF!-#REF!)</formula>
    </cfRule>
    <cfRule type="cellIs" dxfId="1050" priority="708" operator="greaterThan">
      <formula>#REF!-#REF!-#REF!-#REF!-#REF!</formula>
    </cfRule>
  </conditionalFormatting>
  <conditionalFormatting sqref="H313">
    <cfRule type="containsText" dxfId="1049" priority="705" operator="containsText" text="VALOR MINIMO NO ACEPTABLE">
      <formula>NOT(ISERROR(SEARCH("VALOR MINIMO NO ACEPTABLE",H313)))</formula>
    </cfRule>
  </conditionalFormatting>
  <conditionalFormatting sqref="H313">
    <cfRule type="containsText" dxfId="1048" priority="704" operator="containsText" text="OFERTA CON PRECIO APARENTEMENTE BAJO">
      <formula>NOT(ISERROR(SEARCH("OFERTA CON PRECIO APARENTEMENTE BAJO",H313)))</formula>
    </cfRule>
  </conditionalFormatting>
  <conditionalFormatting sqref="Q313">
    <cfRule type="cellIs" dxfId="1047" priority="701" operator="greaterThan">
      <formula>0</formula>
    </cfRule>
  </conditionalFormatting>
  <conditionalFormatting sqref="Q313">
    <cfRule type="cellIs" dxfId="1046" priority="702" operator="greaterThan">
      <formula>#REF!-(#REF!-#REF!-#REF!-#REF!)</formula>
    </cfRule>
    <cfRule type="cellIs" dxfId="1045" priority="703" operator="greaterThan">
      <formula>#REF!-#REF!-#REF!-#REF!-#REF!</formula>
    </cfRule>
  </conditionalFormatting>
  <conditionalFormatting sqref="H314">
    <cfRule type="containsText" dxfId="1044" priority="700" operator="containsText" text="VALOR MINIMO NO ACEPTABLE">
      <formula>NOT(ISERROR(SEARCH("VALOR MINIMO NO ACEPTABLE",H314)))</formula>
    </cfRule>
  </conditionalFormatting>
  <conditionalFormatting sqref="H314">
    <cfRule type="containsText" dxfId="1043" priority="699" operator="containsText" text="OFERTA CON PRECIO APARENTEMENTE BAJO">
      <formula>NOT(ISERROR(SEARCH("OFERTA CON PRECIO APARENTEMENTE BAJO",H314)))</formula>
    </cfRule>
  </conditionalFormatting>
  <conditionalFormatting sqref="Q314">
    <cfRule type="cellIs" dxfId="1042" priority="696" operator="greaterThan">
      <formula>0</formula>
    </cfRule>
  </conditionalFormatting>
  <conditionalFormatting sqref="Q314">
    <cfRule type="cellIs" dxfId="1041" priority="697" operator="greaterThan">
      <formula>#REF!-(#REF!-#REF!-#REF!-#REF!)</formula>
    </cfRule>
    <cfRule type="cellIs" dxfId="1040" priority="698" operator="greaterThan">
      <formula>#REF!-#REF!-#REF!-#REF!-#REF!</formula>
    </cfRule>
  </conditionalFormatting>
  <conditionalFormatting sqref="H315">
    <cfRule type="containsText" dxfId="1039" priority="695" operator="containsText" text="VALOR MINIMO NO ACEPTABLE">
      <formula>NOT(ISERROR(SEARCH("VALOR MINIMO NO ACEPTABLE",H315)))</formula>
    </cfRule>
  </conditionalFormatting>
  <conditionalFormatting sqref="H315">
    <cfRule type="containsText" dxfId="1038" priority="694" operator="containsText" text="OFERTA CON PRECIO APARENTEMENTE BAJO">
      <formula>NOT(ISERROR(SEARCH("OFERTA CON PRECIO APARENTEMENTE BAJO",H315)))</formula>
    </cfRule>
  </conditionalFormatting>
  <conditionalFormatting sqref="Q315">
    <cfRule type="cellIs" dxfId="1037" priority="691" operator="greaterThan">
      <formula>0</formula>
    </cfRule>
  </conditionalFormatting>
  <conditionalFormatting sqref="Q315">
    <cfRule type="cellIs" dxfId="1036" priority="692" operator="greaterThan">
      <formula>#REF!-(#REF!-#REF!-#REF!-#REF!)</formula>
    </cfRule>
    <cfRule type="cellIs" dxfId="1035" priority="693" operator="greaterThan">
      <formula>#REF!-#REF!-#REF!-#REF!-#REF!</formula>
    </cfRule>
  </conditionalFormatting>
  <conditionalFormatting sqref="H316">
    <cfRule type="containsText" dxfId="1034" priority="690" operator="containsText" text="VALOR MINIMO NO ACEPTABLE">
      <formula>NOT(ISERROR(SEARCH("VALOR MINIMO NO ACEPTABLE",H316)))</formula>
    </cfRule>
  </conditionalFormatting>
  <conditionalFormatting sqref="H316">
    <cfRule type="containsText" dxfId="1033" priority="689" operator="containsText" text="OFERTA CON PRECIO APARENTEMENTE BAJO">
      <formula>NOT(ISERROR(SEARCH("OFERTA CON PRECIO APARENTEMENTE BAJO",H316)))</formula>
    </cfRule>
  </conditionalFormatting>
  <conditionalFormatting sqref="Q316">
    <cfRule type="cellIs" dxfId="1032" priority="686" operator="greaterThan">
      <formula>0</formula>
    </cfRule>
  </conditionalFormatting>
  <conditionalFormatting sqref="Q316">
    <cfRule type="cellIs" dxfId="1031" priority="687" operator="greaterThan">
      <formula>#REF!-(#REF!-#REF!-#REF!-#REF!)</formula>
    </cfRule>
    <cfRule type="cellIs" dxfId="1030" priority="688" operator="greaterThan">
      <formula>#REF!-#REF!-#REF!-#REF!-#REF!</formula>
    </cfRule>
  </conditionalFormatting>
  <conditionalFormatting sqref="H317">
    <cfRule type="containsText" dxfId="1029" priority="685" operator="containsText" text="VALOR MINIMO NO ACEPTABLE">
      <formula>NOT(ISERROR(SEARCH("VALOR MINIMO NO ACEPTABLE",H317)))</formula>
    </cfRule>
  </conditionalFormatting>
  <conditionalFormatting sqref="H317">
    <cfRule type="containsText" dxfId="1028" priority="684" operator="containsText" text="OFERTA CON PRECIO APARENTEMENTE BAJO">
      <formula>NOT(ISERROR(SEARCH("OFERTA CON PRECIO APARENTEMENTE BAJO",H317)))</formula>
    </cfRule>
  </conditionalFormatting>
  <conditionalFormatting sqref="Q317">
    <cfRule type="cellIs" dxfId="1027" priority="681" operator="greaterThan">
      <formula>0</formula>
    </cfRule>
  </conditionalFormatting>
  <conditionalFormatting sqref="Q317">
    <cfRule type="cellIs" dxfId="1026" priority="682" operator="greaterThan">
      <formula>#REF!-(#REF!-#REF!-#REF!-#REF!)</formula>
    </cfRule>
    <cfRule type="cellIs" dxfId="1025" priority="683" operator="greaterThan">
      <formula>#REF!-#REF!-#REF!-#REF!-#REF!</formula>
    </cfRule>
  </conditionalFormatting>
  <conditionalFormatting sqref="H318">
    <cfRule type="containsText" dxfId="1024" priority="680" operator="containsText" text="VALOR MINIMO NO ACEPTABLE">
      <formula>NOT(ISERROR(SEARCH("VALOR MINIMO NO ACEPTABLE",H318)))</formula>
    </cfRule>
  </conditionalFormatting>
  <conditionalFormatting sqref="H318">
    <cfRule type="containsText" dxfId="1023" priority="679" operator="containsText" text="OFERTA CON PRECIO APARENTEMENTE BAJO">
      <formula>NOT(ISERROR(SEARCH("OFERTA CON PRECIO APARENTEMENTE BAJO",H318)))</formula>
    </cfRule>
  </conditionalFormatting>
  <conditionalFormatting sqref="Q318">
    <cfRule type="cellIs" dxfId="1022" priority="676" operator="greaterThan">
      <formula>0</formula>
    </cfRule>
  </conditionalFormatting>
  <conditionalFormatting sqref="Q318">
    <cfRule type="cellIs" dxfId="1021" priority="677" operator="greaterThan">
      <formula>#REF!-(#REF!-#REF!-#REF!-#REF!)</formula>
    </cfRule>
    <cfRule type="cellIs" dxfId="1020" priority="678" operator="greaterThan">
      <formula>#REF!-#REF!-#REF!-#REF!-#REF!</formula>
    </cfRule>
  </conditionalFormatting>
  <conditionalFormatting sqref="H319">
    <cfRule type="containsText" dxfId="1019" priority="675" operator="containsText" text="VALOR MINIMO NO ACEPTABLE">
      <formula>NOT(ISERROR(SEARCH("VALOR MINIMO NO ACEPTABLE",H319)))</formula>
    </cfRule>
  </conditionalFormatting>
  <conditionalFormatting sqref="H319">
    <cfRule type="containsText" dxfId="1018" priority="674" operator="containsText" text="OFERTA CON PRECIO APARENTEMENTE BAJO">
      <formula>NOT(ISERROR(SEARCH("OFERTA CON PRECIO APARENTEMENTE BAJO",H319)))</formula>
    </cfRule>
  </conditionalFormatting>
  <conditionalFormatting sqref="Q319">
    <cfRule type="cellIs" dxfId="1017" priority="671" operator="greaterThan">
      <formula>0</formula>
    </cfRule>
  </conditionalFormatting>
  <conditionalFormatting sqref="Q319">
    <cfRule type="cellIs" dxfId="1016" priority="672" operator="greaterThan">
      <formula>#REF!-(#REF!-#REF!-#REF!-#REF!)</formula>
    </cfRule>
    <cfRule type="cellIs" dxfId="1015" priority="673" operator="greaterThan">
      <formula>#REF!-#REF!-#REF!-#REF!-#REF!</formula>
    </cfRule>
  </conditionalFormatting>
  <conditionalFormatting sqref="H320">
    <cfRule type="containsText" dxfId="1014" priority="670" operator="containsText" text="VALOR MINIMO NO ACEPTABLE">
      <formula>NOT(ISERROR(SEARCH("VALOR MINIMO NO ACEPTABLE",H320)))</formula>
    </cfRule>
  </conditionalFormatting>
  <conditionalFormatting sqref="H320">
    <cfRule type="containsText" dxfId="1013" priority="669" operator="containsText" text="OFERTA CON PRECIO APARENTEMENTE BAJO">
      <formula>NOT(ISERROR(SEARCH("OFERTA CON PRECIO APARENTEMENTE BAJO",H320)))</formula>
    </cfRule>
  </conditionalFormatting>
  <conditionalFormatting sqref="Q320">
    <cfRule type="cellIs" dxfId="1012" priority="666" operator="greaterThan">
      <formula>0</formula>
    </cfRule>
  </conditionalFormatting>
  <conditionalFormatting sqref="Q320">
    <cfRule type="cellIs" dxfId="1011" priority="667" operator="greaterThan">
      <formula>#REF!-(#REF!-#REF!-#REF!-#REF!)</formula>
    </cfRule>
    <cfRule type="cellIs" dxfId="1010" priority="668" operator="greaterThan">
      <formula>#REF!-#REF!-#REF!-#REF!-#REF!</formula>
    </cfRule>
  </conditionalFormatting>
  <conditionalFormatting sqref="H321">
    <cfRule type="containsText" dxfId="1009" priority="665" operator="containsText" text="VALOR MINIMO NO ACEPTABLE">
      <formula>NOT(ISERROR(SEARCH("VALOR MINIMO NO ACEPTABLE",H321)))</formula>
    </cfRule>
  </conditionalFormatting>
  <conditionalFormatting sqref="H321">
    <cfRule type="containsText" dxfId="1008" priority="664" operator="containsText" text="OFERTA CON PRECIO APARENTEMENTE BAJO">
      <formula>NOT(ISERROR(SEARCH("OFERTA CON PRECIO APARENTEMENTE BAJO",H321)))</formula>
    </cfRule>
  </conditionalFormatting>
  <conditionalFormatting sqref="Q321">
    <cfRule type="cellIs" dxfId="1007" priority="661" operator="greaterThan">
      <formula>0</formula>
    </cfRule>
  </conditionalFormatting>
  <conditionalFormatting sqref="Q321">
    <cfRule type="cellIs" dxfId="1006" priority="662" operator="greaterThan">
      <formula>#REF!-(#REF!-#REF!-#REF!-#REF!)</formula>
    </cfRule>
    <cfRule type="cellIs" dxfId="1005" priority="663" operator="greaterThan">
      <formula>#REF!-#REF!-#REF!-#REF!-#REF!</formula>
    </cfRule>
  </conditionalFormatting>
  <conditionalFormatting sqref="H322">
    <cfRule type="containsText" dxfId="1004" priority="660" operator="containsText" text="VALOR MINIMO NO ACEPTABLE">
      <formula>NOT(ISERROR(SEARCH("VALOR MINIMO NO ACEPTABLE",H322)))</formula>
    </cfRule>
  </conditionalFormatting>
  <conditionalFormatting sqref="H322">
    <cfRule type="containsText" dxfId="1003" priority="659" operator="containsText" text="OFERTA CON PRECIO APARENTEMENTE BAJO">
      <formula>NOT(ISERROR(SEARCH("OFERTA CON PRECIO APARENTEMENTE BAJO",H322)))</formula>
    </cfRule>
  </conditionalFormatting>
  <conditionalFormatting sqref="Q322">
    <cfRule type="cellIs" dxfId="1002" priority="656" operator="greaterThan">
      <formula>0</formula>
    </cfRule>
  </conditionalFormatting>
  <conditionalFormatting sqref="Q322">
    <cfRule type="cellIs" dxfId="1001" priority="657" operator="greaterThan">
      <formula>#REF!-(#REF!-#REF!-#REF!-#REF!)</formula>
    </cfRule>
    <cfRule type="cellIs" dxfId="1000" priority="658" operator="greaterThan">
      <formula>#REF!-#REF!-#REF!-#REF!-#REF!</formula>
    </cfRule>
  </conditionalFormatting>
  <conditionalFormatting sqref="H323">
    <cfRule type="containsText" dxfId="999" priority="655" operator="containsText" text="VALOR MINIMO NO ACEPTABLE">
      <formula>NOT(ISERROR(SEARCH("VALOR MINIMO NO ACEPTABLE",H323)))</formula>
    </cfRule>
  </conditionalFormatting>
  <conditionalFormatting sqref="H323">
    <cfRule type="containsText" dxfId="998" priority="654" operator="containsText" text="OFERTA CON PRECIO APARENTEMENTE BAJO">
      <formula>NOT(ISERROR(SEARCH("OFERTA CON PRECIO APARENTEMENTE BAJO",H323)))</formula>
    </cfRule>
  </conditionalFormatting>
  <conditionalFormatting sqref="Q323">
    <cfRule type="cellIs" dxfId="997" priority="651" operator="greaterThan">
      <formula>0</formula>
    </cfRule>
  </conditionalFormatting>
  <conditionalFormatting sqref="Q323">
    <cfRule type="cellIs" dxfId="996" priority="652" operator="greaterThan">
      <formula>#REF!-(#REF!-#REF!-#REF!-#REF!)</formula>
    </cfRule>
    <cfRule type="cellIs" dxfId="995" priority="653" operator="greaterThan">
      <formula>#REF!-#REF!-#REF!-#REF!-#REF!</formula>
    </cfRule>
  </conditionalFormatting>
  <conditionalFormatting sqref="H324">
    <cfRule type="containsText" dxfId="994" priority="650" operator="containsText" text="VALOR MINIMO NO ACEPTABLE">
      <formula>NOT(ISERROR(SEARCH("VALOR MINIMO NO ACEPTABLE",H324)))</formula>
    </cfRule>
  </conditionalFormatting>
  <conditionalFormatting sqref="H324">
    <cfRule type="containsText" dxfId="993" priority="649" operator="containsText" text="OFERTA CON PRECIO APARENTEMENTE BAJO">
      <formula>NOT(ISERROR(SEARCH("OFERTA CON PRECIO APARENTEMENTE BAJO",H324)))</formula>
    </cfRule>
  </conditionalFormatting>
  <conditionalFormatting sqref="Q324">
    <cfRule type="cellIs" dxfId="992" priority="646" operator="greaterThan">
      <formula>0</formula>
    </cfRule>
  </conditionalFormatting>
  <conditionalFormatting sqref="Q324">
    <cfRule type="cellIs" dxfId="991" priority="647" operator="greaterThan">
      <formula>#REF!-(#REF!-#REF!-#REF!-#REF!)</formula>
    </cfRule>
    <cfRule type="cellIs" dxfId="990" priority="648" operator="greaterThan">
      <formula>#REF!-#REF!-#REF!-#REF!-#REF!</formula>
    </cfRule>
  </conditionalFormatting>
  <conditionalFormatting sqref="H325">
    <cfRule type="containsText" dxfId="989" priority="645" operator="containsText" text="VALOR MINIMO NO ACEPTABLE">
      <formula>NOT(ISERROR(SEARCH("VALOR MINIMO NO ACEPTABLE",H325)))</formula>
    </cfRule>
  </conditionalFormatting>
  <conditionalFormatting sqref="H325">
    <cfRule type="containsText" dxfId="988" priority="644" operator="containsText" text="OFERTA CON PRECIO APARENTEMENTE BAJO">
      <formula>NOT(ISERROR(SEARCH("OFERTA CON PRECIO APARENTEMENTE BAJO",H325)))</formula>
    </cfRule>
  </conditionalFormatting>
  <conditionalFormatting sqref="Q325">
    <cfRule type="cellIs" dxfId="987" priority="641" operator="greaterThan">
      <formula>0</formula>
    </cfRule>
  </conditionalFormatting>
  <conditionalFormatting sqref="Q325">
    <cfRule type="cellIs" dxfId="986" priority="642" operator="greaterThan">
      <formula>#REF!-(#REF!-#REF!-#REF!-#REF!)</formula>
    </cfRule>
    <cfRule type="cellIs" dxfId="985" priority="643" operator="greaterThan">
      <formula>#REF!-#REF!-#REF!-#REF!-#REF!</formula>
    </cfRule>
  </conditionalFormatting>
  <conditionalFormatting sqref="H326">
    <cfRule type="containsText" dxfId="984" priority="640" operator="containsText" text="VALOR MINIMO NO ACEPTABLE">
      <formula>NOT(ISERROR(SEARCH("VALOR MINIMO NO ACEPTABLE",H326)))</formula>
    </cfRule>
  </conditionalFormatting>
  <conditionalFormatting sqref="H326">
    <cfRule type="containsText" dxfId="983" priority="639" operator="containsText" text="OFERTA CON PRECIO APARENTEMENTE BAJO">
      <formula>NOT(ISERROR(SEARCH("OFERTA CON PRECIO APARENTEMENTE BAJO",H326)))</formula>
    </cfRule>
  </conditionalFormatting>
  <conditionalFormatting sqref="Q326">
    <cfRule type="cellIs" dxfId="982" priority="636" operator="greaterThan">
      <formula>0</formula>
    </cfRule>
  </conditionalFormatting>
  <conditionalFormatting sqref="Q326">
    <cfRule type="cellIs" dxfId="981" priority="637" operator="greaterThan">
      <formula>#REF!-(#REF!-#REF!-#REF!-#REF!)</formula>
    </cfRule>
    <cfRule type="cellIs" dxfId="980" priority="638" operator="greaterThan">
      <formula>#REF!-#REF!-#REF!-#REF!-#REF!</formula>
    </cfRule>
  </conditionalFormatting>
  <conditionalFormatting sqref="H327">
    <cfRule type="containsText" dxfId="979" priority="635" operator="containsText" text="VALOR MINIMO NO ACEPTABLE">
      <formula>NOT(ISERROR(SEARCH("VALOR MINIMO NO ACEPTABLE",H327)))</formula>
    </cfRule>
  </conditionalFormatting>
  <conditionalFormatting sqref="H327">
    <cfRule type="containsText" dxfId="978" priority="634" operator="containsText" text="OFERTA CON PRECIO APARENTEMENTE BAJO">
      <formula>NOT(ISERROR(SEARCH("OFERTA CON PRECIO APARENTEMENTE BAJO",H327)))</formula>
    </cfRule>
  </conditionalFormatting>
  <conditionalFormatting sqref="Q327">
    <cfRule type="cellIs" dxfId="977" priority="631" operator="greaterThan">
      <formula>0</formula>
    </cfRule>
  </conditionalFormatting>
  <conditionalFormatting sqref="Q327">
    <cfRule type="cellIs" dxfId="976" priority="632" operator="greaterThan">
      <formula>#REF!-(#REF!-#REF!-#REF!-#REF!)</formula>
    </cfRule>
    <cfRule type="cellIs" dxfId="975" priority="633" operator="greaterThan">
      <formula>#REF!-#REF!-#REF!-#REF!-#REF!</formula>
    </cfRule>
  </conditionalFormatting>
  <conditionalFormatting sqref="H328">
    <cfRule type="containsText" dxfId="974" priority="630" operator="containsText" text="VALOR MINIMO NO ACEPTABLE">
      <formula>NOT(ISERROR(SEARCH("VALOR MINIMO NO ACEPTABLE",H328)))</formula>
    </cfRule>
  </conditionalFormatting>
  <conditionalFormatting sqref="H328">
    <cfRule type="containsText" dxfId="973" priority="629" operator="containsText" text="OFERTA CON PRECIO APARENTEMENTE BAJO">
      <formula>NOT(ISERROR(SEARCH("OFERTA CON PRECIO APARENTEMENTE BAJO",H328)))</formula>
    </cfRule>
  </conditionalFormatting>
  <conditionalFormatting sqref="Q328">
    <cfRule type="cellIs" dxfId="972" priority="626" operator="greaterThan">
      <formula>0</formula>
    </cfRule>
  </conditionalFormatting>
  <conditionalFormatting sqref="Q328">
    <cfRule type="cellIs" dxfId="971" priority="627" operator="greaterThan">
      <formula>#REF!-(#REF!-#REF!-#REF!-#REF!)</formula>
    </cfRule>
    <cfRule type="cellIs" dxfId="970" priority="628" operator="greaterThan">
      <formula>#REF!-#REF!-#REF!-#REF!-#REF!</formula>
    </cfRule>
  </conditionalFormatting>
  <conditionalFormatting sqref="H329">
    <cfRule type="containsText" dxfId="969" priority="625" operator="containsText" text="VALOR MINIMO NO ACEPTABLE">
      <formula>NOT(ISERROR(SEARCH("VALOR MINIMO NO ACEPTABLE",H329)))</formula>
    </cfRule>
  </conditionalFormatting>
  <conditionalFormatting sqref="H329">
    <cfRule type="containsText" dxfId="968" priority="624" operator="containsText" text="OFERTA CON PRECIO APARENTEMENTE BAJO">
      <formula>NOT(ISERROR(SEARCH("OFERTA CON PRECIO APARENTEMENTE BAJO",H329)))</formula>
    </cfRule>
  </conditionalFormatting>
  <conditionalFormatting sqref="Q329">
    <cfRule type="cellIs" dxfId="967" priority="621" operator="greaterThan">
      <formula>0</formula>
    </cfRule>
  </conditionalFormatting>
  <conditionalFormatting sqref="Q329">
    <cfRule type="cellIs" dxfId="966" priority="622" operator="greaterThan">
      <formula>#REF!-(#REF!-#REF!-#REF!-#REF!)</formula>
    </cfRule>
    <cfRule type="cellIs" dxfId="965" priority="623" operator="greaterThan">
      <formula>#REF!-#REF!-#REF!-#REF!-#REF!</formula>
    </cfRule>
  </conditionalFormatting>
  <conditionalFormatting sqref="H330">
    <cfRule type="containsText" dxfId="964" priority="620" operator="containsText" text="VALOR MINIMO NO ACEPTABLE">
      <formula>NOT(ISERROR(SEARCH("VALOR MINIMO NO ACEPTABLE",H330)))</formula>
    </cfRule>
  </conditionalFormatting>
  <conditionalFormatting sqref="H330">
    <cfRule type="containsText" dxfId="963" priority="619" operator="containsText" text="OFERTA CON PRECIO APARENTEMENTE BAJO">
      <formula>NOT(ISERROR(SEARCH("OFERTA CON PRECIO APARENTEMENTE BAJO",H330)))</formula>
    </cfRule>
  </conditionalFormatting>
  <conditionalFormatting sqref="Q330">
    <cfRule type="cellIs" dxfId="962" priority="616" operator="greaterThan">
      <formula>0</formula>
    </cfRule>
  </conditionalFormatting>
  <conditionalFormatting sqref="Q330">
    <cfRule type="cellIs" dxfId="961" priority="617" operator="greaterThan">
      <formula>#REF!-(#REF!-#REF!-#REF!-#REF!)</formula>
    </cfRule>
    <cfRule type="cellIs" dxfId="960" priority="618" operator="greaterThan">
      <formula>#REF!-#REF!-#REF!-#REF!-#REF!</formula>
    </cfRule>
  </conditionalFormatting>
  <conditionalFormatting sqref="H331">
    <cfRule type="containsText" dxfId="959" priority="615" operator="containsText" text="VALOR MINIMO NO ACEPTABLE">
      <formula>NOT(ISERROR(SEARCH("VALOR MINIMO NO ACEPTABLE",H331)))</formula>
    </cfRule>
  </conditionalFormatting>
  <conditionalFormatting sqref="H331">
    <cfRule type="containsText" dxfId="958" priority="614" operator="containsText" text="OFERTA CON PRECIO APARENTEMENTE BAJO">
      <formula>NOT(ISERROR(SEARCH("OFERTA CON PRECIO APARENTEMENTE BAJO",H331)))</formula>
    </cfRule>
  </conditionalFormatting>
  <conditionalFormatting sqref="Q331">
    <cfRule type="cellIs" dxfId="957" priority="611" operator="greaterThan">
      <formula>0</formula>
    </cfRule>
  </conditionalFormatting>
  <conditionalFormatting sqref="Q331">
    <cfRule type="cellIs" dxfId="956" priority="612" operator="greaterThan">
      <formula>#REF!-(#REF!-#REF!-#REF!-#REF!)</formula>
    </cfRule>
    <cfRule type="cellIs" dxfId="955" priority="613" operator="greaterThan">
      <formula>#REF!-#REF!-#REF!-#REF!-#REF!</formula>
    </cfRule>
  </conditionalFormatting>
  <conditionalFormatting sqref="H332">
    <cfRule type="containsText" dxfId="954" priority="610" operator="containsText" text="VALOR MINIMO NO ACEPTABLE">
      <formula>NOT(ISERROR(SEARCH("VALOR MINIMO NO ACEPTABLE",H332)))</formula>
    </cfRule>
  </conditionalFormatting>
  <conditionalFormatting sqref="H332">
    <cfRule type="containsText" dxfId="953" priority="609" operator="containsText" text="OFERTA CON PRECIO APARENTEMENTE BAJO">
      <formula>NOT(ISERROR(SEARCH("OFERTA CON PRECIO APARENTEMENTE BAJO",H332)))</formula>
    </cfRule>
  </conditionalFormatting>
  <conditionalFormatting sqref="Q332">
    <cfRule type="cellIs" dxfId="952" priority="606" operator="greaterThan">
      <formula>0</formula>
    </cfRule>
  </conditionalFormatting>
  <conditionalFormatting sqref="Q332">
    <cfRule type="cellIs" dxfId="951" priority="607" operator="greaterThan">
      <formula>#REF!-(#REF!-#REF!-#REF!-#REF!)</formula>
    </cfRule>
    <cfRule type="cellIs" dxfId="950" priority="608" operator="greaterThan">
      <formula>#REF!-#REF!-#REF!-#REF!-#REF!</formula>
    </cfRule>
  </conditionalFormatting>
  <conditionalFormatting sqref="H333">
    <cfRule type="containsText" dxfId="949" priority="605" operator="containsText" text="VALOR MINIMO NO ACEPTABLE">
      <formula>NOT(ISERROR(SEARCH("VALOR MINIMO NO ACEPTABLE",H333)))</formula>
    </cfRule>
  </conditionalFormatting>
  <conditionalFormatting sqref="H333">
    <cfRule type="containsText" dxfId="948" priority="604" operator="containsText" text="OFERTA CON PRECIO APARENTEMENTE BAJO">
      <formula>NOT(ISERROR(SEARCH("OFERTA CON PRECIO APARENTEMENTE BAJO",H333)))</formula>
    </cfRule>
  </conditionalFormatting>
  <conditionalFormatting sqref="Q333">
    <cfRule type="cellIs" dxfId="947" priority="601" operator="greaterThan">
      <formula>0</formula>
    </cfRule>
  </conditionalFormatting>
  <conditionalFormatting sqref="Q333">
    <cfRule type="cellIs" dxfId="946" priority="602" operator="greaterThan">
      <formula>#REF!-(#REF!-#REF!-#REF!-#REF!)</formula>
    </cfRule>
    <cfRule type="cellIs" dxfId="945" priority="603" operator="greaterThan">
      <formula>#REF!-#REF!-#REF!-#REF!-#REF!</formula>
    </cfRule>
  </conditionalFormatting>
  <conditionalFormatting sqref="H334">
    <cfRule type="containsText" dxfId="944" priority="600" operator="containsText" text="VALOR MINIMO NO ACEPTABLE">
      <formula>NOT(ISERROR(SEARCH("VALOR MINIMO NO ACEPTABLE",H334)))</formula>
    </cfRule>
  </conditionalFormatting>
  <conditionalFormatting sqref="H334">
    <cfRule type="containsText" dxfId="943" priority="599" operator="containsText" text="OFERTA CON PRECIO APARENTEMENTE BAJO">
      <formula>NOT(ISERROR(SEARCH("OFERTA CON PRECIO APARENTEMENTE BAJO",H334)))</formula>
    </cfRule>
  </conditionalFormatting>
  <conditionalFormatting sqref="Q334">
    <cfRule type="cellIs" dxfId="942" priority="596" operator="greaterThan">
      <formula>0</formula>
    </cfRule>
  </conditionalFormatting>
  <conditionalFormatting sqref="Q334">
    <cfRule type="cellIs" dxfId="941" priority="597" operator="greaterThan">
      <formula>#REF!-(#REF!-#REF!-#REF!-#REF!)</formula>
    </cfRule>
    <cfRule type="cellIs" dxfId="940" priority="598" operator="greaterThan">
      <formula>#REF!-#REF!-#REF!-#REF!-#REF!</formula>
    </cfRule>
  </conditionalFormatting>
  <conditionalFormatting sqref="H335">
    <cfRule type="containsText" dxfId="939" priority="595" operator="containsText" text="VALOR MINIMO NO ACEPTABLE">
      <formula>NOT(ISERROR(SEARCH("VALOR MINIMO NO ACEPTABLE",H335)))</formula>
    </cfRule>
  </conditionalFormatting>
  <conditionalFormatting sqref="H335">
    <cfRule type="containsText" dxfId="938" priority="594" operator="containsText" text="OFERTA CON PRECIO APARENTEMENTE BAJO">
      <formula>NOT(ISERROR(SEARCH("OFERTA CON PRECIO APARENTEMENTE BAJO",H335)))</formula>
    </cfRule>
  </conditionalFormatting>
  <conditionalFormatting sqref="Q335">
    <cfRule type="cellIs" dxfId="937" priority="591" operator="greaterThan">
      <formula>0</formula>
    </cfRule>
  </conditionalFormatting>
  <conditionalFormatting sqref="Q335">
    <cfRule type="cellIs" dxfId="936" priority="592" operator="greaterThan">
      <formula>#REF!-(#REF!-#REF!-#REF!-#REF!)</formula>
    </cfRule>
    <cfRule type="cellIs" dxfId="935" priority="593" operator="greaterThan">
      <formula>#REF!-#REF!-#REF!-#REF!-#REF!</formula>
    </cfRule>
  </conditionalFormatting>
  <conditionalFormatting sqref="H336">
    <cfRule type="containsText" dxfId="934" priority="590" operator="containsText" text="VALOR MINIMO NO ACEPTABLE">
      <formula>NOT(ISERROR(SEARCH("VALOR MINIMO NO ACEPTABLE",H336)))</formula>
    </cfRule>
  </conditionalFormatting>
  <conditionalFormatting sqref="H336">
    <cfRule type="containsText" dxfId="933" priority="589" operator="containsText" text="OFERTA CON PRECIO APARENTEMENTE BAJO">
      <formula>NOT(ISERROR(SEARCH("OFERTA CON PRECIO APARENTEMENTE BAJO",H336)))</formula>
    </cfRule>
  </conditionalFormatting>
  <conditionalFormatting sqref="Q336">
    <cfRule type="cellIs" dxfId="932" priority="586" operator="greaterThan">
      <formula>0</formula>
    </cfRule>
  </conditionalFormatting>
  <conditionalFormatting sqref="Q336">
    <cfRule type="cellIs" dxfId="931" priority="587" operator="greaterThan">
      <formula>#REF!-(#REF!-#REF!-#REF!-#REF!)</formula>
    </cfRule>
    <cfRule type="cellIs" dxfId="930" priority="588" operator="greaterThan">
      <formula>#REF!-#REF!-#REF!-#REF!-#REF!</formula>
    </cfRule>
  </conditionalFormatting>
  <conditionalFormatting sqref="H337">
    <cfRule type="containsText" dxfId="929" priority="585" operator="containsText" text="VALOR MINIMO NO ACEPTABLE">
      <formula>NOT(ISERROR(SEARCH("VALOR MINIMO NO ACEPTABLE",H337)))</formula>
    </cfRule>
  </conditionalFormatting>
  <conditionalFormatting sqref="H337">
    <cfRule type="containsText" dxfId="928" priority="584" operator="containsText" text="OFERTA CON PRECIO APARENTEMENTE BAJO">
      <formula>NOT(ISERROR(SEARCH("OFERTA CON PRECIO APARENTEMENTE BAJO",H337)))</formula>
    </cfRule>
  </conditionalFormatting>
  <conditionalFormatting sqref="Q337">
    <cfRule type="cellIs" dxfId="927" priority="581" operator="greaterThan">
      <formula>0</formula>
    </cfRule>
  </conditionalFormatting>
  <conditionalFormatting sqref="Q337">
    <cfRule type="cellIs" dxfId="926" priority="582" operator="greaterThan">
      <formula>#REF!-(#REF!-#REF!-#REF!-#REF!)</formula>
    </cfRule>
    <cfRule type="cellIs" dxfId="925" priority="583" operator="greaterThan">
      <formula>#REF!-#REF!-#REF!-#REF!-#REF!</formula>
    </cfRule>
  </conditionalFormatting>
  <conditionalFormatting sqref="H338">
    <cfRule type="containsText" dxfId="924" priority="580" operator="containsText" text="VALOR MINIMO NO ACEPTABLE">
      <formula>NOT(ISERROR(SEARCH("VALOR MINIMO NO ACEPTABLE",H338)))</formula>
    </cfRule>
  </conditionalFormatting>
  <conditionalFormatting sqref="H338">
    <cfRule type="containsText" dxfId="923" priority="579" operator="containsText" text="OFERTA CON PRECIO APARENTEMENTE BAJO">
      <formula>NOT(ISERROR(SEARCH("OFERTA CON PRECIO APARENTEMENTE BAJO",H338)))</formula>
    </cfRule>
  </conditionalFormatting>
  <conditionalFormatting sqref="Q338">
    <cfRule type="cellIs" dxfId="922" priority="576" operator="greaterThan">
      <formula>0</formula>
    </cfRule>
  </conditionalFormatting>
  <conditionalFormatting sqref="Q338">
    <cfRule type="cellIs" dxfId="921" priority="577" operator="greaterThan">
      <formula>#REF!-(#REF!-#REF!-#REF!-#REF!)</formula>
    </cfRule>
    <cfRule type="cellIs" dxfId="920" priority="578" operator="greaterThan">
      <formula>#REF!-#REF!-#REF!-#REF!-#REF!</formula>
    </cfRule>
  </conditionalFormatting>
  <conditionalFormatting sqref="H339">
    <cfRule type="containsText" dxfId="919" priority="575" operator="containsText" text="VALOR MINIMO NO ACEPTABLE">
      <formula>NOT(ISERROR(SEARCH("VALOR MINIMO NO ACEPTABLE",H339)))</formula>
    </cfRule>
  </conditionalFormatting>
  <conditionalFormatting sqref="H339">
    <cfRule type="containsText" dxfId="918" priority="574" operator="containsText" text="OFERTA CON PRECIO APARENTEMENTE BAJO">
      <formula>NOT(ISERROR(SEARCH("OFERTA CON PRECIO APARENTEMENTE BAJO",H339)))</formula>
    </cfRule>
  </conditionalFormatting>
  <conditionalFormatting sqref="Q339">
    <cfRule type="cellIs" dxfId="917" priority="571" operator="greaterThan">
      <formula>0</formula>
    </cfRule>
  </conditionalFormatting>
  <conditionalFormatting sqref="Q339">
    <cfRule type="cellIs" dxfId="916" priority="572" operator="greaterThan">
      <formula>#REF!-(#REF!-#REF!-#REF!-#REF!)</formula>
    </cfRule>
    <cfRule type="cellIs" dxfId="915" priority="573" operator="greaterThan">
      <formula>#REF!-#REF!-#REF!-#REF!-#REF!</formula>
    </cfRule>
  </conditionalFormatting>
  <conditionalFormatting sqref="H340">
    <cfRule type="containsText" dxfId="914" priority="570" operator="containsText" text="VALOR MINIMO NO ACEPTABLE">
      <formula>NOT(ISERROR(SEARCH("VALOR MINIMO NO ACEPTABLE",H340)))</formula>
    </cfRule>
  </conditionalFormatting>
  <conditionalFormatting sqref="H340">
    <cfRule type="containsText" dxfId="913" priority="569" operator="containsText" text="OFERTA CON PRECIO APARENTEMENTE BAJO">
      <formula>NOT(ISERROR(SEARCH("OFERTA CON PRECIO APARENTEMENTE BAJO",H340)))</formula>
    </cfRule>
  </conditionalFormatting>
  <conditionalFormatting sqref="Q340">
    <cfRule type="cellIs" dxfId="912" priority="566" operator="greaterThan">
      <formula>0</formula>
    </cfRule>
  </conditionalFormatting>
  <conditionalFormatting sqref="Q340">
    <cfRule type="cellIs" dxfId="911" priority="567" operator="greaterThan">
      <formula>#REF!-(#REF!-#REF!-#REF!-#REF!)</formula>
    </cfRule>
    <cfRule type="cellIs" dxfId="910" priority="568" operator="greaterThan">
      <formula>#REF!-#REF!-#REF!-#REF!-#REF!</formula>
    </cfRule>
  </conditionalFormatting>
  <conditionalFormatting sqref="H341">
    <cfRule type="containsText" dxfId="909" priority="565" operator="containsText" text="VALOR MINIMO NO ACEPTABLE">
      <formula>NOT(ISERROR(SEARCH("VALOR MINIMO NO ACEPTABLE",H341)))</formula>
    </cfRule>
  </conditionalFormatting>
  <conditionalFormatting sqref="H341">
    <cfRule type="containsText" dxfId="908" priority="564" operator="containsText" text="OFERTA CON PRECIO APARENTEMENTE BAJO">
      <formula>NOT(ISERROR(SEARCH("OFERTA CON PRECIO APARENTEMENTE BAJO",H341)))</formula>
    </cfRule>
  </conditionalFormatting>
  <conditionalFormatting sqref="Q341">
    <cfRule type="cellIs" dxfId="907" priority="561" operator="greaterThan">
      <formula>0</formula>
    </cfRule>
  </conditionalFormatting>
  <conditionalFormatting sqref="Q341">
    <cfRule type="cellIs" dxfId="906" priority="562" operator="greaterThan">
      <formula>#REF!-(#REF!-#REF!-#REF!-#REF!)</formula>
    </cfRule>
    <cfRule type="cellIs" dxfId="905" priority="563" operator="greaterThan">
      <formula>#REF!-#REF!-#REF!-#REF!-#REF!</formula>
    </cfRule>
  </conditionalFormatting>
  <conditionalFormatting sqref="H342">
    <cfRule type="containsText" dxfId="904" priority="560" operator="containsText" text="VALOR MINIMO NO ACEPTABLE">
      <formula>NOT(ISERROR(SEARCH("VALOR MINIMO NO ACEPTABLE",H342)))</formula>
    </cfRule>
  </conditionalFormatting>
  <conditionalFormatting sqref="H342">
    <cfRule type="containsText" dxfId="903" priority="559" operator="containsText" text="OFERTA CON PRECIO APARENTEMENTE BAJO">
      <formula>NOT(ISERROR(SEARCH("OFERTA CON PRECIO APARENTEMENTE BAJO",H342)))</formula>
    </cfRule>
  </conditionalFormatting>
  <conditionalFormatting sqref="Q342">
    <cfRule type="cellIs" dxfId="902" priority="556" operator="greaterThan">
      <formula>0</formula>
    </cfRule>
  </conditionalFormatting>
  <conditionalFormatting sqref="Q342">
    <cfRule type="cellIs" dxfId="901" priority="557" operator="greaterThan">
      <formula>#REF!-(#REF!-#REF!-#REF!-#REF!)</formula>
    </cfRule>
    <cfRule type="cellIs" dxfId="900" priority="558" operator="greaterThan">
      <formula>#REF!-#REF!-#REF!-#REF!-#REF!</formula>
    </cfRule>
  </conditionalFormatting>
  <conditionalFormatting sqref="H343">
    <cfRule type="containsText" dxfId="899" priority="555" operator="containsText" text="VALOR MINIMO NO ACEPTABLE">
      <formula>NOT(ISERROR(SEARCH("VALOR MINIMO NO ACEPTABLE",H343)))</formula>
    </cfRule>
  </conditionalFormatting>
  <conditionalFormatting sqref="H343">
    <cfRule type="containsText" dxfId="898" priority="554" operator="containsText" text="OFERTA CON PRECIO APARENTEMENTE BAJO">
      <formula>NOT(ISERROR(SEARCH("OFERTA CON PRECIO APARENTEMENTE BAJO",H343)))</formula>
    </cfRule>
  </conditionalFormatting>
  <conditionalFormatting sqref="Q343">
    <cfRule type="cellIs" dxfId="897" priority="551" operator="greaterThan">
      <formula>0</formula>
    </cfRule>
  </conditionalFormatting>
  <conditionalFormatting sqref="Q343">
    <cfRule type="cellIs" dxfId="896" priority="552" operator="greaterThan">
      <formula>#REF!-(#REF!-#REF!-#REF!-#REF!)</formula>
    </cfRule>
    <cfRule type="cellIs" dxfId="895" priority="553" operator="greaterThan">
      <formula>#REF!-#REF!-#REF!-#REF!-#REF!</formula>
    </cfRule>
  </conditionalFormatting>
  <conditionalFormatting sqref="H344">
    <cfRule type="containsText" dxfId="894" priority="550" operator="containsText" text="VALOR MINIMO NO ACEPTABLE">
      <formula>NOT(ISERROR(SEARCH("VALOR MINIMO NO ACEPTABLE",H344)))</formula>
    </cfRule>
  </conditionalFormatting>
  <conditionalFormatting sqref="H344">
    <cfRule type="containsText" dxfId="893" priority="549" operator="containsText" text="OFERTA CON PRECIO APARENTEMENTE BAJO">
      <formula>NOT(ISERROR(SEARCH("OFERTA CON PRECIO APARENTEMENTE BAJO",H344)))</formula>
    </cfRule>
  </conditionalFormatting>
  <conditionalFormatting sqref="Q344">
    <cfRule type="cellIs" dxfId="892" priority="546" operator="greaterThan">
      <formula>0</formula>
    </cfRule>
  </conditionalFormatting>
  <conditionalFormatting sqref="Q344">
    <cfRule type="cellIs" dxfId="891" priority="547" operator="greaterThan">
      <formula>#REF!-(#REF!-#REF!-#REF!-#REF!)</formula>
    </cfRule>
    <cfRule type="cellIs" dxfId="890" priority="548" operator="greaterThan">
      <formula>#REF!-#REF!-#REF!-#REF!-#REF!</formula>
    </cfRule>
  </conditionalFormatting>
  <conditionalFormatting sqref="H345">
    <cfRule type="containsText" dxfId="889" priority="545" operator="containsText" text="VALOR MINIMO NO ACEPTABLE">
      <formula>NOT(ISERROR(SEARCH("VALOR MINIMO NO ACEPTABLE",H345)))</formula>
    </cfRule>
  </conditionalFormatting>
  <conditionalFormatting sqref="H345">
    <cfRule type="containsText" dxfId="888" priority="544" operator="containsText" text="OFERTA CON PRECIO APARENTEMENTE BAJO">
      <formula>NOT(ISERROR(SEARCH("OFERTA CON PRECIO APARENTEMENTE BAJO",H345)))</formula>
    </cfRule>
  </conditionalFormatting>
  <conditionalFormatting sqref="Q345">
    <cfRule type="cellIs" dxfId="887" priority="541" operator="greaterThan">
      <formula>0</formula>
    </cfRule>
  </conditionalFormatting>
  <conditionalFormatting sqref="Q345">
    <cfRule type="cellIs" dxfId="886" priority="542" operator="greaterThan">
      <formula>#REF!-(#REF!-#REF!-#REF!-#REF!)</formula>
    </cfRule>
    <cfRule type="cellIs" dxfId="885" priority="543" operator="greaterThan">
      <formula>#REF!-#REF!-#REF!-#REF!-#REF!</formula>
    </cfRule>
  </conditionalFormatting>
  <conditionalFormatting sqref="H346">
    <cfRule type="containsText" dxfId="884" priority="540" operator="containsText" text="VALOR MINIMO NO ACEPTABLE">
      <formula>NOT(ISERROR(SEARCH("VALOR MINIMO NO ACEPTABLE",H346)))</formula>
    </cfRule>
  </conditionalFormatting>
  <conditionalFormatting sqref="H346">
    <cfRule type="containsText" dxfId="883" priority="539" operator="containsText" text="OFERTA CON PRECIO APARENTEMENTE BAJO">
      <formula>NOT(ISERROR(SEARCH("OFERTA CON PRECIO APARENTEMENTE BAJO",H346)))</formula>
    </cfRule>
  </conditionalFormatting>
  <conditionalFormatting sqref="Q346">
    <cfRule type="cellIs" dxfId="882" priority="536" operator="greaterThan">
      <formula>0</formula>
    </cfRule>
  </conditionalFormatting>
  <conditionalFormatting sqref="Q346">
    <cfRule type="cellIs" dxfId="881" priority="537" operator="greaterThan">
      <formula>#REF!-(#REF!-#REF!-#REF!-#REF!)</formula>
    </cfRule>
    <cfRule type="cellIs" dxfId="880" priority="538" operator="greaterThan">
      <formula>#REF!-#REF!-#REF!-#REF!-#REF!</formula>
    </cfRule>
  </conditionalFormatting>
  <conditionalFormatting sqref="H347">
    <cfRule type="containsText" dxfId="879" priority="535" operator="containsText" text="VALOR MINIMO NO ACEPTABLE">
      <formula>NOT(ISERROR(SEARCH("VALOR MINIMO NO ACEPTABLE",H347)))</formula>
    </cfRule>
  </conditionalFormatting>
  <conditionalFormatting sqref="H347">
    <cfRule type="containsText" dxfId="878" priority="534" operator="containsText" text="OFERTA CON PRECIO APARENTEMENTE BAJO">
      <formula>NOT(ISERROR(SEARCH("OFERTA CON PRECIO APARENTEMENTE BAJO",H347)))</formula>
    </cfRule>
  </conditionalFormatting>
  <conditionalFormatting sqref="Q347">
    <cfRule type="cellIs" dxfId="877" priority="531" operator="greaterThan">
      <formula>0</formula>
    </cfRule>
  </conditionalFormatting>
  <conditionalFormatting sqref="Q347">
    <cfRule type="cellIs" dxfId="876" priority="532" operator="greaterThan">
      <formula>#REF!-(#REF!-#REF!-#REF!-#REF!)</formula>
    </cfRule>
    <cfRule type="cellIs" dxfId="875" priority="533" operator="greaterThan">
      <formula>#REF!-#REF!-#REF!-#REF!-#REF!</formula>
    </cfRule>
  </conditionalFormatting>
  <conditionalFormatting sqref="H348">
    <cfRule type="containsText" dxfId="874" priority="530" operator="containsText" text="VALOR MINIMO NO ACEPTABLE">
      <formula>NOT(ISERROR(SEARCH("VALOR MINIMO NO ACEPTABLE",H348)))</formula>
    </cfRule>
  </conditionalFormatting>
  <conditionalFormatting sqref="H348">
    <cfRule type="containsText" dxfId="873" priority="529" operator="containsText" text="OFERTA CON PRECIO APARENTEMENTE BAJO">
      <formula>NOT(ISERROR(SEARCH("OFERTA CON PRECIO APARENTEMENTE BAJO",H348)))</formula>
    </cfRule>
  </conditionalFormatting>
  <conditionalFormatting sqref="Q348">
    <cfRule type="cellIs" dxfId="872" priority="526" operator="greaterThan">
      <formula>0</formula>
    </cfRule>
  </conditionalFormatting>
  <conditionalFormatting sqref="Q348">
    <cfRule type="cellIs" dxfId="871" priority="527" operator="greaterThan">
      <formula>#REF!-(#REF!-#REF!-#REF!-#REF!)</formula>
    </cfRule>
    <cfRule type="cellIs" dxfId="870" priority="528" operator="greaterThan">
      <formula>#REF!-#REF!-#REF!-#REF!-#REF!</formula>
    </cfRule>
  </conditionalFormatting>
  <conditionalFormatting sqref="H349">
    <cfRule type="containsText" dxfId="869" priority="525" operator="containsText" text="VALOR MINIMO NO ACEPTABLE">
      <formula>NOT(ISERROR(SEARCH("VALOR MINIMO NO ACEPTABLE",H349)))</formula>
    </cfRule>
  </conditionalFormatting>
  <conditionalFormatting sqref="H349">
    <cfRule type="containsText" dxfId="868" priority="524" operator="containsText" text="OFERTA CON PRECIO APARENTEMENTE BAJO">
      <formula>NOT(ISERROR(SEARCH("OFERTA CON PRECIO APARENTEMENTE BAJO",H349)))</formula>
    </cfRule>
  </conditionalFormatting>
  <conditionalFormatting sqref="Q349">
    <cfRule type="cellIs" dxfId="867" priority="521" operator="greaterThan">
      <formula>0</formula>
    </cfRule>
  </conditionalFormatting>
  <conditionalFormatting sqref="Q349">
    <cfRule type="cellIs" dxfId="866" priority="522" operator="greaterThan">
      <formula>#REF!-(#REF!-#REF!-#REF!-#REF!)</formula>
    </cfRule>
    <cfRule type="cellIs" dxfId="865" priority="523" operator="greaterThan">
      <formula>#REF!-#REF!-#REF!-#REF!-#REF!</formula>
    </cfRule>
  </conditionalFormatting>
  <conditionalFormatting sqref="H350">
    <cfRule type="containsText" dxfId="864" priority="520" operator="containsText" text="VALOR MINIMO NO ACEPTABLE">
      <formula>NOT(ISERROR(SEARCH("VALOR MINIMO NO ACEPTABLE",H350)))</formula>
    </cfRule>
  </conditionalFormatting>
  <conditionalFormatting sqref="H350">
    <cfRule type="containsText" dxfId="863" priority="519" operator="containsText" text="OFERTA CON PRECIO APARENTEMENTE BAJO">
      <formula>NOT(ISERROR(SEARCH("OFERTA CON PRECIO APARENTEMENTE BAJO",H350)))</formula>
    </cfRule>
  </conditionalFormatting>
  <conditionalFormatting sqref="Q350">
    <cfRule type="cellIs" dxfId="862" priority="516" operator="greaterThan">
      <formula>0</formula>
    </cfRule>
  </conditionalFormatting>
  <conditionalFormatting sqref="Q350">
    <cfRule type="cellIs" dxfId="861" priority="517" operator="greaterThan">
      <formula>#REF!-(#REF!-#REF!-#REF!-#REF!)</formula>
    </cfRule>
    <cfRule type="cellIs" dxfId="860" priority="518" operator="greaterThan">
      <formula>#REF!-#REF!-#REF!-#REF!-#REF!</formula>
    </cfRule>
  </conditionalFormatting>
  <conditionalFormatting sqref="H351">
    <cfRule type="containsText" dxfId="859" priority="515" operator="containsText" text="VALOR MINIMO NO ACEPTABLE">
      <formula>NOT(ISERROR(SEARCH("VALOR MINIMO NO ACEPTABLE",H351)))</formula>
    </cfRule>
  </conditionalFormatting>
  <conditionalFormatting sqref="H351">
    <cfRule type="containsText" dxfId="858" priority="514" operator="containsText" text="OFERTA CON PRECIO APARENTEMENTE BAJO">
      <formula>NOT(ISERROR(SEARCH("OFERTA CON PRECIO APARENTEMENTE BAJO",H351)))</formula>
    </cfRule>
  </conditionalFormatting>
  <conditionalFormatting sqref="Q351">
    <cfRule type="cellIs" dxfId="857" priority="511" operator="greaterThan">
      <formula>0</formula>
    </cfRule>
  </conditionalFormatting>
  <conditionalFormatting sqref="Q351">
    <cfRule type="cellIs" dxfId="856" priority="512" operator="greaterThan">
      <formula>#REF!-(#REF!-#REF!-#REF!-#REF!)</formula>
    </cfRule>
    <cfRule type="cellIs" dxfId="855" priority="513" operator="greaterThan">
      <formula>#REF!-#REF!-#REF!-#REF!-#REF!</formula>
    </cfRule>
  </conditionalFormatting>
  <conditionalFormatting sqref="H352">
    <cfRule type="containsText" dxfId="854" priority="510" operator="containsText" text="VALOR MINIMO NO ACEPTABLE">
      <formula>NOT(ISERROR(SEARCH("VALOR MINIMO NO ACEPTABLE",H352)))</formula>
    </cfRule>
  </conditionalFormatting>
  <conditionalFormatting sqref="H352">
    <cfRule type="containsText" dxfId="853" priority="509" operator="containsText" text="OFERTA CON PRECIO APARENTEMENTE BAJO">
      <formula>NOT(ISERROR(SEARCH("OFERTA CON PRECIO APARENTEMENTE BAJO",H352)))</formula>
    </cfRule>
  </conditionalFormatting>
  <conditionalFormatting sqref="Q352">
    <cfRule type="cellIs" dxfId="852" priority="506" operator="greaterThan">
      <formula>0</formula>
    </cfRule>
  </conditionalFormatting>
  <conditionalFormatting sqref="Q352">
    <cfRule type="cellIs" dxfId="851" priority="507" operator="greaterThan">
      <formula>#REF!-(#REF!-#REF!-#REF!-#REF!)</formula>
    </cfRule>
    <cfRule type="cellIs" dxfId="850" priority="508" operator="greaterThan">
      <formula>#REF!-#REF!-#REF!-#REF!-#REF!</formula>
    </cfRule>
  </conditionalFormatting>
  <conditionalFormatting sqref="H353">
    <cfRule type="containsText" dxfId="849" priority="505" operator="containsText" text="VALOR MINIMO NO ACEPTABLE">
      <formula>NOT(ISERROR(SEARCH("VALOR MINIMO NO ACEPTABLE",H353)))</formula>
    </cfRule>
  </conditionalFormatting>
  <conditionalFormatting sqref="H353">
    <cfRule type="containsText" dxfId="848" priority="504" operator="containsText" text="OFERTA CON PRECIO APARENTEMENTE BAJO">
      <formula>NOT(ISERROR(SEARCH("OFERTA CON PRECIO APARENTEMENTE BAJO",H353)))</formula>
    </cfRule>
  </conditionalFormatting>
  <conditionalFormatting sqref="Q353">
    <cfRule type="cellIs" dxfId="847" priority="501" operator="greaterThan">
      <formula>0</formula>
    </cfRule>
  </conditionalFormatting>
  <conditionalFormatting sqref="Q353">
    <cfRule type="cellIs" dxfId="846" priority="502" operator="greaterThan">
      <formula>#REF!-(#REF!-#REF!-#REF!-#REF!)</formula>
    </cfRule>
    <cfRule type="cellIs" dxfId="845" priority="503" operator="greaterThan">
      <formula>#REF!-#REF!-#REF!-#REF!-#REF!</formula>
    </cfRule>
  </conditionalFormatting>
  <conditionalFormatting sqref="H354">
    <cfRule type="containsText" dxfId="844" priority="500" operator="containsText" text="VALOR MINIMO NO ACEPTABLE">
      <formula>NOT(ISERROR(SEARCH("VALOR MINIMO NO ACEPTABLE",H354)))</formula>
    </cfRule>
  </conditionalFormatting>
  <conditionalFormatting sqref="H354">
    <cfRule type="containsText" dxfId="843" priority="499" operator="containsText" text="OFERTA CON PRECIO APARENTEMENTE BAJO">
      <formula>NOT(ISERROR(SEARCH("OFERTA CON PRECIO APARENTEMENTE BAJO",H354)))</formula>
    </cfRule>
  </conditionalFormatting>
  <conditionalFormatting sqref="Q354">
    <cfRule type="cellIs" dxfId="842" priority="496" operator="greaterThan">
      <formula>0</formula>
    </cfRule>
  </conditionalFormatting>
  <conditionalFormatting sqref="Q354">
    <cfRule type="cellIs" dxfId="841" priority="497" operator="greaterThan">
      <formula>#REF!-(#REF!-#REF!-#REF!-#REF!)</formula>
    </cfRule>
    <cfRule type="cellIs" dxfId="840" priority="498" operator="greaterThan">
      <formula>#REF!-#REF!-#REF!-#REF!-#REF!</formula>
    </cfRule>
  </conditionalFormatting>
  <conditionalFormatting sqref="H355">
    <cfRule type="containsText" dxfId="839" priority="495" operator="containsText" text="VALOR MINIMO NO ACEPTABLE">
      <formula>NOT(ISERROR(SEARCH("VALOR MINIMO NO ACEPTABLE",H355)))</formula>
    </cfRule>
  </conditionalFormatting>
  <conditionalFormatting sqref="H355">
    <cfRule type="containsText" dxfId="838" priority="494" operator="containsText" text="OFERTA CON PRECIO APARENTEMENTE BAJO">
      <formula>NOT(ISERROR(SEARCH("OFERTA CON PRECIO APARENTEMENTE BAJO",H355)))</formula>
    </cfRule>
  </conditionalFormatting>
  <conditionalFormatting sqref="Q355">
    <cfRule type="cellIs" dxfId="837" priority="491" operator="greaterThan">
      <formula>0</formula>
    </cfRule>
  </conditionalFormatting>
  <conditionalFormatting sqref="Q355">
    <cfRule type="cellIs" dxfId="836" priority="492" operator="greaterThan">
      <formula>#REF!-(#REF!-#REF!-#REF!-#REF!)</formula>
    </cfRule>
    <cfRule type="cellIs" dxfId="835" priority="493" operator="greaterThan">
      <formula>#REF!-#REF!-#REF!-#REF!-#REF!</formula>
    </cfRule>
  </conditionalFormatting>
  <conditionalFormatting sqref="H356">
    <cfRule type="containsText" dxfId="834" priority="490" operator="containsText" text="VALOR MINIMO NO ACEPTABLE">
      <formula>NOT(ISERROR(SEARCH("VALOR MINIMO NO ACEPTABLE",H356)))</formula>
    </cfRule>
  </conditionalFormatting>
  <conditionalFormatting sqref="H356">
    <cfRule type="containsText" dxfId="833" priority="489" operator="containsText" text="OFERTA CON PRECIO APARENTEMENTE BAJO">
      <formula>NOT(ISERROR(SEARCH("OFERTA CON PRECIO APARENTEMENTE BAJO",H356)))</formula>
    </cfRule>
  </conditionalFormatting>
  <conditionalFormatting sqref="Q356">
    <cfRule type="cellIs" dxfId="832" priority="486" operator="greaterThan">
      <formula>0</formula>
    </cfRule>
  </conditionalFormatting>
  <conditionalFormatting sqref="Q356">
    <cfRule type="cellIs" dxfId="831" priority="487" operator="greaterThan">
      <formula>#REF!-(#REF!-#REF!-#REF!-#REF!)</formula>
    </cfRule>
    <cfRule type="cellIs" dxfId="830" priority="488" operator="greaterThan">
      <formula>#REF!-#REF!-#REF!-#REF!-#REF!</formula>
    </cfRule>
  </conditionalFormatting>
  <conditionalFormatting sqref="H357">
    <cfRule type="containsText" dxfId="829" priority="485" operator="containsText" text="VALOR MINIMO NO ACEPTABLE">
      <formula>NOT(ISERROR(SEARCH("VALOR MINIMO NO ACEPTABLE",H357)))</formula>
    </cfRule>
  </conditionalFormatting>
  <conditionalFormatting sqref="H357">
    <cfRule type="containsText" dxfId="828" priority="484" operator="containsText" text="OFERTA CON PRECIO APARENTEMENTE BAJO">
      <formula>NOT(ISERROR(SEARCH("OFERTA CON PRECIO APARENTEMENTE BAJO",H357)))</formula>
    </cfRule>
  </conditionalFormatting>
  <conditionalFormatting sqref="Q357">
    <cfRule type="cellIs" dxfId="827" priority="481" operator="greaterThan">
      <formula>0</formula>
    </cfRule>
  </conditionalFormatting>
  <conditionalFormatting sqref="Q357">
    <cfRule type="cellIs" dxfId="826" priority="482" operator="greaterThan">
      <formula>#REF!-(#REF!-#REF!-#REF!-#REF!)</formula>
    </cfRule>
    <cfRule type="cellIs" dxfId="825" priority="483" operator="greaterThan">
      <formula>#REF!-#REF!-#REF!-#REF!-#REF!</formula>
    </cfRule>
  </conditionalFormatting>
  <conditionalFormatting sqref="H358">
    <cfRule type="containsText" dxfId="824" priority="480" operator="containsText" text="VALOR MINIMO NO ACEPTABLE">
      <formula>NOT(ISERROR(SEARCH("VALOR MINIMO NO ACEPTABLE",H358)))</formula>
    </cfRule>
  </conditionalFormatting>
  <conditionalFormatting sqref="H358">
    <cfRule type="containsText" dxfId="823" priority="479" operator="containsText" text="OFERTA CON PRECIO APARENTEMENTE BAJO">
      <formula>NOT(ISERROR(SEARCH("OFERTA CON PRECIO APARENTEMENTE BAJO",H358)))</formula>
    </cfRule>
  </conditionalFormatting>
  <conditionalFormatting sqref="Q358">
    <cfRule type="cellIs" dxfId="822" priority="476" operator="greaterThan">
      <formula>0</formula>
    </cfRule>
  </conditionalFormatting>
  <conditionalFormatting sqref="Q358">
    <cfRule type="cellIs" dxfId="821" priority="477" operator="greaterThan">
      <formula>#REF!-(#REF!-#REF!-#REF!-#REF!)</formula>
    </cfRule>
    <cfRule type="cellIs" dxfId="820" priority="478" operator="greaterThan">
      <formula>#REF!-#REF!-#REF!-#REF!-#REF!</formula>
    </cfRule>
  </conditionalFormatting>
  <conditionalFormatting sqref="H359">
    <cfRule type="containsText" dxfId="819" priority="475" operator="containsText" text="VALOR MINIMO NO ACEPTABLE">
      <formula>NOT(ISERROR(SEARCH("VALOR MINIMO NO ACEPTABLE",H359)))</formula>
    </cfRule>
  </conditionalFormatting>
  <conditionalFormatting sqref="H359">
    <cfRule type="containsText" dxfId="818" priority="474" operator="containsText" text="OFERTA CON PRECIO APARENTEMENTE BAJO">
      <formula>NOT(ISERROR(SEARCH("OFERTA CON PRECIO APARENTEMENTE BAJO",H359)))</formula>
    </cfRule>
  </conditionalFormatting>
  <conditionalFormatting sqref="Q359">
    <cfRule type="cellIs" dxfId="817" priority="471" operator="greaterThan">
      <formula>0</formula>
    </cfRule>
  </conditionalFormatting>
  <conditionalFormatting sqref="Q359">
    <cfRule type="cellIs" dxfId="816" priority="472" operator="greaterThan">
      <formula>#REF!-(#REF!-#REF!-#REF!-#REF!)</formula>
    </cfRule>
    <cfRule type="cellIs" dxfId="815" priority="473" operator="greaterThan">
      <formula>#REF!-#REF!-#REF!-#REF!-#REF!</formula>
    </cfRule>
  </conditionalFormatting>
  <conditionalFormatting sqref="H360">
    <cfRule type="containsText" dxfId="814" priority="470" operator="containsText" text="VALOR MINIMO NO ACEPTABLE">
      <formula>NOT(ISERROR(SEARCH("VALOR MINIMO NO ACEPTABLE",H360)))</formula>
    </cfRule>
  </conditionalFormatting>
  <conditionalFormatting sqref="H360">
    <cfRule type="containsText" dxfId="813" priority="469" operator="containsText" text="OFERTA CON PRECIO APARENTEMENTE BAJO">
      <formula>NOT(ISERROR(SEARCH("OFERTA CON PRECIO APARENTEMENTE BAJO",H360)))</formula>
    </cfRule>
  </conditionalFormatting>
  <conditionalFormatting sqref="Q360">
    <cfRule type="cellIs" dxfId="812" priority="466" operator="greaterThan">
      <formula>0</formula>
    </cfRule>
  </conditionalFormatting>
  <conditionalFormatting sqref="Q360">
    <cfRule type="cellIs" dxfId="811" priority="467" operator="greaterThan">
      <formula>#REF!-(#REF!-#REF!-#REF!-#REF!)</formula>
    </cfRule>
    <cfRule type="cellIs" dxfId="810" priority="468" operator="greaterThan">
      <formula>#REF!-#REF!-#REF!-#REF!-#REF!</formula>
    </cfRule>
  </conditionalFormatting>
  <conditionalFormatting sqref="H361">
    <cfRule type="containsText" dxfId="809" priority="465" operator="containsText" text="VALOR MINIMO NO ACEPTABLE">
      <formula>NOT(ISERROR(SEARCH("VALOR MINIMO NO ACEPTABLE",H361)))</formula>
    </cfRule>
  </conditionalFormatting>
  <conditionalFormatting sqref="H361">
    <cfRule type="containsText" dxfId="808" priority="464" operator="containsText" text="OFERTA CON PRECIO APARENTEMENTE BAJO">
      <formula>NOT(ISERROR(SEARCH("OFERTA CON PRECIO APARENTEMENTE BAJO",H361)))</formula>
    </cfRule>
  </conditionalFormatting>
  <conditionalFormatting sqref="Q361">
    <cfRule type="cellIs" dxfId="807" priority="461" operator="greaterThan">
      <formula>0</formula>
    </cfRule>
  </conditionalFormatting>
  <conditionalFormatting sqref="Q361">
    <cfRule type="cellIs" dxfId="806" priority="462" operator="greaterThan">
      <formula>#REF!-(#REF!-#REF!-#REF!-#REF!)</formula>
    </cfRule>
    <cfRule type="cellIs" dxfId="805" priority="463" operator="greaterThan">
      <formula>#REF!-#REF!-#REF!-#REF!-#REF!</formula>
    </cfRule>
  </conditionalFormatting>
  <conditionalFormatting sqref="H362">
    <cfRule type="containsText" dxfId="804" priority="460" operator="containsText" text="VALOR MINIMO NO ACEPTABLE">
      <formula>NOT(ISERROR(SEARCH("VALOR MINIMO NO ACEPTABLE",H362)))</formula>
    </cfRule>
  </conditionalFormatting>
  <conditionalFormatting sqref="H362">
    <cfRule type="containsText" dxfId="803" priority="459" operator="containsText" text="OFERTA CON PRECIO APARENTEMENTE BAJO">
      <formula>NOT(ISERROR(SEARCH("OFERTA CON PRECIO APARENTEMENTE BAJO",H362)))</formula>
    </cfRule>
  </conditionalFormatting>
  <conditionalFormatting sqref="Q362">
    <cfRule type="cellIs" dxfId="802" priority="456" operator="greaterThan">
      <formula>0</formula>
    </cfRule>
  </conditionalFormatting>
  <conditionalFormatting sqref="Q362">
    <cfRule type="cellIs" dxfId="801" priority="457" operator="greaterThan">
      <formula>#REF!-(#REF!-#REF!-#REF!-#REF!)</formula>
    </cfRule>
    <cfRule type="cellIs" dxfId="800" priority="458" operator="greaterThan">
      <formula>#REF!-#REF!-#REF!-#REF!-#REF!</formula>
    </cfRule>
  </conditionalFormatting>
  <conditionalFormatting sqref="H363">
    <cfRule type="containsText" dxfId="799" priority="455" operator="containsText" text="VALOR MINIMO NO ACEPTABLE">
      <formula>NOT(ISERROR(SEARCH("VALOR MINIMO NO ACEPTABLE",H363)))</formula>
    </cfRule>
  </conditionalFormatting>
  <conditionalFormatting sqref="H363">
    <cfRule type="containsText" dxfId="798" priority="454" operator="containsText" text="OFERTA CON PRECIO APARENTEMENTE BAJO">
      <formula>NOT(ISERROR(SEARCH("OFERTA CON PRECIO APARENTEMENTE BAJO",H363)))</formula>
    </cfRule>
  </conditionalFormatting>
  <conditionalFormatting sqref="Q363">
    <cfRule type="cellIs" dxfId="797" priority="451" operator="greaterThan">
      <formula>0</formula>
    </cfRule>
  </conditionalFormatting>
  <conditionalFormatting sqref="Q363">
    <cfRule type="cellIs" dxfId="796" priority="452" operator="greaterThan">
      <formula>#REF!-(#REF!-#REF!-#REF!-#REF!)</formula>
    </cfRule>
    <cfRule type="cellIs" dxfId="795" priority="453" operator="greaterThan">
      <formula>#REF!-#REF!-#REF!-#REF!-#REF!</formula>
    </cfRule>
  </conditionalFormatting>
  <conditionalFormatting sqref="H364">
    <cfRule type="containsText" dxfId="794" priority="450" operator="containsText" text="VALOR MINIMO NO ACEPTABLE">
      <formula>NOT(ISERROR(SEARCH("VALOR MINIMO NO ACEPTABLE",H364)))</formula>
    </cfRule>
  </conditionalFormatting>
  <conditionalFormatting sqref="H364">
    <cfRule type="containsText" dxfId="793" priority="449" operator="containsText" text="OFERTA CON PRECIO APARENTEMENTE BAJO">
      <formula>NOT(ISERROR(SEARCH("OFERTA CON PRECIO APARENTEMENTE BAJO",H364)))</formula>
    </cfRule>
  </conditionalFormatting>
  <conditionalFormatting sqref="Q364">
    <cfRule type="cellIs" dxfId="792" priority="446" operator="greaterThan">
      <formula>0</formula>
    </cfRule>
  </conditionalFormatting>
  <conditionalFormatting sqref="Q364">
    <cfRule type="cellIs" dxfId="791" priority="447" operator="greaterThan">
      <formula>#REF!-(#REF!-#REF!-#REF!-#REF!)</formula>
    </cfRule>
    <cfRule type="cellIs" dxfId="790" priority="448" operator="greaterThan">
      <formula>#REF!-#REF!-#REF!-#REF!-#REF!</formula>
    </cfRule>
  </conditionalFormatting>
  <conditionalFormatting sqref="H365">
    <cfRule type="containsText" dxfId="789" priority="445" operator="containsText" text="VALOR MINIMO NO ACEPTABLE">
      <formula>NOT(ISERROR(SEARCH("VALOR MINIMO NO ACEPTABLE",H365)))</formula>
    </cfRule>
  </conditionalFormatting>
  <conditionalFormatting sqref="H365">
    <cfRule type="containsText" dxfId="788" priority="444" operator="containsText" text="OFERTA CON PRECIO APARENTEMENTE BAJO">
      <formula>NOT(ISERROR(SEARCH("OFERTA CON PRECIO APARENTEMENTE BAJO",H365)))</formula>
    </cfRule>
  </conditionalFormatting>
  <conditionalFormatting sqref="Q365">
    <cfRule type="cellIs" dxfId="787" priority="441" operator="greaterThan">
      <formula>0</formula>
    </cfRule>
  </conditionalFormatting>
  <conditionalFormatting sqref="Q365">
    <cfRule type="cellIs" dxfId="786" priority="442" operator="greaterThan">
      <formula>#REF!-(#REF!-#REF!-#REF!-#REF!)</formula>
    </cfRule>
    <cfRule type="cellIs" dxfId="785" priority="443" operator="greaterThan">
      <formula>#REF!-#REF!-#REF!-#REF!-#REF!</formula>
    </cfRule>
  </conditionalFormatting>
  <conditionalFormatting sqref="H366">
    <cfRule type="containsText" dxfId="784" priority="440" operator="containsText" text="VALOR MINIMO NO ACEPTABLE">
      <formula>NOT(ISERROR(SEARCH("VALOR MINIMO NO ACEPTABLE",H366)))</formula>
    </cfRule>
  </conditionalFormatting>
  <conditionalFormatting sqref="H366">
    <cfRule type="containsText" dxfId="783" priority="439" operator="containsText" text="OFERTA CON PRECIO APARENTEMENTE BAJO">
      <formula>NOT(ISERROR(SEARCH("OFERTA CON PRECIO APARENTEMENTE BAJO",H366)))</formula>
    </cfRule>
  </conditionalFormatting>
  <conditionalFormatting sqref="Q366">
    <cfRule type="cellIs" dxfId="782" priority="436" operator="greaterThan">
      <formula>0</formula>
    </cfRule>
  </conditionalFormatting>
  <conditionalFormatting sqref="Q366">
    <cfRule type="cellIs" dxfId="781" priority="437" operator="greaterThan">
      <formula>#REF!-(#REF!-#REF!-#REF!-#REF!)</formula>
    </cfRule>
    <cfRule type="cellIs" dxfId="780" priority="438" operator="greaterThan">
      <formula>#REF!-#REF!-#REF!-#REF!-#REF!</formula>
    </cfRule>
  </conditionalFormatting>
  <conditionalFormatting sqref="H367">
    <cfRule type="containsText" dxfId="779" priority="435" operator="containsText" text="VALOR MINIMO NO ACEPTABLE">
      <formula>NOT(ISERROR(SEARCH("VALOR MINIMO NO ACEPTABLE",H367)))</formula>
    </cfRule>
  </conditionalFormatting>
  <conditionalFormatting sqref="H367">
    <cfRule type="containsText" dxfId="778" priority="434" operator="containsText" text="OFERTA CON PRECIO APARENTEMENTE BAJO">
      <formula>NOT(ISERROR(SEARCH("OFERTA CON PRECIO APARENTEMENTE BAJO",H367)))</formula>
    </cfRule>
  </conditionalFormatting>
  <conditionalFormatting sqref="Q367">
    <cfRule type="cellIs" dxfId="777" priority="431" operator="greaterThan">
      <formula>0</formula>
    </cfRule>
  </conditionalFormatting>
  <conditionalFormatting sqref="Q367">
    <cfRule type="cellIs" dxfId="776" priority="432" operator="greaterThan">
      <formula>#REF!-(#REF!-#REF!-#REF!-#REF!)</formula>
    </cfRule>
    <cfRule type="cellIs" dxfId="775" priority="433" operator="greaterThan">
      <formula>#REF!-#REF!-#REF!-#REF!-#REF!</formula>
    </cfRule>
  </conditionalFormatting>
  <conditionalFormatting sqref="H368">
    <cfRule type="containsText" dxfId="774" priority="430" operator="containsText" text="VALOR MINIMO NO ACEPTABLE">
      <formula>NOT(ISERROR(SEARCH("VALOR MINIMO NO ACEPTABLE",H368)))</formula>
    </cfRule>
  </conditionalFormatting>
  <conditionalFormatting sqref="H368">
    <cfRule type="containsText" dxfId="773" priority="429" operator="containsText" text="OFERTA CON PRECIO APARENTEMENTE BAJO">
      <formula>NOT(ISERROR(SEARCH("OFERTA CON PRECIO APARENTEMENTE BAJO",H368)))</formula>
    </cfRule>
  </conditionalFormatting>
  <conditionalFormatting sqref="Q368">
    <cfRule type="cellIs" dxfId="772" priority="426" operator="greaterThan">
      <formula>0</formula>
    </cfRule>
  </conditionalFormatting>
  <conditionalFormatting sqref="Q368">
    <cfRule type="cellIs" dxfId="771" priority="427" operator="greaterThan">
      <formula>#REF!-(#REF!-#REF!-#REF!-#REF!)</formula>
    </cfRule>
    <cfRule type="cellIs" dxfId="770" priority="428" operator="greaterThan">
      <formula>#REF!-#REF!-#REF!-#REF!-#REF!</formula>
    </cfRule>
  </conditionalFormatting>
  <conditionalFormatting sqref="H369">
    <cfRule type="containsText" dxfId="769" priority="425" operator="containsText" text="VALOR MINIMO NO ACEPTABLE">
      <formula>NOT(ISERROR(SEARCH("VALOR MINIMO NO ACEPTABLE",H369)))</formula>
    </cfRule>
  </conditionalFormatting>
  <conditionalFormatting sqref="H369">
    <cfRule type="containsText" dxfId="768" priority="424" operator="containsText" text="OFERTA CON PRECIO APARENTEMENTE BAJO">
      <formula>NOT(ISERROR(SEARCH("OFERTA CON PRECIO APARENTEMENTE BAJO",H369)))</formula>
    </cfRule>
  </conditionalFormatting>
  <conditionalFormatting sqref="Q369">
    <cfRule type="cellIs" dxfId="767" priority="421" operator="greaterThan">
      <formula>0</formula>
    </cfRule>
  </conditionalFormatting>
  <conditionalFormatting sqref="Q369">
    <cfRule type="cellIs" dxfId="766" priority="422" operator="greaterThan">
      <formula>#REF!-(#REF!-#REF!-#REF!-#REF!)</formula>
    </cfRule>
    <cfRule type="cellIs" dxfId="765" priority="423" operator="greaterThan">
      <formula>#REF!-#REF!-#REF!-#REF!-#REF!</formula>
    </cfRule>
  </conditionalFormatting>
  <conditionalFormatting sqref="H370">
    <cfRule type="containsText" dxfId="764" priority="420" operator="containsText" text="VALOR MINIMO NO ACEPTABLE">
      <formula>NOT(ISERROR(SEARCH("VALOR MINIMO NO ACEPTABLE",H370)))</formula>
    </cfRule>
  </conditionalFormatting>
  <conditionalFormatting sqref="H370">
    <cfRule type="containsText" dxfId="763" priority="419" operator="containsText" text="OFERTA CON PRECIO APARENTEMENTE BAJO">
      <formula>NOT(ISERROR(SEARCH("OFERTA CON PRECIO APARENTEMENTE BAJO",H370)))</formula>
    </cfRule>
  </conditionalFormatting>
  <conditionalFormatting sqref="Q370">
    <cfRule type="cellIs" dxfId="762" priority="416" operator="greaterThan">
      <formula>0</formula>
    </cfRule>
  </conditionalFormatting>
  <conditionalFormatting sqref="Q370">
    <cfRule type="cellIs" dxfId="761" priority="417" operator="greaterThan">
      <formula>#REF!-(#REF!-#REF!-#REF!-#REF!)</formula>
    </cfRule>
    <cfRule type="cellIs" dxfId="760" priority="418" operator="greaterThan">
      <formula>#REF!-#REF!-#REF!-#REF!-#REF!</formula>
    </cfRule>
  </conditionalFormatting>
  <conditionalFormatting sqref="H371">
    <cfRule type="containsText" dxfId="759" priority="415" operator="containsText" text="VALOR MINIMO NO ACEPTABLE">
      <formula>NOT(ISERROR(SEARCH("VALOR MINIMO NO ACEPTABLE",H371)))</formula>
    </cfRule>
  </conditionalFormatting>
  <conditionalFormatting sqref="H371">
    <cfRule type="containsText" dxfId="758" priority="414" operator="containsText" text="OFERTA CON PRECIO APARENTEMENTE BAJO">
      <formula>NOT(ISERROR(SEARCH("OFERTA CON PRECIO APARENTEMENTE BAJO",H371)))</formula>
    </cfRule>
  </conditionalFormatting>
  <conditionalFormatting sqref="Q371">
    <cfRule type="cellIs" dxfId="757" priority="411" operator="greaterThan">
      <formula>0</formula>
    </cfRule>
  </conditionalFormatting>
  <conditionalFormatting sqref="Q371">
    <cfRule type="cellIs" dxfId="756" priority="412" operator="greaterThan">
      <formula>#REF!-(#REF!-#REF!-#REF!-#REF!)</formula>
    </cfRule>
    <cfRule type="cellIs" dxfId="755" priority="413" operator="greaterThan">
      <formula>#REF!-#REF!-#REF!-#REF!-#REF!</formula>
    </cfRule>
  </conditionalFormatting>
  <conditionalFormatting sqref="H372">
    <cfRule type="containsText" dxfId="754" priority="410" operator="containsText" text="VALOR MINIMO NO ACEPTABLE">
      <formula>NOT(ISERROR(SEARCH("VALOR MINIMO NO ACEPTABLE",H372)))</formula>
    </cfRule>
  </conditionalFormatting>
  <conditionalFormatting sqref="H372">
    <cfRule type="containsText" dxfId="753" priority="409" operator="containsText" text="OFERTA CON PRECIO APARENTEMENTE BAJO">
      <formula>NOT(ISERROR(SEARCH("OFERTA CON PRECIO APARENTEMENTE BAJO",H372)))</formula>
    </cfRule>
  </conditionalFormatting>
  <conditionalFormatting sqref="Q372">
    <cfRule type="cellIs" dxfId="752" priority="406" operator="greaterThan">
      <formula>0</formula>
    </cfRule>
  </conditionalFormatting>
  <conditionalFormatting sqref="Q372">
    <cfRule type="cellIs" dxfId="751" priority="407" operator="greaterThan">
      <formula>#REF!-(#REF!-#REF!-#REF!-#REF!)</formula>
    </cfRule>
    <cfRule type="cellIs" dxfId="750" priority="408" operator="greaterThan">
      <formula>#REF!-#REF!-#REF!-#REF!-#REF!</formula>
    </cfRule>
  </conditionalFormatting>
  <conditionalFormatting sqref="H373">
    <cfRule type="containsText" dxfId="749" priority="405" operator="containsText" text="VALOR MINIMO NO ACEPTABLE">
      <formula>NOT(ISERROR(SEARCH("VALOR MINIMO NO ACEPTABLE",H373)))</formula>
    </cfRule>
  </conditionalFormatting>
  <conditionalFormatting sqref="H373">
    <cfRule type="containsText" dxfId="748" priority="404" operator="containsText" text="OFERTA CON PRECIO APARENTEMENTE BAJO">
      <formula>NOT(ISERROR(SEARCH("OFERTA CON PRECIO APARENTEMENTE BAJO",H373)))</formula>
    </cfRule>
  </conditionalFormatting>
  <conditionalFormatting sqref="Q373">
    <cfRule type="cellIs" dxfId="747" priority="401" operator="greaterThan">
      <formula>0</formula>
    </cfRule>
  </conditionalFormatting>
  <conditionalFormatting sqref="Q373">
    <cfRule type="cellIs" dxfId="746" priority="402" operator="greaterThan">
      <formula>#REF!-(#REF!-#REF!-#REF!-#REF!)</formula>
    </cfRule>
    <cfRule type="cellIs" dxfId="745" priority="403" operator="greaterThan">
      <formula>#REF!-#REF!-#REF!-#REF!-#REF!</formula>
    </cfRule>
  </conditionalFormatting>
  <conditionalFormatting sqref="H374">
    <cfRule type="containsText" dxfId="744" priority="400" operator="containsText" text="VALOR MINIMO NO ACEPTABLE">
      <formula>NOT(ISERROR(SEARCH("VALOR MINIMO NO ACEPTABLE",H374)))</formula>
    </cfRule>
  </conditionalFormatting>
  <conditionalFormatting sqref="H374">
    <cfRule type="containsText" dxfId="743" priority="399" operator="containsText" text="OFERTA CON PRECIO APARENTEMENTE BAJO">
      <formula>NOT(ISERROR(SEARCH("OFERTA CON PRECIO APARENTEMENTE BAJO",H374)))</formula>
    </cfRule>
  </conditionalFormatting>
  <conditionalFormatting sqref="Q374">
    <cfRule type="cellIs" dxfId="742" priority="396" operator="greaterThan">
      <formula>0</formula>
    </cfRule>
  </conditionalFormatting>
  <conditionalFormatting sqref="Q374">
    <cfRule type="cellIs" dxfId="741" priority="397" operator="greaterThan">
      <formula>#REF!-(#REF!-#REF!-#REF!-#REF!)</formula>
    </cfRule>
    <cfRule type="cellIs" dxfId="740" priority="398" operator="greaterThan">
      <formula>#REF!-#REF!-#REF!-#REF!-#REF!</formula>
    </cfRule>
  </conditionalFormatting>
  <conditionalFormatting sqref="H375">
    <cfRule type="containsText" dxfId="739" priority="395" operator="containsText" text="VALOR MINIMO NO ACEPTABLE">
      <formula>NOT(ISERROR(SEARCH("VALOR MINIMO NO ACEPTABLE",H375)))</formula>
    </cfRule>
  </conditionalFormatting>
  <conditionalFormatting sqref="H375">
    <cfRule type="containsText" dxfId="738" priority="394" operator="containsText" text="OFERTA CON PRECIO APARENTEMENTE BAJO">
      <formula>NOT(ISERROR(SEARCH("OFERTA CON PRECIO APARENTEMENTE BAJO",H375)))</formula>
    </cfRule>
  </conditionalFormatting>
  <conditionalFormatting sqref="Q375">
    <cfRule type="cellIs" dxfId="737" priority="391" operator="greaterThan">
      <formula>0</formula>
    </cfRule>
  </conditionalFormatting>
  <conditionalFormatting sqref="Q375">
    <cfRule type="cellIs" dxfId="736" priority="392" operator="greaterThan">
      <formula>#REF!-(#REF!-#REF!-#REF!-#REF!)</formula>
    </cfRule>
    <cfRule type="cellIs" dxfId="735" priority="393" operator="greaterThan">
      <formula>#REF!-#REF!-#REF!-#REF!-#REF!</formula>
    </cfRule>
  </conditionalFormatting>
  <conditionalFormatting sqref="H376">
    <cfRule type="containsText" dxfId="734" priority="390" operator="containsText" text="VALOR MINIMO NO ACEPTABLE">
      <formula>NOT(ISERROR(SEARCH("VALOR MINIMO NO ACEPTABLE",H376)))</formula>
    </cfRule>
  </conditionalFormatting>
  <conditionalFormatting sqref="H376">
    <cfRule type="containsText" dxfId="733" priority="389" operator="containsText" text="OFERTA CON PRECIO APARENTEMENTE BAJO">
      <formula>NOT(ISERROR(SEARCH("OFERTA CON PRECIO APARENTEMENTE BAJO",H376)))</formula>
    </cfRule>
  </conditionalFormatting>
  <conditionalFormatting sqref="Q376">
    <cfRule type="cellIs" dxfId="732" priority="386" operator="greaterThan">
      <formula>0</formula>
    </cfRule>
  </conditionalFormatting>
  <conditionalFormatting sqref="Q376">
    <cfRule type="cellIs" dxfId="731" priority="387" operator="greaterThan">
      <formula>#REF!-(#REF!-#REF!-#REF!-#REF!)</formula>
    </cfRule>
    <cfRule type="cellIs" dxfId="730" priority="388" operator="greaterThan">
      <formula>#REF!-#REF!-#REF!-#REF!-#REF!</formula>
    </cfRule>
  </conditionalFormatting>
  <conditionalFormatting sqref="H377">
    <cfRule type="containsText" dxfId="729" priority="385" operator="containsText" text="VALOR MINIMO NO ACEPTABLE">
      <formula>NOT(ISERROR(SEARCH("VALOR MINIMO NO ACEPTABLE",H377)))</formula>
    </cfRule>
  </conditionalFormatting>
  <conditionalFormatting sqref="H377">
    <cfRule type="containsText" dxfId="728" priority="384" operator="containsText" text="OFERTA CON PRECIO APARENTEMENTE BAJO">
      <formula>NOT(ISERROR(SEARCH("OFERTA CON PRECIO APARENTEMENTE BAJO",H377)))</formula>
    </cfRule>
  </conditionalFormatting>
  <conditionalFormatting sqref="Q377">
    <cfRule type="cellIs" dxfId="727" priority="381" operator="greaterThan">
      <formula>0</formula>
    </cfRule>
  </conditionalFormatting>
  <conditionalFormatting sqref="Q377">
    <cfRule type="cellIs" dxfId="726" priority="382" operator="greaterThan">
      <formula>#REF!-(#REF!-#REF!-#REF!-#REF!)</formula>
    </cfRule>
    <cfRule type="cellIs" dxfId="725" priority="383" operator="greaterThan">
      <formula>#REF!-#REF!-#REF!-#REF!-#REF!</formula>
    </cfRule>
  </conditionalFormatting>
  <conditionalFormatting sqref="H378">
    <cfRule type="containsText" dxfId="724" priority="380" operator="containsText" text="VALOR MINIMO NO ACEPTABLE">
      <formula>NOT(ISERROR(SEARCH("VALOR MINIMO NO ACEPTABLE",H378)))</formula>
    </cfRule>
  </conditionalFormatting>
  <conditionalFormatting sqref="H378">
    <cfRule type="containsText" dxfId="723" priority="379" operator="containsText" text="OFERTA CON PRECIO APARENTEMENTE BAJO">
      <formula>NOT(ISERROR(SEARCH("OFERTA CON PRECIO APARENTEMENTE BAJO",H378)))</formula>
    </cfRule>
  </conditionalFormatting>
  <conditionalFormatting sqref="Q378">
    <cfRule type="cellIs" dxfId="722" priority="376" operator="greaterThan">
      <formula>0</formula>
    </cfRule>
  </conditionalFormatting>
  <conditionalFormatting sqref="Q378">
    <cfRule type="cellIs" dxfId="721" priority="377" operator="greaterThan">
      <formula>#REF!-(#REF!-#REF!-#REF!-#REF!)</formula>
    </cfRule>
    <cfRule type="cellIs" dxfId="720" priority="378" operator="greaterThan">
      <formula>#REF!-#REF!-#REF!-#REF!-#REF!</formula>
    </cfRule>
  </conditionalFormatting>
  <conditionalFormatting sqref="H379">
    <cfRule type="containsText" dxfId="719" priority="375" operator="containsText" text="VALOR MINIMO NO ACEPTABLE">
      <formula>NOT(ISERROR(SEARCH("VALOR MINIMO NO ACEPTABLE",H379)))</formula>
    </cfRule>
  </conditionalFormatting>
  <conditionalFormatting sqref="H379">
    <cfRule type="containsText" dxfId="718" priority="374" operator="containsText" text="OFERTA CON PRECIO APARENTEMENTE BAJO">
      <formula>NOT(ISERROR(SEARCH("OFERTA CON PRECIO APARENTEMENTE BAJO",H379)))</formula>
    </cfRule>
  </conditionalFormatting>
  <conditionalFormatting sqref="Q379">
    <cfRule type="cellIs" dxfId="717" priority="371" operator="greaterThan">
      <formula>0</formula>
    </cfRule>
  </conditionalFormatting>
  <conditionalFormatting sqref="Q379">
    <cfRule type="cellIs" dxfId="716" priority="372" operator="greaterThan">
      <formula>#REF!-(#REF!-#REF!-#REF!-#REF!)</formula>
    </cfRule>
    <cfRule type="cellIs" dxfId="715" priority="373" operator="greaterThan">
      <formula>#REF!-#REF!-#REF!-#REF!-#REF!</formula>
    </cfRule>
  </conditionalFormatting>
  <conditionalFormatting sqref="H380">
    <cfRule type="containsText" dxfId="714" priority="370" operator="containsText" text="VALOR MINIMO NO ACEPTABLE">
      <formula>NOT(ISERROR(SEARCH("VALOR MINIMO NO ACEPTABLE",H380)))</formula>
    </cfRule>
  </conditionalFormatting>
  <conditionalFormatting sqref="H380">
    <cfRule type="containsText" dxfId="713" priority="369" operator="containsText" text="OFERTA CON PRECIO APARENTEMENTE BAJO">
      <formula>NOT(ISERROR(SEARCH("OFERTA CON PRECIO APARENTEMENTE BAJO",H380)))</formula>
    </cfRule>
  </conditionalFormatting>
  <conditionalFormatting sqref="Q380">
    <cfRule type="cellIs" dxfId="712" priority="366" operator="greaterThan">
      <formula>0</formula>
    </cfRule>
  </conditionalFormatting>
  <conditionalFormatting sqref="Q380">
    <cfRule type="cellIs" dxfId="711" priority="367" operator="greaterThan">
      <formula>#REF!-(#REF!-#REF!-#REF!-#REF!)</formula>
    </cfRule>
    <cfRule type="cellIs" dxfId="710" priority="368" operator="greaterThan">
      <formula>#REF!-#REF!-#REF!-#REF!-#REF!</formula>
    </cfRule>
  </conditionalFormatting>
  <conditionalFormatting sqref="H381">
    <cfRule type="containsText" dxfId="709" priority="365" operator="containsText" text="VALOR MINIMO NO ACEPTABLE">
      <formula>NOT(ISERROR(SEARCH("VALOR MINIMO NO ACEPTABLE",H381)))</formula>
    </cfRule>
  </conditionalFormatting>
  <conditionalFormatting sqref="H381">
    <cfRule type="containsText" dxfId="708" priority="364" operator="containsText" text="OFERTA CON PRECIO APARENTEMENTE BAJO">
      <formula>NOT(ISERROR(SEARCH("OFERTA CON PRECIO APARENTEMENTE BAJO",H381)))</formula>
    </cfRule>
  </conditionalFormatting>
  <conditionalFormatting sqref="Q381">
    <cfRule type="cellIs" dxfId="707" priority="361" operator="greaterThan">
      <formula>0</formula>
    </cfRule>
  </conditionalFormatting>
  <conditionalFormatting sqref="Q381">
    <cfRule type="cellIs" dxfId="706" priority="362" operator="greaterThan">
      <formula>#REF!-(#REF!-#REF!-#REF!-#REF!)</formula>
    </cfRule>
    <cfRule type="cellIs" dxfId="705" priority="363" operator="greaterThan">
      <formula>#REF!-#REF!-#REF!-#REF!-#REF!</formula>
    </cfRule>
  </conditionalFormatting>
  <conditionalFormatting sqref="H382">
    <cfRule type="containsText" dxfId="704" priority="360" operator="containsText" text="VALOR MINIMO NO ACEPTABLE">
      <formula>NOT(ISERROR(SEARCH("VALOR MINIMO NO ACEPTABLE",H382)))</formula>
    </cfRule>
  </conditionalFormatting>
  <conditionalFormatting sqref="H382">
    <cfRule type="containsText" dxfId="703" priority="359" operator="containsText" text="OFERTA CON PRECIO APARENTEMENTE BAJO">
      <formula>NOT(ISERROR(SEARCH("OFERTA CON PRECIO APARENTEMENTE BAJO",H382)))</formula>
    </cfRule>
  </conditionalFormatting>
  <conditionalFormatting sqref="Q382">
    <cfRule type="cellIs" dxfId="702" priority="356" operator="greaterThan">
      <formula>0</formula>
    </cfRule>
  </conditionalFormatting>
  <conditionalFormatting sqref="Q382">
    <cfRule type="cellIs" dxfId="701" priority="357" operator="greaterThan">
      <formula>#REF!-(#REF!-#REF!-#REF!-#REF!)</formula>
    </cfRule>
    <cfRule type="cellIs" dxfId="700" priority="358" operator="greaterThan">
      <formula>#REF!-#REF!-#REF!-#REF!-#REF!</formula>
    </cfRule>
  </conditionalFormatting>
  <conditionalFormatting sqref="H383">
    <cfRule type="containsText" dxfId="699" priority="355" operator="containsText" text="VALOR MINIMO NO ACEPTABLE">
      <formula>NOT(ISERROR(SEARCH("VALOR MINIMO NO ACEPTABLE",H383)))</formula>
    </cfRule>
  </conditionalFormatting>
  <conditionalFormatting sqref="H383">
    <cfRule type="containsText" dxfId="698" priority="354" operator="containsText" text="OFERTA CON PRECIO APARENTEMENTE BAJO">
      <formula>NOT(ISERROR(SEARCH("OFERTA CON PRECIO APARENTEMENTE BAJO",H383)))</formula>
    </cfRule>
  </conditionalFormatting>
  <conditionalFormatting sqref="Q383">
    <cfRule type="cellIs" dxfId="697" priority="351" operator="greaterThan">
      <formula>0</formula>
    </cfRule>
  </conditionalFormatting>
  <conditionalFormatting sqref="Q383">
    <cfRule type="cellIs" dxfId="696" priority="352" operator="greaterThan">
      <formula>#REF!-(#REF!-#REF!-#REF!-#REF!)</formula>
    </cfRule>
    <cfRule type="cellIs" dxfId="695" priority="353" operator="greaterThan">
      <formula>#REF!-#REF!-#REF!-#REF!-#REF!</formula>
    </cfRule>
  </conditionalFormatting>
  <conditionalFormatting sqref="H384">
    <cfRule type="containsText" dxfId="694" priority="350" operator="containsText" text="VALOR MINIMO NO ACEPTABLE">
      <formula>NOT(ISERROR(SEARCH("VALOR MINIMO NO ACEPTABLE",H384)))</formula>
    </cfRule>
  </conditionalFormatting>
  <conditionalFormatting sqref="H384">
    <cfRule type="containsText" dxfId="693" priority="349" operator="containsText" text="OFERTA CON PRECIO APARENTEMENTE BAJO">
      <formula>NOT(ISERROR(SEARCH("OFERTA CON PRECIO APARENTEMENTE BAJO",H384)))</formula>
    </cfRule>
  </conditionalFormatting>
  <conditionalFormatting sqref="Q384">
    <cfRule type="cellIs" dxfId="692" priority="346" operator="greaterThan">
      <formula>0</formula>
    </cfRule>
  </conditionalFormatting>
  <conditionalFormatting sqref="Q384">
    <cfRule type="cellIs" dxfId="691" priority="347" operator="greaterThan">
      <formula>#REF!-(#REF!-#REF!-#REF!-#REF!)</formula>
    </cfRule>
    <cfRule type="cellIs" dxfId="690" priority="348" operator="greaterThan">
      <formula>#REF!-#REF!-#REF!-#REF!-#REF!</formula>
    </cfRule>
  </conditionalFormatting>
  <conditionalFormatting sqref="H385">
    <cfRule type="containsText" dxfId="689" priority="345" operator="containsText" text="VALOR MINIMO NO ACEPTABLE">
      <formula>NOT(ISERROR(SEARCH("VALOR MINIMO NO ACEPTABLE",H385)))</formula>
    </cfRule>
  </conditionalFormatting>
  <conditionalFormatting sqref="H385">
    <cfRule type="containsText" dxfId="688" priority="344" operator="containsText" text="OFERTA CON PRECIO APARENTEMENTE BAJO">
      <formula>NOT(ISERROR(SEARCH("OFERTA CON PRECIO APARENTEMENTE BAJO",H385)))</formula>
    </cfRule>
  </conditionalFormatting>
  <conditionalFormatting sqref="Q385">
    <cfRule type="cellIs" dxfId="687" priority="341" operator="greaterThan">
      <formula>0</formula>
    </cfRule>
  </conditionalFormatting>
  <conditionalFormatting sqref="Q385">
    <cfRule type="cellIs" dxfId="686" priority="342" operator="greaterThan">
      <formula>#REF!-(#REF!-#REF!-#REF!-#REF!)</formula>
    </cfRule>
    <cfRule type="cellIs" dxfId="685" priority="343" operator="greaterThan">
      <formula>#REF!-#REF!-#REF!-#REF!-#REF!</formula>
    </cfRule>
  </conditionalFormatting>
  <conditionalFormatting sqref="H386">
    <cfRule type="containsText" dxfId="684" priority="340" operator="containsText" text="VALOR MINIMO NO ACEPTABLE">
      <formula>NOT(ISERROR(SEARCH("VALOR MINIMO NO ACEPTABLE",H386)))</formula>
    </cfRule>
  </conditionalFormatting>
  <conditionalFormatting sqref="H386">
    <cfRule type="containsText" dxfId="683" priority="339" operator="containsText" text="OFERTA CON PRECIO APARENTEMENTE BAJO">
      <formula>NOT(ISERROR(SEARCH("OFERTA CON PRECIO APARENTEMENTE BAJO",H386)))</formula>
    </cfRule>
  </conditionalFormatting>
  <conditionalFormatting sqref="Q386">
    <cfRule type="cellIs" dxfId="682" priority="336" operator="greaterThan">
      <formula>0</formula>
    </cfRule>
  </conditionalFormatting>
  <conditionalFormatting sqref="Q386">
    <cfRule type="cellIs" dxfId="681" priority="337" operator="greaterThan">
      <formula>#REF!-(#REF!-#REF!-#REF!-#REF!)</formula>
    </cfRule>
    <cfRule type="cellIs" dxfId="680" priority="338" operator="greaterThan">
      <formula>#REF!-#REF!-#REF!-#REF!-#REF!</formula>
    </cfRule>
  </conditionalFormatting>
  <conditionalFormatting sqref="H387">
    <cfRule type="containsText" dxfId="679" priority="335" operator="containsText" text="VALOR MINIMO NO ACEPTABLE">
      <formula>NOT(ISERROR(SEARCH("VALOR MINIMO NO ACEPTABLE",H387)))</formula>
    </cfRule>
  </conditionalFormatting>
  <conditionalFormatting sqref="H387">
    <cfRule type="containsText" dxfId="678" priority="334" operator="containsText" text="OFERTA CON PRECIO APARENTEMENTE BAJO">
      <formula>NOT(ISERROR(SEARCH("OFERTA CON PRECIO APARENTEMENTE BAJO",H387)))</formula>
    </cfRule>
  </conditionalFormatting>
  <conditionalFormatting sqref="Q387">
    <cfRule type="cellIs" dxfId="677" priority="331" operator="greaterThan">
      <formula>0</formula>
    </cfRule>
  </conditionalFormatting>
  <conditionalFormatting sqref="Q387">
    <cfRule type="cellIs" dxfId="676" priority="332" operator="greaterThan">
      <formula>#REF!-(#REF!-#REF!-#REF!-#REF!)</formula>
    </cfRule>
    <cfRule type="cellIs" dxfId="675" priority="333" operator="greaterThan">
      <formula>#REF!-#REF!-#REF!-#REF!-#REF!</formula>
    </cfRule>
  </conditionalFormatting>
  <conditionalFormatting sqref="H388">
    <cfRule type="containsText" dxfId="674" priority="330" operator="containsText" text="VALOR MINIMO NO ACEPTABLE">
      <formula>NOT(ISERROR(SEARCH("VALOR MINIMO NO ACEPTABLE",H388)))</formula>
    </cfRule>
  </conditionalFormatting>
  <conditionalFormatting sqref="H388">
    <cfRule type="containsText" dxfId="673" priority="329" operator="containsText" text="OFERTA CON PRECIO APARENTEMENTE BAJO">
      <formula>NOT(ISERROR(SEARCH("OFERTA CON PRECIO APARENTEMENTE BAJO",H388)))</formula>
    </cfRule>
  </conditionalFormatting>
  <conditionalFormatting sqref="Q388">
    <cfRule type="cellIs" dxfId="672" priority="326" operator="greaterThan">
      <formula>0</formula>
    </cfRule>
  </conditionalFormatting>
  <conditionalFormatting sqref="Q388">
    <cfRule type="cellIs" dxfId="671" priority="327" operator="greaterThan">
      <formula>#REF!-(#REF!-#REF!-#REF!-#REF!)</formula>
    </cfRule>
    <cfRule type="cellIs" dxfId="670" priority="328" operator="greaterThan">
      <formula>#REF!-#REF!-#REF!-#REF!-#REF!</formula>
    </cfRule>
  </conditionalFormatting>
  <conditionalFormatting sqref="H389">
    <cfRule type="containsText" dxfId="669" priority="325" operator="containsText" text="VALOR MINIMO NO ACEPTABLE">
      <formula>NOT(ISERROR(SEARCH("VALOR MINIMO NO ACEPTABLE",H389)))</formula>
    </cfRule>
  </conditionalFormatting>
  <conditionalFormatting sqref="H389">
    <cfRule type="containsText" dxfId="668" priority="324" operator="containsText" text="OFERTA CON PRECIO APARENTEMENTE BAJO">
      <formula>NOT(ISERROR(SEARCH("OFERTA CON PRECIO APARENTEMENTE BAJO",H389)))</formula>
    </cfRule>
  </conditionalFormatting>
  <conditionalFormatting sqref="Q389">
    <cfRule type="cellIs" dxfId="667" priority="321" operator="greaterThan">
      <formula>0</formula>
    </cfRule>
  </conditionalFormatting>
  <conditionalFormatting sqref="Q389">
    <cfRule type="cellIs" dxfId="666" priority="322" operator="greaterThan">
      <formula>#REF!-(#REF!-#REF!-#REF!-#REF!)</formula>
    </cfRule>
    <cfRule type="cellIs" dxfId="665" priority="323" operator="greaterThan">
      <formula>#REF!-#REF!-#REF!-#REF!-#REF!</formula>
    </cfRule>
  </conditionalFormatting>
  <conditionalFormatting sqref="H390">
    <cfRule type="containsText" dxfId="664" priority="320" operator="containsText" text="VALOR MINIMO NO ACEPTABLE">
      <formula>NOT(ISERROR(SEARCH("VALOR MINIMO NO ACEPTABLE",H390)))</formula>
    </cfRule>
  </conditionalFormatting>
  <conditionalFormatting sqref="H390">
    <cfRule type="containsText" dxfId="663" priority="319" operator="containsText" text="OFERTA CON PRECIO APARENTEMENTE BAJO">
      <formula>NOT(ISERROR(SEARCH("OFERTA CON PRECIO APARENTEMENTE BAJO",H390)))</formula>
    </cfRule>
  </conditionalFormatting>
  <conditionalFormatting sqref="Q390">
    <cfRule type="cellIs" dxfId="662" priority="316" operator="greaterThan">
      <formula>0</formula>
    </cfRule>
  </conditionalFormatting>
  <conditionalFormatting sqref="Q390">
    <cfRule type="cellIs" dxfId="661" priority="317" operator="greaterThan">
      <formula>#REF!-(#REF!-#REF!-#REF!-#REF!)</formula>
    </cfRule>
    <cfRule type="cellIs" dxfId="660" priority="318" operator="greaterThan">
      <formula>#REF!-#REF!-#REF!-#REF!-#REF!</formula>
    </cfRule>
  </conditionalFormatting>
  <conditionalFormatting sqref="H391">
    <cfRule type="containsText" dxfId="659" priority="315" operator="containsText" text="VALOR MINIMO NO ACEPTABLE">
      <formula>NOT(ISERROR(SEARCH("VALOR MINIMO NO ACEPTABLE",H391)))</formula>
    </cfRule>
  </conditionalFormatting>
  <conditionalFormatting sqref="H391">
    <cfRule type="containsText" dxfId="658" priority="314" operator="containsText" text="OFERTA CON PRECIO APARENTEMENTE BAJO">
      <formula>NOT(ISERROR(SEARCH("OFERTA CON PRECIO APARENTEMENTE BAJO",H391)))</formula>
    </cfRule>
  </conditionalFormatting>
  <conditionalFormatting sqref="Q391">
    <cfRule type="cellIs" dxfId="657" priority="311" operator="greaterThan">
      <formula>0</formula>
    </cfRule>
  </conditionalFormatting>
  <conditionalFormatting sqref="Q391">
    <cfRule type="cellIs" dxfId="656" priority="312" operator="greaterThan">
      <formula>#REF!-(#REF!-#REF!-#REF!-#REF!)</formula>
    </cfRule>
    <cfRule type="cellIs" dxfId="655" priority="313" operator="greaterThan">
      <formula>#REF!-#REF!-#REF!-#REF!-#REF!</formula>
    </cfRule>
  </conditionalFormatting>
  <conditionalFormatting sqref="H392">
    <cfRule type="containsText" dxfId="654" priority="310" operator="containsText" text="VALOR MINIMO NO ACEPTABLE">
      <formula>NOT(ISERROR(SEARCH("VALOR MINIMO NO ACEPTABLE",H392)))</formula>
    </cfRule>
  </conditionalFormatting>
  <conditionalFormatting sqref="H392">
    <cfRule type="containsText" dxfId="653" priority="309" operator="containsText" text="OFERTA CON PRECIO APARENTEMENTE BAJO">
      <formula>NOT(ISERROR(SEARCH("OFERTA CON PRECIO APARENTEMENTE BAJO",H392)))</formula>
    </cfRule>
  </conditionalFormatting>
  <conditionalFormatting sqref="Q392">
    <cfRule type="cellIs" dxfId="652" priority="306" operator="greaterThan">
      <formula>0</formula>
    </cfRule>
  </conditionalFormatting>
  <conditionalFormatting sqref="Q392">
    <cfRule type="cellIs" dxfId="651" priority="307" operator="greaterThan">
      <formula>#REF!-(#REF!-#REF!-#REF!-#REF!)</formula>
    </cfRule>
    <cfRule type="cellIs" dxfId="650" priority="308" operator="greaterThan">
      <formula>#REF!-#REF!-#REF!-#REF!-#REF!</formula>
    </cfRule>
  </conditionalFormatting>
  <conditionalFormatting sqref="H393">
    <cfRule type="containsText" dxfId="649" priority="305" operator="containsText" text="VALOR MINIMO NO ACEPTABLE">
      <formula>NOT(ISERROR(SEARCH("VALOR MINIMO NO ACEPTABLE",H393)))</formula>
    </cfRule>
  </conditionalFormatting>
  <conditionalFormatting sqref="H393">
    <cfRule type="containsText" dxfId="648" priority="304" operator="containsText" text="OFERTA CON PRECIO APARENTEMENTE BAJO">
      <formula>NOT(ISERROR(SEARCH("OFERTA CON PRECIO APARENTEMENTE BAJO",H393)))</formula>
    </cfRule>
  </conditionalFormatting>
  <conditionalFormatting sqref="Q393">
    <cfRule type="cellIs" dxfId="647" priority="301" operator="greaterThan">
      <formula>0</formula>
    </cfRule>
  </conditionalFormatting>
  <conditionalFormatting sqref="Q393">
    <cfRule type="cellIs" dxfId="646" priority="302" operator="greaterThan">
      <formula>#REF!-(#REF!-#REF!-#REF!-#REF!)</formula>
    </cfRule>
    <cfRule type="cellIs" dxfId="645" priority="303" operator="greaterThan">
      <formula>#REF!-#REF!-#REF!-#REF!-#REF!</formula>
    </cfRule>
  </conditionalFormatting>
  <conditionalFormatting sqref="H394">
    <cfRule type="containsText" dxfId="644" priority="300" operator="containsText" text="VALOR MINIMO NO ACEPTABLE">
      <formula>NOT(ISERROR(SEARCH("VALOR MINIMO NO ACEPTABLE",H394)))</formula>
    </cfRule>
  </conditionalFormatting>
  <conditionalFormatting sqref="H394">
    <cfRule type="containsText" dxfId="643" priority="299" operator="containsText" text="OFERTA CON PRECIO APARENTEMENTE BAJO">
      <formula>NOT(ISERROR(SEARCH("OFERTA CON PRECIO APARENTEMENTE BAJO",H394)))</formula>
    </cfRule>
  </conditionalFormatting>
  <conditionalFormatting sqref="Q394">
    <cfRule type="cellIs" dxfId="642" priority="296" operator="greaterThan">
      <formula>0</formula>
    </cfRule>
  </conditionalFormatting>
  <conditionalFormatting sqref="Q394">
    <cfRule type="cellIs" dxfId="641" priority="297" operator="greaterThan">
      <formula>#REF!-(#REF!-#REF!-#REF!-#REF!)</formula>
    </cfRule>
    <cfRule type="cellIs" dxfId="640" priority="298" operator="greaterThan">
      <formula>#REF!-#REF!-#REF!-#REF!-#REF!</formula>
    </cfRule>
  </conditionalFormatting>
  <conditionalFormatting sqref="H395">
    <cfRule type="containsText" dxfId="639" priority="295" operator="containsText" text="VALOR MINIMO NO ACEPTABLE">
      <formula>NOT(ISERROR(SEARCH("VALOR MINIMO NO ACEPTABLE",H395)))</formula>
    </cfRule>
  </conditionalFormatting>
  <conditionalFormatting sqref="H395">
    <cfRule type="containsText" dxfId="638" priority="294" operator="containsText" text="OFERTA CON PRECIO APARENTEMENTE BAJO">
      <formula>NOT(ISERROR(SEARCH("OFERTA CON PRECIO APARENTEMENTE BAJO",H395)))</formula>
    </cfRule>
  </conditionalFormatting>
  <conditionalFormatting sqref="Q395">
    <cfRule type="cellIs" dxfId="637" priority="291" operator="greaterThan">
      <formula>0</formula>
    </cfRule>
  </conditionalFormatting>
  <conditionalFormatting sqref="Q395">
    <cfRule type="cellIs" dxfId="636" priority="292" operator="greaterThan">
      <formula>#REF!-(#REF!-#REF!-#REF!-#REF!)</formula>
    </cfRule>
    <cfRule type="cellIs" dxfId="635" priority="293" operator="greaterThan">
      <formula>#REF!-#REF!-#REF!-#REF!-#REF!</formula>
    </cfRule>
  </conditionalFormatting>
  <conditionalFormatting sqref="H396">
    <cfRule type="containsText" dxfId="634" priority="290" operator="containsText" text="VALOR MINIMO NO ACEPTABLE">
      <formula>NOT(ISERROR(SEARCH("VALOR MINIMO NO ACEPTABLE",H396)))</formula>
    </cfRule>
  </conditionalFormatting>
  <conditionalFormatting sqref="H396">
    <cfRule type="containsText" dxfId="633" priority="289" operator="containsText" text="OFERTA CON PRECIO APARENTEMENTE BAJO">
      <formula>NOT(ISERROR(SEARCH("OFERTA CON PRECIO APARENTEMENTE BAJO",H396)))</formula>
    </cfRule>
  </conditionalFormatting>
  <conditionalFormatting sqref="Q396">
    <cfRule type="cellIs" dxfId="632" priority="286" operator="greaterThan">
      <formula>0</formula>
    </cfRule>
  </conditionalFormatting>
  <conditionalFormatting sqref="Q396">
    <cfRule type="cellIs" dxfId="631" priority="287" operator="greaterThan">
      <formula>#REF!-(#REF!-#REF!-#REF!-#REF!)</formula>
    </cfRule>
    <cfRule type="cellIs" dxfId="630" priority="288" operator="greaterThan">
      <formula>#REF!-#REF!-#REF!-#REF!-#REF!</formula>
    </cfRule>
  </conditionalFormatting>
  <conditionalFormatting sqref="H397">
    <cfRule type="containsText" dxfId="629" priority="285" operator="containsText" text="VALOR MINIMO NO ACEPTABLE">
      <formula>NOT(ISERROR(SEARCH("VALOR MINIMO NO ACEPTABLE",H397)))</formula>
    </cfRule>
  </conditionalFormatting>
  <conditionalFormatting sqref="H397">
    <cfRule type="containsText" dxfId="628" priority="284" operator="containsText" text="OFERTA CON PRECIO APARENTEMENTE BAJO">
      <formula>NOT(ISERROR(SEARCH("OFERTA CON PRECIO APARENTEMENTE BAJO",H397)))</formula>
    </cfRule>
  </conditionalFormatting>
  <conditionalFormatting sqref="Q397">
    <cfRule type="cellIs" dxfId="627" priority="281" operator="greaterThan">
      <formula>0</formula>
    </cfRule>
  </conditionalFormatting>
  <conditionalFormatting sqref="Q397">
    <cfRule type="cellIs" dxfId="626" priority="282" operator="greaterThan">
      <formula>#REF!-(#REF!-#REF!-#REF!-#REF!)</formula>
    </cfRule>
    <cfRule type="cellIs" dxfId="625" priority="283" operator="greaterThan">
      <formula>#REF!-#REF!-#REF!-#REF!-#REF!</formula>
    </cfRule>
  </conditionalFormatting>
  <conditionalFormatting sqref="H398">
    <cfRule type="containsText" dxfId="624" priority="280" operator="containsText" text="VALOR MINIMO NO ACEPTABLE">
      <formula>NOT(ISERROR(SEARCH("VALOR MINIMO NO ACEPTABLE",H398)))</formula>
    </cfRule>
  </conditionalFormatting>
  <conditionalFormatting sqref="H398">
    <cfRule type="containsText" dxfId="623" priority="279" operator="containsText" text="OFERTA CON PRECIO APARENTEMENTE BAJO">
      <formula>NOT(ISERROR(SEARCH("OFERTA CON PRECIO APARENTEMENTE BAJO",H398)))</formula>
    </cfRule>
  </conditionalFormatting>
  <conditionalFormatting sqref="Q398">
    <cfRule type="cellIs" dxfId="622" priority="276" operator="greaterThan">
      <formula>0</formula>
    </cfRule>
  </conditionalFormatting>
  <conditionalFormatting sqref="Q398">
    <cfRule type="cellIs" dxfId="621" priority="277" operator="greaterThan">
      <formula>#REF!-(#REF!-#REF!-#REF!-#REF!)</formula>
    </cfRule>
    <cfRule type="cellIs" dxfId="620" priority="278" operator="greaterThan">
      <formula>#REF!-#REF!-#REF!-#REF!-#REF!</formula>
    </cfRule>
  </conditionalFormatting>
  <conditionalFormatting sqref="H399">
    <cfRule type="containsText" dxfId="619" priority="275" operator="containsText" text="VALOR MINIMO NO ACEPTABLE">
      <formula>NOT(ISERROR(SEARCH("VALOR MINIMO NO ACEPTABLE",H399)))</formula>
    </cfRule>
  </conditionalFormatting>
  <conditionalFormatting sqref="H399">
    <cfRule type="containsText" dxfId="618" priority="274" operator="containsText" text="OFERTA CON PRECIO APARENTEMENTE BAJO">
      <formula>NOT(ISERROR(SEARCH("OFERTA CON PRECIO APARENTEMENTE BAJO",H399)))</formula>
    </cfRule>
  </conditionalFormatting>
  <conditionalFormatting sqref="Q399">
    <cfRule type="cellIs" dxfId="617" priority="271" operator="greaterThan">
      <formula>0</formula>
    </cfRule>
  </conditionalFormatting>
  <conditionalFormatting sqref="Q399">
    <cfRule type="cellIs" dxfId="616" priority="272" operator="greaterThan">
      <formula>#REF!-(#REF!-#REF!-#REF!-#REF!)</formula>
    </cfRule>
    <cfRule type="cellIs" dxfId="615" priority="273" operator="greaterThan">
      <formula>#REF!-#REF!-#REF!-#REF!-#REF!</formula>
    </cfRule>
  </conditionalFormatting>
  <conditionalFormatting sqref="H400">
    <cfRule type="containsText" dxfId="614" priority="270" operator="containsText" text="VALOR MINIMO NO ACEPTABLE">
      <formula>NOT(ISERROR(SEARCH("VALOR MINIMO NO ACEPTABLE",H400)))</formula>
    </cfRule>
  </conditionalFormatting>
  <conditionalFormatting sqref="H400">
    <cfRule type="containsText" dxfId="613" priority="269" operator="containsText" text="OFERTA CON PRECIO APARENTEMENTE BAJO">
      <formula>NOT(ISERROR(SEARCH("OFERTA CON PRECIO APARENTEMENTE BAJO",H400)))</formula>
    </cfRule>
  </conditionalFormatting>
  <conditionalFormatting sqref="Q400">
    <cfRule type="cellIs" dxfId="612" priority="266" operator="greaterThan">
      <formula>0</formula>
    </cfRule>
  </conditionalFormatting>
  <conditionalFormatting sqref="Q400">
    <cfRule type="cellIs" dxfId="611" priority="267" operator="greaterThan">
      <formula>#REF!-(#REF!-#REF!-#REF!-#REF!)</formula>
    </cfRule>
    <cfRule type="cellIs" dxfId="610" priority="268" operator="greaterThan">
      <formula>#REF!-#REF!-#REF!-#REF!-#REF!</formula>
    </cfRule>
  </conditionalFormatting>
  <conditionalFormatting sqref="H401">
    <cfRule type="containsText" dxfId="609" priority="265" operator="containsText" text="VALOR MINIMO NO ACEPTABLE">
      <formula>NOT(ISERROR(SEARCH("VALOR MINIMO NO ACEPTABLE",H401)))</formula>
    </cfRule>
  </conditionalFormatting>
  <conditionalFormatting sqref="H401">
    <cfRule type="containsText" dxfId="608" priority="264" operator="containsText" text="OFERTA CON PRECIO APARENTEMENTE BAJO">
      <formula>NOT(ISERROR(SEARCH("OFERTA CON PRECIO APARENTEMENTE BAJO",H401)))</formula>
    </cfRule>
  </conditionalFormatting>
  <conditionalFormatting sqref="Q401">
    <cfRule type="cellIs" dxfId="607" priority="261" operator="greaterThan">
      <formula>0</formula>
    </cfRule>
  </conditionalFormatting>
  <conditionalFormatting sqref="Q401">
    <cfRule type="cellIs" dxfId="606" priority="262" operator="greaterThan">
      <formula>#REF!-(#REF!-#REF!-#REF!-#REF!)</formula>
    </cfRule>
    <cfRule type="cellIs" dxfId="605" priority="263" operator="greaterThan">
      <formula>#REF!-#REF!-#REF!-#REF!-#REF!</formula>
    </cfRule>
  </conditionalFormatting>
  <conditionalFormatting sqref="H402">
    <cfRule type="containsText" dxfId="604" priority="260" operator="containsText" text="VALOR MINIMO NO ACEPTABLE">
      <formula>NOT(ISERROR(SEARCH("VALOR MINIMO NO ACEPTABLE",H402)))</formula>
    </cfRule>
  </conditionalFormatting>
  <conditionalFormatting sqref="H402">
    <cfRule type="containsText" dxfId="603" priority="259" operator="containsText" text="OFERTA CON PRECIO APARENTEMENTE BAJO">
      <formula>NOT(ISERROR(SEARCH("OFERTA CON PRECIO APARENTEMENTE BAJO",H402)))</formula>
    </cfRule>
  </conditionalFormatting>
  <conditionalFormatting sqref="Q402">
    <cfRule type="cellIs" dxfId="602" priority="256" operator="greaterThan">
      <formula>0</formula>
    </cfRule>
  </conditionalFormatting>
  <conditionalFormatting sqref="Q402">
    <cfRule type="cellIs" dxfId="601" priority="257" operator="greaterThan">
      <formula>#REF!-(#REF!-#REF!-#REF!-#REF!)</formula>
    </cfRule>
    <cfRule type="cellIs" dxfId="600" priority="258" operator="greaterThan">
      <formula>#REF!-#REF!-#REF!-#REF!-#REF!</formula>
    </cfRule>
  </conditionalFormatting>
  <conditionalFormatting sqref="H403">
    <cfRule type="containsText" dxfId="599" priority="255" operator="containsText" text="VALOR MINIMO NO ACEPTABLE">
      <formula>NOT(ISERROR(SEARCH("VALOR MINIMO NO ACEPTABLE",H403)))</formula>
    </cfRule>
  </conditionalFormatting>
  <conditionalFormatting sqref="H403">
    <cfRule type="containsText" dxfId="598" priority="254" operator="containsText" text="OFERTA CON PRECIO APARENTEMENTE BAJO">
      <formula>NOT(ISERROR(SEARCH("OFERTA CON PRECIO APARENTEMENTE BAJO",H403)))</formula>
    </cfRule>
  </conditionalFormatting>
  <conditionalFormatting sqref="Q403">
    <cfRule type="cellIs" dxfId="597" priority="251" operator="greaterThan">
      <formula>0</formula>
    </cfRule>
  </conditionalFormatting>
  <conditionalFormatting sqref="Q403">
    <cfRule type="cellIs" dxfId="596" priority="252" operator="greaterThan">
      <formula>#REF!-(#REF!-#REF!-#REF!-#REF!)</formula>
    </cfRule>
    <cfRule type="cellIs" dxfId="595" priority="253" operator="greaterThan">
      <formula>#REF!-#REF!-#REF!-#REF!-#REF!</formula>
    </cfRule>
  </conditionalFormatting>
  <conditionalFormatting sqref="H404">
    <cfRule type="containsText" dxfId="594" priority="250" operator="containsText" text="VALOR MINIMO NO ACEPTABLE">
      <formula>NOT(ISERROR(SEARCH("VALOR MINIMO NO ACEPTABLE",H404)))</formula>
    </cfRule>
  </conditionalFormatting>
  <conditionalFormatting sqref="H404">
    <cfRule type="containsText" dxfId="593" priority="249" operator="containsText" text="OFERTA CON PRECIO APARENTEMENTE BAJO">
      <formula>NOT(ISERROR(SEARCH("OFERTA CON PRECIO APARENTEMENTE BAJO",H404)))</formula>
    </cfRule>
  </conditionalFormatting>
  <conditionalFormatting sqref="Q404">
    <cfRule type="cellIs" dxfId="592" priority="246" operator="greaterThan">
      <formula>0</formula>
    </cfRule>
  </conditionalFormatting>
  <conditionalFormatting sqref="Q404">
    <cfRule type="cellIs" dxfId="591" priority="247" operator="greaterThan">
      <formula>#REF!-(#REF!-#REF!-#REF!-#REF!)</formula>
    </cfRule>
    <cfRule type="cellIs" dxfId="590" priority="248" operator="greaterThan">
      <formula>#REF!-#REF!-#REF!-#REF!-#REF!</formula>
    </cfRule>
  </conditionalFormatting>
  <conditionalFormatting sqref="H405">
    <cfRule type="containsText" dxfId="589" priority="245" operator="containsText" text="VALOR MINIMO NO ACEPTABLE">
      <formula>NOT(ISERROR(SEARCH("VALOR MINIMO NO ACEPTABLE",H405)))</formula>
    </cfRule>
  </conditionalFormatting>
  <conditionalFormatting sqref="H405">
    <cfRule type="containsText" dxfId="588" priority="244" operator="containsText" text="OFERTA CON PRECIO APARENTEMENTE BAJO">
      <formula>NOT(ISERROR(SEARCH("OFERTA CON PRECIO APARENTEMENTE BAJO",H405)))</formula>
    </cfRule>
  </conditionalFormatting>
  <conditionalFormatting sqref="Q405">
    <cfRule type="cellIs" dxfId="587" priority="241" operator="greaterThan">
      <formula>0</formula>
    </cfRule>
  </conditionalFormatting>
  <conditionalFormatting sqref="Q405">
    <cfRule type="cellIs" dxfId="586" priority="242" operator="greaterThan">
      <formula>#REF!-(#REF!-#REF!-#REF!-#REF!)</formula>
    </cfRule>
    <cfRule type="cellIs" dxfId="585" priority="243" operator="greaterThan">
      <formula>#REF!-#REF!-#REF!-#REF!-#REF!</formula>
    </cfRule>
  </conditionalFormatting>
  <conditionalFormatting sqref="H406">
    <cfRule type="containsText" dxfId="584" priority="240" operator="containsText" text="VALOR MINIMO NO ACEPTABLE">
      <formula>NOT(ISERROR(SEARCH("VALOR MINIMO NO ACEPTABLE",H406)))</formula>
    </cfRule>
  </conditionalFormatting>
  <conditionalFormatting sqref="H406">
    <cfRule type="containsText" dxfId="583" priority="239" operator="containsText" text="OFERTA CON PRECIO APARENTEMENTE BAJO">
      <formula>NOT(ISERROR(SEARCH("OFERTA CON PRECIO APARENTEMENTE BAJO",H406)))</formula>
    </cfRule>
  </conditionalFormatting>
  <conditionalFormatting sqref="Q406">
    <cfRule type="cellIs" dxfId="582" priority="236" operator="greaterThan">
      <formula>0</formula>
    </cfRule>
  </conditionalFormatting>
  <conditionalFormatting sqref="Q406">
    <cfRule type="cellIs" dxfId="581" priority="237" operator="greaterThan">
      <formula>#REF!-(#REF!-#REF!-#REF!-#REF!)</formula>
    </cfRule>
    <cfRule type="cellIs" dxfId="580" priority="238" operator="greaterThan">
      <formula>#REF!-#REF!-#REF!-#REF!-#REF!</formula>
    </cfRule>
  </conditionalFormatting>
  <conditionalFormatting sqref="H407">
    <cfRule type="containsText" dxfId="579" priority="235" operator="containsText" text="VALOR MINIMO NO ACEPTABLE">
      <formula>NOT(ISERROR(SEARCH("VALOR MINIMO NO ACEPTABLE",H407)))</formula>
    </cfRule>
  </conditionalFormatting>
  <conditionalFormatting sqref="H407">
    <cfRule type="containsText" dxfId="578" priority="234" operator="containsText" text="OFERTA CON PRECIO APARENTEMENTE BAJO">
      <formula>NOT(ISERROR(SEARCH("OFERTA CON PRECIO APARENTEMENTE BAJO",H407)))</formula>
    </cfRule>
  </conditionalFormatting>
  <conditionalFormatting sqref="Q407">
    <cfRule type="cellIs" dxfId="577" priority="231" operator="greaterThan">
      <formula>0</formula>
    </cfRule>
  </conditionalFormatting>
  <conditionalFormatting sqref="Q407">
    <cfRule type="cellIs" dxfId="576" priority="232" operator="greaterThan">
      <formula>#REF!-(#REF!-#REF!-#REF!-#REF!)</formula>
    </cfRule>
    <cfRule type="cellIs" dxfId="575" priority="233" operator="greaterThan">
      <formula>#REF!-#REF!-#REF!-#REF!-#REF!</formula>
    </cfRule>
  </conditionalFormatting>
  <conditionalFormatting sqref="H408">
    <cfRule type="containsText" dxfId="574" priority="230" operator="containsText" text="VALOR MINIMO NO ACEPTABLE">
      <formula>NOT(ISERROR(SEARCH("VALOR MINIMO NO ACEPTABLE",H408)))</formula>
    </cfRule>
  </conditionalFormatting>
  <conditionalFormatting sqref="H408">
    <cfRule type="containsText" dxfId="573" priority="229" operator="containsText" text="OFERTA CON PRECIO APARENTEMENTE BAJO">
      <formula>NOT(ISERROR(SEARCH("OFERTA CON PRECIO APARENTEMENTE BAJO",H408)))</formula>
    </cfRule>
  </conditionalFormatting>
  <conditionalFormatting sqref="Q408">
    <cfRule type="cellIs" dxfId="572" priority="226" operator="greaterThan">
      <formula>0</formula>
    </cfRule>
  </conditionalFormatting>
  <conditionalFormatting sqref="Q408">
    <cfRule type="cellIs" dxfId="571" priority="227" operator="greaterThan">
      <formula>#REF!-(#REF!-#REF!-#REF!-#REF!)</formula>
    </cfRule>
    <cfRule type="cellIs" dxfId="570" priority="228" operator="greaterThan">
      <formula>#REF!-#REF!-#REF!-#REF!-#REF!</formula>
    </cfRule>
  </conditionalFormatting>
  <conditionalFormatting sqref="H409">
    <cfRule type="containsText" dxfId="569" priority="225" operator="containsText" text="VALOR MINIMO NO ACEPTABLE">
      <formula>NOT(ISERROR(SEARCH("VALOR MINIMO NO ACEPTABLE",H409)))</formula>
    </cfRule>
  </conditionalFormatting>
  <conditionalFormatting sqref="H409">
    <cfRule type="containsText" dxfId="568" priority="224" operator="containsText" text="OFERTA CON PRECIO APARENTEMENTE BAJO">
      <formula>NOT(ISERROR(SEARCH("OFERTA CON PRECIO APARENTEMENTE BAJO",H409)))</formula>
    </cfRule>
  </conditionalFormatting>
  <conditionalFormatting sqref="Q409">
    <cfRule type="cellIs" dxfId="567" priority="221" operator="greaterThan">
      <formula>0</formula>
    </cfRule>
  </conditionalFormatting>
  <conditionalFormatting sqref="Q409">
    <cfRule type="cellIs" dxfId="566" priority="222" operator="greaterThan">
      <formula>#REF!-(#REF!-#REF!-#REF!-#REF!)</formula>
    </cfRule>
    <cfRule type="cellIs" dxfId="565" priority="223" operator="greaterThan">
      <formula>#REF!-#REF!-#REF!-#REF!-#REF!</formula>
    </cfRule>
  </conditionalFormatting>
  <conditionalFormatting sqref="H410">
    <cfRule type="containsText" dxfId="564" priority="220" operator="containsText" text="VALOR MINIMO NO ACEPTABLE">
      <formula>NOT(ISERROR(SEARCH("VALOR MINIMO NO ACEPTABLE",H410)))</formula>
    </cfRule>
  </conditionalFormatting>
  <conditionalFormatting sqref="H410">
    <cfRule type="containsText" dxfId="563" priority="219" operator="containsText" text="OFERTA CON PRECIO APARENTEMENTE BAJO">
      <formula>NOT(ISERROR(SEARCH("OFERTA CON PRECIO APARENTEMENTE BAJO",H410)))</formula>
    </cfRule>
  </conditionalFormatting>
  <conditionalFormatting sqref="Q410">
    <cfRule type="cellIs" dxfId="562" priority="216" operator="greaterThan">
      <formula>0</formula>
    </cfRule>
  </conditionalFormatting>
  <conditionalFormatting sqref="Q410">
    <cfRule type="cellIs" dxfId="561" priority="217" operator="greaterThan">
      <formula>#REF!-(#REF!-#REF!-#REF!-#REF!)</formula>
    </cfRule>
    <cfRule type="cellIs" dxfId="560" priority="218" operator="greaterThan">
      <formula>#REF!-#REF!-#REF!-#REF!-#REF!</formula>
    </cfRule>
  </conditionalFormatting>
  <conditionalFormatting sqref="H411">
    <cfRule type="containsText" dxfId="559" priority="215" operator="containsText" text="VALOR MINIMO NO ACEPTABLE">
      <formula>NOT(ISERROR(SEARCH("VALOR MINIMO NO ACEPTABLE",H411)))</formula>
    </cfRule>
  </conditionalFormatting>
  <conditionalFormatting sqref="H411">
    <cfRule type="containsText" dxfId="558" priority="214" operator="containsText" text="OFERTA CON PRECIO APARENTEMENTE BAJO">
      <formula>NOT(ISERROR(SEARCH("OFERTA CON PRECIO APARENTEMENTE BAJO",H411)))</formula>
    </cfRule>
  </conditionalFormatting>
  <conditionalFormatting sqref="Q411">
    <cfRule type="cellIs" dxfId="557" priority="211" operator="greaterThan">
      <formula>0</formula>
    </cfRule>
  </conditionalFormatting>
  <conditionalFormatting sqref="Q411">
    <cfRule type="cellIs" dxfId="556" priority="212" operator="greaterThan">
      <formula>#REF!-(#REF!-#REF!-#REF!-#REF!)</formula>
    </cfRule>
    <cfRule type="cellIs" dxfId="555" priority="213" operator="greaterThan">
      <formula>#REF!-#REF!-#REF!-#REF!-#REF!</formula>
    </cfRule>
  </conditionalFormatting>
  <conditionalFormatting sqref="H412">
    <cfRule type="containsText" dxfId="554" priority="210" operator="containsText" text="VALOR MINIMO NO ACEPTABLE">
      <formula>NOT(ISERROR(SEARCH("VALOR MINIMO NO ACEPTABLE",H412)))</formula>
    </cfRule>
  </conditionalFormatting>
  <conditionalFormatting sqref="H412">
    <cfRule type="containsText" dxfId="553" priority="209" operator="containsText" text="OFERTA CON PRECIO APARENTEMENTE BAJO">
      <formula>NOT(ISERROR(SEARCH("OFERTA CON PRECIO APARENTEMENTE BAJO",H412)))</formula>
    </cfRule>
  </conditionalFormatting>
  <conditionalFormatting sqref="Q412">
    <cfRule type="cellIs" dxfId="552" priority="206" operator="greaterThan">
      <formula>0</formula>
    </cfRule>
  </conditionalFormatting>
  <conditionalFormatting sqref="Q412">
    <cfRule type="cellIs" dxfId="551" priority="207" operator="greaterThan">
      <formula>#REF!-(#REF!-#REF!-#REF!-#REF!)</formula>
    </cfRule>
    <cfRule type="cellIs" dxfId="550" priority="208" operator="greaterThan">
      <formula>#REF!-#REF!-#REF!-#REF!-#REF!</formula>
    </cfRule>
  </conditionalFormatting>
  <conditionalFormatting sqref="H413">
    <cfRule type="containsText" dxfId="549" priority="205" operator="containsText" text="VALOR MINIMO NO ACEPTABLE">
      <formula>NOT(ISERROR(SEARCH("VALOR MINIMO NO ACEPTABLE",H413)))</formula>
    </cfRule>
  </conditionalFormatting>
  <conditionalFormatting sqref="H413">
    <cfRule type="containsText" dxfId="548" priority="204" operator="containsText" text="OFERTA CON PRECIO APARENTEMENTE BAJO">
      <formula>NOT(ISERROR(SEARCH("OFERTA CON PRECIO APARENTEMENTE BAJO",H413)))</formula>
    </cfRule>
  </conditionalFormatting>
  <conditionalFormatting sqref="Q413">
    <cfRule type="cellIs" dxfId="547" priority="201" operator="greaterThan">
      <formula>0</formula>
    </cfRule>
  </conditionalFormatting>
  <conditionalFormatting sqref="Q413">
    <cfRule type="cellIs" dxfId="546" priority="202" operator="greaterThan">
      <formula>#REF!-(#REF!-#REF!-#REF!-#REF!)</formula>
    </cfRule>
    <cfRule type="cellIs" dxfId="545" priority="203" operator="greaterThan">
      <formula>#REF!-#REF!-#REF!-#REF!-#REF!</formula>
    </cfRule>
  </conditionalFormatting>
  <conditionalFormatting sqref="H414">
    <cfRule type="containsText" dxfId="544" priority="200" operator="containsText" text="VALOR MINIMO NO ACEPTABLE">
      <formula>NOT(ISERROR(SEARCH("VALOR MINIMO NO ACEPTABLE",H414)))</formula>
    </cfRule>
  </conditionalFormatting>
  <conditionalFormatting sqref="H414">
    <cfRule type="containsText" dxfId="543" priority="199" operator="containsText" text="OFERTA CON PRECIO APARENTEMENTE BAJO">
      <formula>NOT(ISERROR(SEARCH("OFERTA CON PRECIO APARENTEMENTE BAJO",H414)))</formula>
    </cfRule>
  </conditionalFormatting>
  <conditionalFormatting sqref="Q414">
    <cfRule type="cellIs" dxfId="542" priority="196" operator="greaterThan">
      <formula>0</formula>
    </cfRule>
  </conditionalFormatting>
  <conditionalFormatting sqref="Q414">
    <cfRule type="cellIs" dxfId="541" priority="197" operator="greaterThan">
      <formula>#REF!-(#REF!-#REF!-#REF!-#REF!)</formula>
    </cfRule>
    <cfRule type="cellIs" dxfId="540" priority="198" operator="greaterThan">
      <formula>#REF!-#REF!-#REF!-#REF!-#REF!</formula>
    </cfRule>
  </conditionalFormatting>
  <conditionalFormatting sqref="H415">
    <cfRule type="containsText" dxfId="539" priority="195" operator="containsText" text="VALOR MINIMO NO ACEPTABLE">
      <formula>NOT(ISERROR(SEARCH("VALOR MINIMO NO ACEPTABLE",H415)))</formula>
    </cfRule>
  </conditionalFormatting>
  <conditionalFormatting sqref="H415">
    <cfRule type="containsText" dxfId="538" priority="194" operator="containsText" text="OFERTA CON PRECIO APARENTEMENTE BAJO">
      <formula>NOT(ISERROR(SEARCH("OFERTA CON PRECIO APARENTEMENTE BAJO",H415)))</formula>
    </cfRule>
  </conditionalFormatting>
  <conditionalFormatting sqref="Q415">
    <cfRule type="cellIs" dxfId="537" priority="191" operator="greaterThan">
      <formula>0</formula>
    </cfRule>
  </conditionalFormatting>
  <conditionalFormatting sqref="Q415">
    <cfRule type="cellIs" dxfId="536" priority="192" operator="greaterThan">
      <formula>#REF!-(#REF!-#REF!-#REF!-#REF!)</formula>
    </cfRule>
    <cfRule type="cellIs" dxfId="535" priority="193" operator="greaterThan">
      <formula>#REF!-#REF!-#REF!-#REF!-#REF!</formula>
    </cfRule>
  </conditionalFormatting>
  <conditionalFormatting sqref="H416">
    <cfRule type="containsText" dxfId="534" priority="190" operator="containsText" text="VALOR MINIMO NO ACEPTABLE">
      <formula>NOT(ISERROR(SEARCH("VALOR MINIMO NO ACEPTABLE",H416)))</formula>
    </cfRule>
  </conditionalFormatting>
  <conditionalFormatting sqref="H416">
    <cfRule type="containsText" dxfId="533" priority="189" operator="containsText" text="OFERTA CON PRECIO APARENTEMENTE BAJO">
      <formula>NOT(ISERROR(SEARCH("OFERTA CON PRECIO APARENTEMENTE BAJO",H416)))</formula>
    </cfRule>
  </conditionalFormatting>
  <conditionalFormatting sqref="Q416">
    <cfRule type="cellIs" dxfId="532" priority="186" operator="greaterThan">
      <formula>0</formula>
    </cfRule>
  </conditionalFormatting>
  <conditionalFormatting sqref="Q416">
    <cfRule type="cellIs" dxfId="531" priority="187" operator="greaterThan">
      <formula>#REF!-(#REF!-#REF!-#REF!-#REF!)</formula>
    </cfRule>
    <cfRule type="cellIs" dxfId="530" priority="188" operator="greaterThan">
      <formula>#REF!-#REF!-#REF!-#REF!-#REF!</formula>
    </cfRule>
  </conditionalFormatting>
  <conditionalFormatting sqref="H417">
    <cfRule type="containsText" dxfId="529" priority="185" operator="containsText" text="VALOR MINIMO NO ACEPTABLE">
      <formula>NOT(ISERROR(SEARCH("VALOR MINIMO NO ACEPTABLE",H417)))</formula>
    </cfRule>
  </conditionalFormatting>
  <conditionalFormatting sqref="H417">
    <cfRule type="containsText" dxfId="528" priority="184" operator="containsText" text="OFERTA CON PRECIO APARENTEMENTE BAJO">
      <formula>NOT(ISERROR(SEARCH("OFERTA CON PRECIO APARENTEMENTE BAJO",H417)))</formula>
    </cfRule>
  </conditionalFormatting>
  <conditionalFormatting sqref="Q417">
    <cfRule type="cellIs" dxfId="527" priority="181" operator="greaterThan">
      <formula>0</formula>
    </cfRule>
  </conditionalFormatting>
  <conditionalFormatting sqref="Q417">
    <cfRule type="cellIs" dxfId="526" priority="182" operator="greaterThan">
      <formula>#REF!-(#REF!-#REF!-#REF!-#REF!)</formula>
    </cfRule>
    <cfRule type="cellIs" dxfId="525" priority="183" operator="greaterThan">
      <formula>#REF!-#REF!-#REF!-#REF!-#REF!</formula>
    </cfRule>
  </conditionalFormatting>
  <conditionalFormatting sqref="H418">
    <cfRule type="containsText" dxfId="524" priority="180" operator="containsText" text="VALOR MINIMO NO ACEPTABLE">
      <formula>NOT(ISERROR(SEARCH("VALOR MINIMO NO ACEPTABLE",H418)))</formula>
    </cfRule>
  </conditionalFormatting>
  <conditionalFormatting sqref="H418">
    <cfRule type="containsText" dxfId="523" priority="179" operator="containsText" text="OFERTA CON PRECIO APARENTEMENTE BAJO">
      <formula>NOT(ISERROR(SEARCH("OFERTA CON PRECIO APARENTEMENTE BAJO",H418)))</formula>
    </cfRule>
  </conditionalFormatting>
  <conditionalFormatting sqref="Q418">
    <cfRule type="cellIs" dxfId="522" priority="176" operator="greaterThan">
      <formula>0</formula>
    </cfRule>
  </conditionalFormatting>
  <conditionalFormatting sqref="Q418">
    <cfRule type="cellIs" dxfId="521" priority="177" operator="greaterThan">
      <formula>#REF!-(#REF!-#REF!-#REF!-#REF!)</formula>
    </cfRule>
    <cfRule type="cellIs" dxfId="520" priority="178" operator="greaterThan">
      <formula>#REF!-#REF!-#REF!-#REF!-#REF!</formula>
    </cfRule>
  </conditionalFormatting>
  <conditionalFormatting sqref="H419">
    <cfRule type="containsText" dxfId="519" priority="175" operator="containsText" text="VALOR MINIMO NO ACEPTABLE">
      <formula>NOT(ISERROR(SEARCH("VALOR MINIMO NO ACEPTABLE",H419)))</formula>
    </cfRule>
  </conditionalFormatting>
  <conditionalFormatting sqref="H419">
    <cfRule type="containsText" dxfId="518" priority="174" operator="containsText" text="OFERTA CON PRECIO APARENTEMENTE BAJO">
      <formula>NOT(ISERROR(SEARCH("OFERTA CON PRECIO APARENTEMENTE BAJO",H419)))</formula>
    </cfRule>
  </conditionalFormatting>
  <conditionalFormatting sqref="Q419">
    <cfRule type="cellIs" dxfId="517" priority="171" operator="greaterThan">
      <formula>0</formula>
    </cfRule>
  </conditionalFormatting>
  <conditionalFormatting sqref="Q419">
    <cfRule type="cellIs" dxfId="516" priority="172" operator="greaterThan">
      <formula>#REF!-(#REF!-#REF!-#REF!-#REF!)</formula>
    </cfRule>
    <cfRule type="cellIs" dxfId="515" priority="173" operator="greaterThan">
      <formula>#REF!-#REF!-#REF!-#REF!-#REF!</formula>
    </cfRule>
  </conditionalFormatting>
  <conditionalFormatting sqref="H420">
    <cfRule type="containsText" dxfId="514" priority="170" operator="containsText" text="VALOR MINIMO NO ACEPTABLE">
      <formula>NOT(ISERROR(SEARCH("VALOR MINIMO NO ACEPTABLE",H420)))</formula>
    </cfRule>
  </conditionalFormatting>
  <conditionalFormatting sqref="H420">
    <cfRule type="containsText" dxfId="513" priority="169" operator="containsText" text="OFERTA CON PRECIO APARENTEMENTE BAJO">
      <formula>NOT(ISERROR(SEARCH("OFERTA CON PRECIO APARENTEMENTE BAJO",H420)))</formula>
    </cfRule>
  </conditionalFormatting>
  <conditionalFormatting sqref="Q420">
    <cfRule type="cellIs" dxfId="512" priority="166" operator="greaterThan">
      <formula>0</formula>
    </cfRule>
  </conditionalFormatting>
  <conditionalFormatting sqref="Q420">
    <cfRule type="cellIs" dxfId="511" priority="167" operator="greaterThan">
      <formula>#REF!-(#REF!-#REF!-#REF!-#REF!)</formula>
    </cfRule>
    <cfRule type="cellIs" dxfId="510" priority="168" operator="greaterThan">
      <formula>#REF!-#REF!-#REF!-#REF!-#REF!</formula>
    </cfRule>
  </conditionalFormatting>
  <conditionalFormatting sqref="H421">
    <cfRule type="containsText" dxfId="509" priority="165" operator="containsText" text="VALOR MINIMO NO ACEPTABLE">
      <formula>NOT(ISERROR(SEARCH("VALOR MINIMO NO ACEPTABLE",H421)))</formula>
    </cfRule>
  </conditionalFormatting>
  <conditionalFormatting sqref="H421">
    <cfRule type="containsText" dxfId="508" priority="164" operator="containsText" text="OFERTA CON PRECIO APARENTEMENTE BAJO">
      <formula>NOT(ISERROR(SEARCH("OFERTA CON PRECIO APARENTEMENTE BAJO",H421)))</formula>
    </cfRule>
  </conditionalFormatting>
  <conditionalFormatting sqref="Q421">
    <cfRule type="cellIs" dxfId="507" priority="161" operator="greaterThan">
      <formula>0</formula>
    </cfRule>
  </conditionalFormatting>
  <conditionalFormatting sqref="Q421">
    <cfRule type="cellIs" dxfId="506" priority="162" operator="greaterThan">
      <formula>#REF!-(#REF!-#REF!-#REF!-#REF!)</formula>
    </cfRule>
    <cfRule type="cellIs" dxfId="505" priority="163" operator="greaterThan">
      <formula>#REF!-#REF!-#REF!-#REF!-#REF!</formula>
    </cfRule>
  </conditionalFormatting>
  <conditionalFormatting sqref="H422">
    <cfRule type="containsText" dxfId="504" priority="160" operator="containsText" text="VALOR MINIMO NO ACEPTABLE">
      <formula>NOT(ISERROR(SEARCH("VALOR MINIMO NO ACEPTABLE",H422)))</formula>
    </cfRule>
  </conditionalFormatting>
  <conditionalFormatting sqref="H422">
    <cfRule type="containsText" dxfId="503" priority="159" operator="containsText" text="OFERTA CON PRECIO APARENTEMENTE BAJO">
      <formula>NOT(ISERROR(SEARCH("OFERTA CON PRECIO APARENTEMENTE BAJO",H422)))</formula>
    </cfRule>
  </conditionalFormatting>
  <conditionalFormatting sqref="Q422">
    <cfRule type="cellIs" dxfId="502" priority="156" operator="greaterThan">
      <formula>0</formula>
    </cfRule>
  </conditionalFormatting>
  <conditionalFormatting sqref="Q422">
    <cfRule type="cellIs" dxfId="501" priority="157" operator="greaterThan">
      <formula>#REF!-(#REF!-#REF!-#REF!-#REF!)</formula>
    </cfRule>
    <cfRule type="cellIs" dxfId="500" priority="158" operator="greaterThan">
      <formula>#REF!-#REF!-#REF!-#REF!-#REF!</formula>
    </cfRule>
  </conditionalFormatting>
  <conditionalFormatting sqref="H423">
    <cfRule type="containsText" dxfId="499" priority="155" operator="containsText" text="VALOR MINIMO NO ACEPTABLE">
      <formula>NOT(ISERROR(SEARCH("VALOR MINIMO NO ACEPTABLE",H423)))</formula>
    </cfRule>
  </conditionalFormatting>
  <conditionalFormatting sqref="H423">
    <cfRule type="containsText" dxfId="498" priority="154" operator="containsText" text="OFERTA CON PRECIO APARENTEMENTE BAJO">
      <formula>NOT(ISERROR(SEARCH("OFERTA CON PRECIO APARENTEMENTE BAJO",H423)))</formula>
    </cfRule>
  </conditionalFormatting>
  <conditionalFormatting sqref="Q423">
    <cfRule type="cellIs" dxfId="497" priority="151" operator="greaterThan">
      <formula>0</formula>
    </cfRule>
  </conditionalFormatting>
  <conditionalFormatting sqref="Q423">
    <cfRule type="cellIs" dxfId="496" priority="152" operator="greaterThan">
      <formula>#REF!-(#REF!-#REF!-#REF!-#REF!)</formula>
    </cfRule>
    <cfRule type="cellIs" dxfId="495" priority="153" operator="greaterThan">
      <formula>#REF!-#REF!-#REF!-#REF!-#REF!</formula>
    </cfRule>
  </conditionalFormatting>
  <conditionalFormatting sqref="H424">
    <cfRule type="containsText" dxfId="494" priority="150" operator="containsText" text="VALOR MINIMO NO ACEPTABLE">
      <formula>NOT(ISERROR(SEARCH("VALOR MINIMO NO ACEPTABLE",H424)))</formula>
    </cfRule>
  </conditionalFormatting>
  <conditionalFormatting sqref="H424">
    <cfRule type="containsText" dxfId="493" priority="149" operator="containsText" text="OFERTA CON PRECIO APARENTEMENTE BAJO">
      <formula>NOT(ISERROR(SEARCH("OFERTA CON PRECIO APARENTEMENTE BAJO",H424)))</formula>
    </cfRule>
  </conditionalFormatting>
  <conditionalFormatting sqref="Q424">
    <cfRule type="cellIs" dxfId="492" priority="146" operator="greaterThan">
      <formula>0</formula>
    </cfRule>
  </conditionalFormatting>
  <conditionalFormatting sqref="Q424">
    <cfRule type="cellIs" dxfId="491" priority="147" operator="greaterThan">
      <formula>#REF!-(#REF!-#REF!-#REF!-#REF!)</formula>
    </cfRule>
    <cfRule type="cellIs" dxfId="490" priority="148" operator="greaterThan">
      <formula>#REF!-#REF!-#REF!-#REF!-#REF!</formula>
    </cfRule>
  </conditionalFormatting>
  <conditionalFormatting sqref="H425">
    <cfRule type="containsText" dxfId="489" priority="145" operator="containsText" text="VALOR MINIMO NO ACEPTABLE">
      <formula>NOT(ISERROR(SEARCH("VALOR MINIMO NO ACEPTABLE",H425)))</formula>
    </cfRule>
  </conditionalFormatting>
  <conditionalFormatting sqref="H425">
    <cfRule type="containsText" dxfId="488" priority="144" operator="containsText" text="OFERTA CON PRECIO APARENTEMENTE BAJO">
      <formula>NOT(ISERROR(SEARCH("OFERTA CON PRECIO APARENTEMENTE BAJO",H425)))</formula>
    </cfRule>
  </conditionalFormatting>
  <conditionalFormatting sqref="Q425">
    <cfRule type="cellIs" dxfId="487" priority="141" operator="greaterThan">
      <formula>0</formula>
    </cfRule>
  </conditionalFormatting>
  <conditionalFormatting sqref="Q425">
    <cfRule type="cellIs" dxfId="486" priority="142" operator="greaterThan">
      <formula>#REF!-(#REF!-#REF!-#REF!-#REF!)</formula>
    </cfRule>
    <cfRule type="cellIs" dxfId="485" priority="143" operator="greaterThan">
      <formula>#REF!-#REF!-#REF!-#REF!-#REF!</formula>
    </cfRule>
  </conditionalFormatting>
  <conditionalFormatting sqref="H426">
    <cfRule type="containsText" dxfId="484" priority="140" operator="containsText" text="VALOR MINIMO NO ACEPTABLE">
      <formula>NOT(ISERROR(SEARCH("VALOR MINIMO NO ACEPTABLE",H426)))</formula>
    </cfRule>
  </conditionalFormatting>
  <conditionalFormatting sqref="H426">
    <cfRule type="containsText" dxfId="483" priority="139" operator="containsText" text="OFERTA CON PRECIO APARENTEMENTE BAJO">
      <formula>NOT(ISERROR(SEARCH("OFERTA CON PRECIO APARENTEMENTE BAJO",H426)))</formula>
    </cfRule>
  </conditionalFormatting>
  <conditionalFormatting sqref="Q426">
    <cfRule type="cellIs" dxfId="482" priority="136" operator="greaterThan">
      <formula>0</formula>
    </cfRule>
  </conditionalFormatting>
  <conditionalFormatting sqref="Q426">
    <cfRule type="cellIs" dxfId="481" priority="137" operator="greaterThan">
      <formula>#REF!-(#REF!-#REF!-#REF!-#REF!)</formula>
    </cfRule>
    <cfRule type="cellIs" dxfId="480" priority="138" operator="greaterThan">
      <formula>#REF!-#REF!-#REF!-#REF!-#REF!</formula>
    </cfRule>
  </conditionalFormatting>
  <conditionalFormatting sqref="H427">
    <cfRule type="containsText" dxfId="479" priority="135" operator="containsText" text="VALOR MINIMO NO ACEPTABLE">
      <formula>NOT(ISERROR(SEARCH("VALOR MINIMO NO ACEPTABLE",H427)))</formula>
    </cfRule>
  </conditionalFormatting>
  <conditionalFormatting sqref="H427">
    <cfRule type="containsText" dxfId="478" priority="134" operator="containsText" text="OFERTA CON PRECIO APARENTEMENTE BAJO">
      <formula>NOT(ISERROR(SEARCH("OFERTA CON PRECIO APARENTEMENTE BAJO",H427)))</formula>
    </cfRule>
  </conditionalFormatting>
  <conditionalFormatting sqref="Q427">
    <cfRule type="cellIs" dxfId="477" priority="131" operator="greaterThan">
      <formula>0</formula>
    </cfRule>
  </conditionalFormatting>
  <conditionalFormatting sqref="Q427">
    <cfRule type="cellIs" dxfId="476" priority="132" operator="greaterThan">
      <formula>#REF!-(#REF!-#REF!-#REF!-#REF!)</formula>
    </cfRule>
    <cfRule type="cellIs" dxfId="475" priority="133" operator="greaterThan">
      <formula>#REF!-#REF!-#REF!-#REF!-#REF!</formula>
    </cfRule>
  </conditionalFormatting>
  <conditionalFormatting sqref="H428">
    <cfRule type="containsText" dxfId="474" priority="130" operator="containsText" text="VALOR MINIMO NO ACEPTABLE">
      <formula>NOT(ISERROR(SEARCH("VALOR MINIMO NO ACEPTABLE",H428)))</formula>
    </cfRule>
  </conditionalFormatting>
  <conditionalFormatting sqref="H428">
    <cfRule type="containsText" dxfId="473" priority="129" operator="containsText" text="OFERTA CON PRECIO APARENTEMENTE BAJO">
      <formula>NOT(ISERROR(SEARCH("OFERTA CON PRECIO APARENTEMENTE BAJO",H428)))</formula>
    </cfRule>
  </conditionalFormatting>
  <conditionalFormatting sqref="Q428">
    <cfRule type="cellIs" dxfId="472" priority="126" operator="greaterThan">
      <formula>0</formula>
    </cfRule>
  </conditionalFormatting>
  <conditionalFormatting sqref="Q428">
    <cfRule type="cellIs" dxfId="471" priority="127" operator="greaterThan">
      <formula>#REF!-(#REF!-#REF!-#REF!-#REF!)</formula>
    </cfRule>
    <cfRule type="cellIs" dxfId="470" priority="128" operator="greaterThan">
      <formula>#REF!-#REF!-#REF!-#REF!-#REF!</formula>
    </cfRule>
  </conditionalFormatting>
  <conditionalFormatting sqref="H429">
    <cfRule type="containsText" dxfId="469" priority="125" operator="containsText" text="VALOR MINIMO NO ACEPTABLE">
      <formula>NOT(ISERROR(SEARCH("VALOR MINIMO NO ACEPTABLE",H429)))</formula>
    </cfRule>
  </conditionalFormatting>
  <conditionalFormatting sqref="H429">
    <cfRule type="containsText" dxfId="468" priority="124" operator="containsText" text="OFERTA CON PRECIO APARENTEMENTE BAJO">
      <formula>NOT(ISERROR(SEARCH("OFERTA CON PRECIO APARENTEMENTE BAJO",H429)))</formula>
    </cfRule>
  </conditionalFormatting>
  <conditionalFormatting sqref="Q429">
    <cfRule type="cellIs" dxfId="467" priority="121" operator="greaterThan">
      <formula>0</formula>
    </cfRule>
  </conditionalFormatting>
  <conditionalFormatting sqref="Q429">
    <cfRule type="cellIs" dxfId="466" priority="122" operator="greaterThan">
      <formula>#REF!-(#REF!-#REF!-#REF!-#REF!)</formula>
    </cfRule>
    <cfRule type="cellIs" dxfId="465" priority="123" operator="greaterThan">
      <formula>#REF!-#REF!-#REF!-#REF!-#REF!</formula>
    </cfRule>
  </conditionalFormatting>
  <conditionalFormatting sqref="H430">
    <cfRule type="containsText" dxfId="464" priority="120" operator="containsText" text="VALOR MINIMO NO ACEPTABLE">
      <formula>NOT(ISERROR(SEARCH("VALOR MINIMO NO ACEPTABLE",H430)))</formula>
    </cfRule>
  </conditionalFormatting>
  <conditionalFormatting sqref="H430">
    <cfRule type="containsText" dxfId="463" priority="119" operator="containsText" text="OFERTA CON PRECIO APARENTEMENTE BAJO">
      <formula>NOT(ISERROR(SEARCH("OFERTA CON PRECIO APARENTEMENTE BAJO",H430)))</formula>
    </cfRule>
  </conditionalFormatting>
  <conditionalFormatting sqref="Q430">
    <cfRule type="cellIs" dxfId="462" priority="116" operator="greaterThan">
      <formula>0</formula>
    </cfRule>
  </conditionalFormatting>
  <conditionalFormatting sqref="Q430">
    <cfRule type="cellIs" dxfId="461" priority="117" operator="greaterThan">
      <formula>#REF!-(#REF!-#REF!-#REF!-#REF!)</formula>
    </cfRule>
    <cfRule type="cellIs" dxfId="460" priority="118" operator="greaterThan">
      <formula>#REF!-#REF!-#REF!-#REF!-#REF!</formula>
    </cfRule>
  </conditionalFormatting>
  <conditionalFormatting sqref="H431">
    <cfRule type="containsText" dxfId="459" priority="115" operator="containsText" text="VALOR MINIMO NO ACEPTABLE">
      <formula>NOT(ISERROR(SEARCH("VALOR MINIMO NO ACEPTABLE",H431)))</formula>
    </cfRule>
  </conditionalFormatting>
  <conditionalFormatting sqref="H431">
    <cfRule type="containsText" dxfId="458" priority="114" operator="containsText" text="OFERTA CON PRECIO APARENTEMENTE BAJO">
      <formula>NOT(ISERROR(SEARCH("OFERTA CON PRECIO APARENTEMENTE BAJO",H431)))</formula>
    </cfRule>
  </conditionalFormatting>
  <conditionalFormatting sqref="Q431">
    <cfRule type="cellIs" dxfId="457" priority="111" operator="greaterThan">
      <formula>0</formula>
    </cfRule>
  </conditionalFormatting>
  <conditionalFormatting sqref="Q431">
    <cfRule type="cellIs" dxfId="456" priority="112" operator="greaterThan">
      <formula>#REF!-(#REF!-#REF!-#REF!-#REF!)</formula>
    </cfRule>
    <cfRule type="cellIs" dxfId="455" priority="113" operator="greaterThan">
      <formula>#REF!-#REF!-#REF!-#REF!-#REF!</formula>
    </cfRule>
  </conditionalFormatting>
  <conditionalFormatting sqref="H432">
    <cfRule type="containsText" dxfId="454" priority="110" operator="containsText" text="VALOR MINIMO NO ACEPTABLE">
      <formula>NOT(ISERROR(SEARCH("VALOR MINIMO NO ACEPTABLE",H432)))</formula>
    </cfRule>
  </conditionalFormatting>
  <conditionalFormatting sqref="H432">
    <cfRule type="containsText" dxfId="453" priority="109" operator="containsText" text="OFERTA CON PRECIO APARENTEMENTE BAJO">
      <formula>NOT(ISERROR(SEARCH("OFERTA CON PRECIO APARENTEMENTE BAJO",H432)))</formula>
    </cfRule>
  </conditionalFormatting>
  <conditionalFormatting sqref="Q432">
    <cfRule type="cellIs" dxfId="452" priority="106" operator="greaterThan">
      <formula>0</formula>
    </cfRule>
  </conditionalFormatting>
  <conditionalFormatting sqref="Q432">
    <cfRule type="cellIs" dxfId="451" priority="107" operator="greaterThan">
      <formula>#REF!-(#REF!-#REF!-#REF!-#REF!)</formula>
    </cfRule>
    <cfRule type="cellIs" dxfId="450" priority="108" operator="greaterThan">
      <formula>#REF!-#REF!-#REF!-#REF!-#REF!</formula>
    </cfRule>
  </conditionalFormatting>
  <conditionalFormatting sqref="H433">
    <cfRule type="containsText" dxfId="449" priority="105" operator="containsText" text="VALOR MINIMO NO ACEPTABLE">
      <formula>NOT(ISERROR(SEARCH("VALOR MINIMO NO ACEPTABLE",H433)))</formula>
    </cfRule>
  </conditionalFormatting>
  <conditionalFormatting sqref="H433">
    <cfRule type="containsText" dxfId="448" priority="104" operator="containsText" text="OFERTA CON PRECIO APARENTEMENTE BAJO">
      <formula>NOT(ISERROR(SEARCH("OFERTA CON PRECIO APARENTEMENTE BAJO",H433)))</formula>
    </cfRule>
  </conditionalFormatting>
  <conditionalFormatting sqref="Q433">
    <cfRule type="cellIs" dxfId="447" priority="101" operator="greaterThan">
      <formula>0</formula>
    </cfRule>
  </conditionalFormatting>
  <conditionalFormatting sqref="Q433">
    <cfRule type="cellIs" dxfId="446" priority="102" operator="greaterThan">
      <formula>#REF!-(#REF!-#REF!-#REF!-#REF!)</formula>
    </cfRule>
    <cfRule type="cellIs" dxfId="445" priority="103" operator="greaterThan">
      <formula>#REF!-#REF!-#REF!-#REF!-#REF!</formula>
    </cfRule>
  </conditionalFormatting>
  <conditionalFormatting sqref="H434">
    <cfRule type="containsText" dxfId="444" priority="100" operator="containsText" text="VALOR MINIMO NO ACEPTABLE">
      <formula>NOT(ISERROR(SEARCH("VALOR MINIMO NO ACEPTABLE",H434)))</formula>
    </cfRule>
  </conditionalFormatting>
  <conditionalFormatting sqref="H434">
    <cfRule type="containsText" dxfId="443" priority="99" operator="containsText" text="OFERTA CON PRECIO APARENTEMENTE BAJO">
      <formula>NOT(ISERROR(SEARCH("OFERTA CON PRECIO APARENTEMENTE BAJO",H434)))</formula>
    </cfRule>
  </conditionalFormatting>
  <conditionalFormatting sqref="Q434">
    <cfRule type="cellIs" dxfId="442" priority="96" operator="greaterThan">
      <formula>0</formula>
    </cfRule>
  </conditionalFormatting>
  <conditionalFormatting sqref="Q434">
    <cfRule type="cellIs" dxfId="441" priority="97" operator="greaterThan">
      <formula>#REF!-(#REF!-#REF!-#REF!-#REF!)</formula>
    </cfRule>
    <cfRule type="cellIs" dxfId="440" priority="98" operator="greaterThan">
      <formula>#REF!-#REF!-#REF!-#REF!-#REF!</formula>
    </cfRule>
  </conditionalFormatting>
  <conditionalFormatting sqref="H435">
    <cfRule type="containsText" dxfId="439" priority="95" operator="containsText" text="VALOR MINIMO NO ACEPTABLE">
      <formula>NOT(ISERROR(SEARCH("VALOR MINIMO NO ACEPTABLE",H435)))</formula>
    </cfRule>
  </conditionalFormatting>
  <conditionalFormatting sqref="H435">
    <cfRule type="containsText" dxfId="438" priority="94" operator="containsText" text="OFERTA CON PRECIO APARENTEMENTE BAJO">
      <formula>NOT(ISERROR(SEARCH("OFERTA CON PRECIO APARENTEMENTE BAJO",H435)))</formula>
    </cfRule>
  </conditionalFormatting>
  <conditionalFormatting sqref="Q435">
    <cfRule type="cellIs" dxfId="437" priority="91" operator="greaterThan">
      <formula>0</formula>
    </cfRule>
  </conditionalFormatting>
  <conditionalFormatting sqref="Q435">
    <cfRule type="cellIs" dxfId="436" priority="92" operator="greaterThan">
      <formula>#REF!-(#REF!-#REF!-#REF!-#REF!)</formula>
    </cfRule>
    <cfRule type="cellIs" dxfId="435" priority="93" operator="greaterThan">
      <formula>#REF!-#REF!-#REF!-#REF!-#REF!</formula>
    </cfRule>
  </conditionalFormatting>
  <conditionalFormatting sqref="H436">
    <cfRule type="containsText" dxfId="434" priority="90" operator="containsText" text="VALOR MINIMO NO ACEPTABLE">
      <formula>NOT(ISERROR(SEARCH("VALOR MINIMO NO ACEPTABLE",H436)))</formula>
    </cfRule>
  </conditionalFormatting>
  <conditionalFormatting sqref="H436">
    <cfRule type="containsText" dxfId="433" priority="89" operator="containsText" text="OFERTA CON PRECIO APARENTEMENTE BAJO">
      <formula>NOT(ISERROR(SEARCH("OFERTA CON PRECIO APARENTEMENTE BAJO",H436)))</formula>
    </cfRule>
  </conditionalFormatting>
  <conditionalFormatting sqref="Q436">
    <cfRule type="cellIs" dxfId="432" priority="86" operator="greaterThan">
      <formula>0</formula>
    </cfRule>
  </conditionalFormatting>
  <conditionalFormatting sqref="Q436">
    <cfRule type="cellIs" dxfId="431" priority="87" operator="greaterThan">
      <formula>#REF!-(#REF!-#REF!-#REF!-#REF!)</formula>
    </cfRule>
    <cfRule type="cellIs" dxfId="430" priority="88" operator="greaterThan">
      <formula>#REF!-#REF!-#REF!-#REF!-#REF!</formula>
    </cfRule>
  </conditionalFormatting>
  <conditionalFormatting sqref="H437">
    <cfRule type="containsText" dxfId="429" priority="85" operator="containsText" text="VALOR MINIMO NO ACEPTABLE">
      <formula>NOT(ISERROR(SEARCH("VALOR MINIMO NO ACEPTABLE",H437)))</formula>
    </cfRule>
  </conditionalFormatting>
  <conditionalFormatting sqref="H437">
    <cfRule type="containsText" dxfId="428" priority="84" operator="containsText" text="OFERTA CON PRECIO APARENTEMENTE BAJO">
      <formula>NOT(ISERROR(SEARCH("OFERTA CON PRECIO APARENTEMENTE BAJO",H437)))</formula>
    </cfRule>
  </conditionalFormatting>
  <conditionalFormatting sqref="Q437">
    <cfRule type="cellIs" dxfId="427" priority="81" operator="greaterThan">
      <formula>0</formula>
    </cfRule>
  </conditionalFormatting>
  <conditionalFormatting sqref="Q437">
    <cfRule type="cellIs" dxfId="426" priority="82" operator="greaterThan">
      <formula>#REF!-(#REF!-#REF!-#REF!-#REF!)</formula>
    </cfRule>
    <cfRule type="cellIs" dxfId="425" priority="83" operator="greaterThan">
      <formula>#REF!-#REF!-#REF!-#REF!-#REF!</formula>
    </cfRule>
  </conditionalFormatting>
  <dataValidations count="1">
    <dataValidation type="whole" allowBlank="1" showInputMessage="1" showErrorMessage="1" errorTitle="SUPERA EL PRESUPUESTO OFICIAL" sqref="D24:D437">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M24:M437 I24:I437 O24:O437 K24:K437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56"/>
  <sheetViews>
    <sheetView topLeftCell="A76" zoomScale="80" zoomScaleNormal="80" zoomScaleSheetLayoutView="98" workbookViewId="0">
      <selection activeCell="C102" sqref="C102"/>
    </sheetView>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2"/>
      <c r="C2" s="57" t="s">
        <v>29</v>
      </c>
      <c r="D2" s="57"/>
      <c r="E2" s="57"/>
      <c r="F2" s="57"/>
      <c r="G2" s="57"/>
      <c r="H2" s="57"/>
      <c r="I2" s="57"/>
      <c r="J2" s="57"/>
      <c r="K2" s="57"/>
      <c r="L2" s="57"/>
      <c r="M2" s="57"/>
      <c r="N2" s="57"/>
      <c r="O2" s="58"/>
      <c r="P2" s="55" t="s">
        <v>25</v>
      </c>
      <c r="Q2" s="56"/>
    </row>
    <row r="3" spans="2:17" s="10" customFormat="1" ht="15.75" customHeight="1" x14ac:dyDescent="0.2">
      <c r="B3" s="52"/>
      <c r="C3" s="57" t="s">
        <v>30</v>
      </c>
      <c r="D3" s="57"/>
      <c r="E3" s="57"/>
      <c r="F3" s="57"/>
      <c r="G3" s="57"/>
      <c r="H3" s="57"/>
      <c r="I3" s="57"/>
      <c r="J3" s="57"/>
      <c r="K3" s="57"/>
      <c r="L3" s="57"/>
      <c r="M3" s="57"/>
      <c r="N3" s="57"/>
      <c r="O3" s="58"/>
      <c r="P3" s="55" t="s">
        <v>26</v>
      </c>
      <c r="Q3" s="56"/>
    </row>
    <row r="4" spans="2:17" s="10" customFormat="1" ht="16.5" customHeight="1" x14ac:dyDescent="0.2">
      <c r="B4" s="52"/>
      <c r="C4" s="59" t="s">
        <v>31</v>
      </c>
      <c r="D4" s="59"/>
      <c r="E4" s="59"/>
      <c r="F4" s="59"/>
      <c r="G4" s="59"/>
      <c r="H4" s="59"/>
      <c r="I4" s="59"/>
      <c r="J4" s="59"/>
      <c r="K4" s="59"/>
      <c r="L4" s="59"/>
      <c r="M4" s="59"/>
      <c r="N4" s="59"/>
      <c r="O4" s="60"/>
      <c r="P4" s="55" t="s">
        <v>27</v>
      </c>
      <c r="Q4" s="56"/>
    </row>
    <row r="5" spans="2:17" s="10" customFormat="1" ht="15" customHeight="1" x14ac:dyDescent="0.2">
      <c r="B5" s="52"/>
      <c r="C5" s="61"/>
      <c r="D5" s="61"/>
      <c r="E5" s="61"/>
      <c r="F5" s="61"/>
      <c r="G5" s="61"/>
      <c r="H5" s="61"/>
      <c r="I5" s="61"/>
      <c r="J5" s="61"/>
      <c r="K5" s="61"/>
      <c r="L5" s="61"/>
      <c r="M5" s="61"/>
      <c r="N5" s="61"/>
      <c r="O5" s="62"/>
      <c r="P5" s="55" t="s">
        <v>28</v>
      </c>
      <c r="Q5" s="5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3" t="s">
        <v>32</v>
      </c>
      <c r="C9" s="53"/>
      <c r="E9" s="14"/>
      <c r="F9" s="15"/>
      <c r="G9" s="16" t="s">
        <v>20</v>
      </c>
      <c r="H9" s="54"/>
      <c r="I9" s="54"/>
      <c r="J9" s="17"/>
      <c r="K9" s="17"/>
      <c r="L9" s="17"/>
      <c r="M9" s="17"/>
      <c r="N9" s="17"/>
      <c r="O9" s="17"/>
      <c r="P9" s="17"/>
      <c r="Q9" s="17"/>
    </row>
    <row r="10" spans="2:17" s="10" customFormat="1" ht="36.6" customHeight="1" x14ac:dyDescent="0.2">
      <c r="B10" s="47"/>
      <c r="C10" s="47"/>
      <c r="E10" s="14"/>
      <c r="F10" s="15"/>
      <c r="G10" s="16" t="s">
        <v>21</v>
      </c>
      <c r="H10" s="38"/>
      <c r="I10" s="39"/>
      <c r="J10" s="17"/>
      <c r="K10" s="17"/>
      <c r="L10" s="17"/>
      <c r="M10" s="17"/>
      <c r="N10" s="17"/>
      <c r="O10" s="17"/>
      <c r="P10" s="17"/>
      <c r="Q10" s="17"/>
    </row>
    <row r="11" spans="2:17" s="10" customFormat="1" ht="15" x14ac:dyDescent="0.25">
      <c r="B11" s="47"/>
      <c r="C11" s="47"/>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5" t="s">
        <v>33</v>
      </c>
      <c r="C14" s="46"/>
      <c r="D14" s="46"/>
      <c r="E14" s="46"/>
      <c r="F14" s="46"/>
      <c r="G14" s="46"/>
      <c r="H14" s="46"/>
      <c r="I14" s="46"/>
      <c r="J14" s="46"/>
      <c r="K14" s="46"/>
      <c r="L14" s="46"/>
      <c r="M14" s="46"/>
    </row>
    <row r="15" spans="2:17" ht="15" x14ac:dyDescent="0.25">
      <c r="B15" s="46"/>
      <c r="C15" s="46"/>
      <c r="D15" s="46"/>
      <c r="E15" s="46"/>
      <c r="F15" s="46"/>
      <c r="G15" s="46"/>
      <c r="H15" s="46"/>
      <c r="I15" s="46"/>
      <c r="J15" s="46"/>
      <c r="K15" s="46"/>
      <c r="L15" s="46"/>
      <c r="M15" s="46"/>
    </row>
    <row r="16" spans="2:17" ht="15" x14ac:dyDescent="0.25">
      <c r="B16" s="46"/>
      <c r="C16" s="46"/>
      <c r="D16" s="46"/>
      <c r="E16" s="46"/>
      <c r="F16" s="46"/>
      <c r="G16" s="46"/>
      <c r="H16" s="46"/>
      <c r="I16" s="46"/>
      <c r="J16" s="46"/>
      <c r="K16" s="46"/>
      <c r="L16" s="46"/>
      <c r="M16" s="46"/>
    </row>
    <row r="17" spans="2:17" ht="15" x14ac:dyDescent="0.25"/>
    <row r="18" spans="2:17" ht="15" x14ac:dyDescent="0.25"/>
    <row r="19" spans="2:17" ht="15" x14ac:dyDescent="0.25"/>
    <row r="20" spans="2:17" ht="15.75" thickBot="1" x14ac:dyDescent="0.3"/>
    <row r="21" spans="2:17" ht="37.9" customHeight="1" thickBot="1" x14ac:dyDescent="0.3">
      <c r="B21" s="48" t="s">
        <v>1</v>
      </c>
      <c r="C21" s="49"/>
      <c r="D21" s="49"/>
      <c r="E21" s="49"/>
      <c r="F21" s="49"/>
      <c r="G21" s="49"/>
      <c r="H21" s="49"/>
      <c r="I21" s="42" t="s">
        <v>23</v>
      </c>
      <c r="J21" s="43"/>
      <c r="K21" s="43"/>
      <c r="L21" s="43"/>
      <c r="M21" s="43"/>
      <c r="N21" s="43"/>
      <c r="O21" s="43"/>
      <c r="P21" s="44"/>
      <c r="Q21" s="40" t="s">
        <v>15</v>
      </c>
    </row>
    <row r="22" spans="2:17" ht="21.75" customHeight="1" x14ac:dyDescent="0.25">
      <c r="B22" s="66" t="s">
        <v>2</v>
      </c>
      <c r="C22" s="50" t="s">
        <v>543</v>
      </c>
      <c r="D22" s="50" t="s">
        <v>5</v>
      </c>
      <c r="E22" s="69" t="s">
        <v>4</v>
      </c>
      <c r="F22" s="71" t="s">
        <v>8</v>
      </c>
      <c r="G22" s="71" t="s">
        <v>6</v>
      </c>
      <c r="H22" s="50" t="s">
        <v>3</v>
      </c>
      <c r="I22" s="41" t="s">
        <v>9</v>
      </c>
      <c r="J22" s="41"/>
      <c r="K22" s="41" t="s">
        <v>10</v>
      </c>
      <c r="L22" s="41"/>
      <c r="M22" s="41" t="s">
        <v>11</v>
      </c>
      <c r="N22" s="41"/>
      <c r="O22" s="41" t="s">
        <v>12</v>
      </c>
      <c r="P22" s="41"/>
      <c r="Q22" s="40"/>
    </row>
    <row r="23" spans="2:17" ht="67.150000000000006" customHeight="1" thickBot="1" x14ac:dyDescent="0.3">
      <c r="B23" s="67"/>
      <c r="C23" s="51"/>
      <c r="D23" s="68"/>
      <c r="E23" s="70"/>
      <c r="F23" s="72"/>
      <c r="G23" s="72"/>
      <c r="H23" s="68"/>
      <c r="I23" s="37" t="s">
        <v>13</v>
      </c>
      <c r="J23" s="36" t="s">
        <v>14</v>
      </c>
      <c r="K23" s="37" t="s">
        <v>13</v>
      </c>
      <c r="L23" s="36" t="s">
        <v>14</v>
      </c>
      <c r="M23" s="37" t="s">
        <v>13</v>
      </c>
      <c r="N23" s="36" t="s">
        <v>14</v>
      </c>
      <c r="O23" s="37" t="s">
        <v>13</v>
      </c>
      <c r="P23" s="36" t="s">
        <v>14</v>
      </c>
      <c r="Q23" s="40"/>
    </row>
    <row r="24" spans="2:17" ht="15" x14ac:dyDescent="0.25">
      <c r="B24" s="19">
        <v>1</v>
      </c>
      <c r="C24" s="88" t="s">
        <v>300</v>
      </c>
      <c r="D24" s="20">
        <v>2553244.4911999996</v>
      </c>
      <c r="E24" s="1">
        <f>+G24/D24</f>
        <v>0</v>
      </c>
      <c r="F24" s="6">
        <f>+D24*80%</f>
        <v>2042595.5929599998</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2:17" ht="15" x14ac:dyDescent="0.25">
      <c r="B25" s="19">
        <v>2</v>
      </c>
      <c r="C25" s="89" t="s">
        <v>301</v>
      </c>
      <c r="D25" s="20">
        <v>448677.74279999995</v>
      </c>
      <c r="E25" s="1">
        <f>+G25/D25</f>
        <v>0</v>
      </c>
      <c r="F25" s="6">
        <f>+D25*80%</f>
        <v>358942.19423999998</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2:17" ht="15" x14ac:dyDescent="0.25">
      <c r="B26" s="19">
        <v>3</v>
      </c>
      <c r="C26" s="90" t="s">
        <v>302</v>
      </c>
      <c r="D26" s="20">
        <v>441812.38719999994</v>
      </c>
      <c r="E26" s="1">
        <f>+G26/D26</f>
        <v>0</v>
      </c>
      <c r="F26" s="6">
        <f>+D26*80%</f>
        <v>353449.90975999995</v>
      </c>
      <c r="G26" s="33"/>
      <c r="H26" s="2" t="str">
        <f>IF(G26&lt;F26," OFERTA CON PRECIO APARENTEMENTE BAJO","VALOR MINIMO ACEPTABLE")</f>
        <v xml:space="preserve"> OFERTA CON PRECIO APARENTEMENTE BAJO</v>
      </c>
      <c r="I26" s="29"/>
      <c r="J26" s="30">
        <f>+ROUND(G26*I26,0)</f>
        <v>0</v>
      </c>
      <c r="K26" s="29"/>
      <c r="L26" s="30">
        <f>+ROUND(G26*K26,0)</f>
        <v>0</v>
      </c>
      <c r="M26" s="29"/>
      <c r="N26" s="30">
        <f>+ROUND(G26*M26,0)</f>
        <v>0</v>
      </c>
      <c r="O26" s="29"/>
      <c r="P26" s="30">
        <f>+ROUND(G26*O26,0)</f>
        <v>0</v>
      </c>
      <c r="Q26" s="31">
        <f>ROUND(G26-J26-L26-N26-P26,0)</f>
        <v>0</v>
      </c>
    </row>
    <row r="27" spans="2:17" ht="15" x14ac:dyDescent="0.25">
      <c r="B27" s="19">
        <v>4</v>
      </c>
      <c r="C27" s="90" t="s">
        <v>303</v>
      </c>
      <c r="D27" s="20">
        <v>90962.933600000004</v>
      </c>
      <c r="E27" s="1">
        <f>+G27/D27</f>
        <v>0</v>
      </c>
      <c r="F27" s="6">
        <f>+D27*80%</f>
        <v>72770.346880000012</v>
      </c>
      <c r="G27" s="33"/>
      <c r="H27" s="2" t="str">
        <f>IF(G27&lt;F27," OFERTA CON PRECIO APARENTEMENTE BAJO","VALOR MINIMO ACEPTABLE")</f>
        <v xml:space="preserve"> OFERTA CON PRECIO APARENTEMENTE BAJO</v>
      </c>
      <c r="I27" s="29"/>
      <c r="J27" s="30">
        <f>+ROUND(G27*I27,0)</f>
        <v>0</v>
      </c>
      <c r="K27" s="29"/>
      <c r="L27" s="30">
        <f>+ROUND(G27*K27,0)</f>
        <v>0</v>
      </c>
      <c r="M27" s="29"/>
      <c r="N27" s="30">
        <f>+ROUND(G27*M27,0)</f>
        <v>0</v>
      </c>
      <c r="O27" s="29"/>
      <c r="P27" s="30">
        <f>+ROUND(G27*O27,0)</f>
        <v>0</v>
      </c>
      <c r="Q27" s="31">
        <f>ROUND(G27-J27-L27-N27-P27,0)</f>
        <v>0</v>
      </c>
    </row>
    <row r="28" spans="2:17" ht="15" x14ac:dyDescent="0.25">
      <c r="B28" s="19">
        <v>5</v>
      </c>
      <c r="C28" s="90" t="s">
        <v>304</v>
      </c>
      <c r="D28" s="20">
        <v>263141.408</v>
      </c>
      <c r="E28" s="1">
        <f>+G28/D28</f>
        <v>0</v>
      </c>
      <c r="F28" s="6">
        <f>+D28*80%</f>
        <v>210513.12640000001</v>
      </c>
      <c r="G28" s="33"/>
      <c r="H28" s="2" t="str">
        <f>IF(G28&lt;F28," OFERTA CON PRECIO APARENTEMENTE BAJO","VALOR MINIMO ACEPTABLE")</f>
        <v xml:space="preserve"> OFERTA CON PRECIO APARENTEMENTE BAJO</v>
      </c>
      <c r="I28" s="29"/>
      <c r="J28" s="30">
        <f>+ROUND(G28*I28,0)</f>
        <v>0</v>
      </c>
      <c r="K28" s="29"/>
      <c r="L28" s="30">
        <f>+ROUND(G28*K28,0)</f>
        <v>0</v>
      </c>
      <c r="M28" s="29"/>
      <c r="N28" s="30">
        <f>+ROUND(G28*M28,0)</f>
        <v>0</v>
      </c>
      <c r="O28" s="29"/>
      <c r="P28" s="30">
        <f>+ROUND(G28*O28,0)</f>
        <v>0</v>
      </c>
      <c r="Q28" s="31">
        <f>ROUND(G28-J28-L28-N28-P28,0)</f>
        <v>0</v>
      </c>
    </row>
    <row r="29" spans="2:17" ht="15" x14ac:dyDescent="0.25">
      <c r="B29" s="19">
        <v>6</v>
      </c>
      <c r="C29" s="90" t="s">
        <v>305</v>
      </c>
      <c r="D29" s="20">
        <v>4875866.5471999999</v>
      </c>
      <c r="E29" s="1">
        <f>+G29/D29</f>
        <v>0</v>
      </c>
      <c r="F29" s="6">
        <f>+D29*80%</f>
        <v>3900693.2377599999</v>
      </c>
      <c r="G29" s="33"/>
      <c r="H29" s="2" t="str">
        <f>IF(G29&lt;F29," OFERTA CON PRECIO APARENTEMENTE BAJO","VALOR MINIMO ACEPTABLE")</f>
        <v xml:space="preserve"> OFERTA CON PRECIO APARENTEMENTE BAJO</v>
      </c>
      <c r="I29" s="29"/>
      <c r="J29" s="30">
        <f>+ROUND(G29*I29,0)</f>
        <v>0</v>
      </c>
      <c r="K29" s="29"/>
      <c r="L29" s="30">
        <f>+ROUND(G29*K29,0)</f>
        <v>0</v>
      </c>
      <c r="M29" s="29"/>
      <c r="N29" s="30">
        <f>+ROUND(G29*M29,0)</f>
        <v>0</v>
      </c>
      <c r="O29" s="29"/>
      <c r="P29" s="30">
        <f>+ROUND(G29*O29,0)</f>
        <v>0</v>
      </c>
      <c r="Q29" s="31">
        <f>ROUND(G29-J29-L29-N29-P29,0)</f>
        <v>0</v>
      </c>
    </row>
    <row r="30" spans="2:17" ht="15" x14ac:dyDescent="0.25">
      <c r="B30" s="19">
        <v>7</v>
      </c>
      <c r="C30" s="90" t="s">
        <v>306</v>
      </c>
      <c r="D30" s="20">
        <v>492515.47879999998</v>
      </c>
      <c r="E30" s="1">
        <f>+G30/D30</f>
        <v>0</v>
      </c>
      <c r="F30" s="6">
        <f>+D30*80%</f>
        <v>394012.38303999999</v>
      </c>
      <c r="G30" s="33"/>
      <c r="H30" s="2" t="str">
        <f>IF(G30&lt;F30," OFERTA CON PRECIO APARENTEMENTE BAJO","VALOR MINIMO ACEPTABLE")</f>
        <v xml:space="preserve"> OFERTA CON PRECIO APARENTEMENTE BAJO</v>
      </c>
      <c r="I30" s="29"/>
      <c r="J30" s="30">
        <f>+ROUND(G30*I30,0)</f>
        <v>0</v>
      </c>
      <c r="K30" s="29"/>
      <c r="L30" s="30">
        <f>+ROUND(G30*K30,0)</f>
        <v>0</v>
      </c>
      <c r="M30" s="29"/>
      <c r="N30" s="30">
        <f>+ROUND(G30*M30,0)</f>
        <v>0</v>
      </c>
      <c r="O30" s="29"/>
      <c r="P30" s="30">
        <f>+ROUND(G30*O30,0)</f>
        <v>0</v>
      </c>
      <c r="Q30" s="31">
        <f>ROUND(G30-J30-L30-N30-P30,0)</f>
        <v>0</v>
      </c>
    </row>
    <row r="31" spans="2:17" ht="15" x14ac:dyDescent="0.25">
      <c r="B31" s="19">
        <v>8</v>
      </c>
      <c r="C31" s="90" t="s">
        <v>307</v>
      </c>
      <c r="D31" s="20">
        <v>2240456.6568</v>
      </c>
      <c r="E31" s="1">
        <f>+G31/D31</f>
        <v>0</v>
      </c>
      <c r="F31" s="6">
        <f>+D31*80%</f>
        <v>1792365.32544</v>
      </c>
      <c r="G31" s="33"/>
      <c r="H31" s="2" t="str">
        <f>IF(G31&lt;F31," OFERTA CON PRECIO APARENTEMENTE BAJO","VALOR MINIMO ACEPTABLE")</f>
        <v xml:space="preserve"> OFERTA CON PRECIO APARENTEMENTE BAJO</v>
      </c>
      <c r="I31" s="29"/>
      <c r="J31" s="30">
        <f>+ROUND(G31*I31,0)</f>
        <v>0</v>
      </c>
      <c r="K31" s="29"/>
      <c r="L31" s="30">
        <f>+ROUND(G31*K31,0)</f>
        <v>0</v>
      </c>
      <c r="M31" s="29"/>
      <c r="N31" s="30">
        <f>+ROUND(G31*M31,0)</f>
        <v>0</v>
      </c>
      <c r="O31" s="29"/>
      <c r="P31" s="30">
        <f>+ROUND(G31*O31,0)</f>
        <v>0</v>
      </c>
      <c r="Q31" s="31">
        <f>ROUND(G31-J31-L31-N31-P31,0)</f>
        <v>0</v>
      </c>
    </row>
    <row r="32" spans="2:17" ht="15" x14ac:dyDescent="0.25">
      <c r="B32" s="19">
        <v>9</v>
      </c>
      <c r="C32" s="90" t="s">
        <v>308</v>
      </c>
      <c r="D32" s="20">
        <v>96028.803599999999</v>
      </c>
      <c r="E32" s="1">
        <f>+G32/D32</f>
        <v>0</v>
      </c>
      <c r="F32" s="6">
        <f>+D32*80%</f>
        <v>76823.042880000008</v>
      </c>
      <c r="G32" s="33"/>
      <c r="H32" s="2" t="str">
        <f>IF(G32&lt;F32," OFERTA CON PRECIO APARENTEMENTE BAJO","VALOR MINIMO ACEPTABLE")</f>
        <v xml:space="preserve"> OFERTA CON PRECIO APARENTEMENTE BAJO</v>
      </c>
      <c r="I32" s="29"/>
      <c r="J32" s="30">
        <f>+ROUND(G32*I32,0)</f>
        <v>0</v>
      </c>
      <c r="K32" s="29"/>
      <c r="L32" s="30">
        <f>+ROUND(G32*K32,0)</f>
        <v>0</v>
      </c>
      <c r="M32" s="29"/>
      <c r="N32" s="30">
        <f>+ROUND(G32*M32,0)</f>
        <v>0</v>
      </c>
      <c r="O32" s="29"/>
      <c r="P32" s="30">
        <f>+ROUND(G32*O32,0)</f>
        <v>0</v>
      </c>
      <c r="Q32" s="31">
        <f>ROUND(G32-J32-L32-N32-P32,0)</f>
        <v>0</v>
      </c>
    </row>
    <row r="33" spans="2:17" ht="15" x14ac:dyDescent="0.25">
      <c r="B33" s="19">
        <v>10</v>
      </c>
      <c r="C33" s="90" t="s">
        <v>309</v>
      </c>
      <c r="D33" s="20">
        <v>534131.11159999995</v>
      </c>
      <c r="E33" s="1">
        <f>+G33/D33</f>
        <v>0</v>
      </c>
      <c r="F33" s="6">
        <f>+D33*80%</f>
        <v>427304.88928</v>
      </c>
      <c r="G33" s="33"/>
      <c r="H33" s="2" t="str">
        <f>IF(G33&lt;F33," OFERTA CON PRECIO APARENTEMENTE BAJO","VALOR MINIMO ACEPTABLE")</f>
        <v xml:space="preserve"> OFERTA CON PRECIO APARENTEMENTE BAJO</v>
      </c>
      <c r="I33" s="29"/>
      <c r="J33" s="30">
        <f>+ROUND(G33*I33,0)</f>
        <v>0</v>
      </c>
      <c r="K33" s="29"/>
      <c r="L33" s="30">
        <f>+ROUND(G33*K33,0)</f>
        <v>0</v>
      </c>
      <c r="M33" s="29"/>
      <c r="N33" s="30">
        <f>+ROUND(G33*M33,0)</f>
        <v>0</v>
      </c>
      <c r="O33" s="29"/>
      <c r="P33" s="30">
        <f>+ROUND(G33*O33,0)</f>
        <v>0</v>
      </c>
      <c r="Q33" s="31">
        <f>ROUND(G33-J33-L33-N33-P33,0)</f>
        <v>0</v>
      </c>
    </row>
    <row r="34" spans="2:17" ht="15" x14ac:dyDescent="0.25">
      <c r="B34" s="19">
        <v>11</v>
      </c>
      <c r="C34" s="90" t="s">
        <v>310</v>
      </c>
      <c r="D34" s="20">
        <v>10484410.9352</v>
      </c>
      <c r="E34" s="1">
        <f>+G34/D34</f>
        <v>0</v>
      </c>
      <c r="F34" s="6">
        <f>+D34*80%</f>
        <v>8387528.7481600009</v>
      </c>
      <c r="G34" s="33"/>
      <c r="H34" s="2" t="str">
        <f>IF(G34&lt;F34," OFERTA CON PRECIO APARENTEMENTE BAJO","VALOR MINIMO ACEPTABLE")</f>
        <v xml:space="preserve"> OFERTA CON PRECIO APARENTEMENTE BAJO</v>
      </c>
      <c r="I34" s="29"/>
      <c r="J34" s="30">
        <f>+ROUND(G34*I34,0)</f>
        <v>0</v>
      </c>
      <c r="K34" s="29"/>
      <c r="L34" s="30">
        <f>+ROUND(G34*K34,0)</f>
        <v>0</v>
      </c>
      <c r="M34" s="29"/>
      <c r="N34" s="30">
        <f>+ROUND(G34*M34,0)</f>
        <v>0</v>
      </c>
      <c r="O34" s="29"/>
      <c r="P34" s="30">
        <f>+ROUND(G34*O34,0)</f>
        <v>0</v>
      </c>
      <c r="Q34" s="31">
        <f>ROUND(G34-J34-L34-N34-P34,0)</f>
        <v>0</v>
      </c>
    </row>
    <row r="35" spans="2:17" ht="15" x14ac:dyDescent="0.25">
      <c r="B35" s="19">
        <v>12</v>
      </c>
      <c r="C35" s="90" t="s">
        <v>311</v>
      </c>
      <c r="D35" s="20">
        <v>224714.49919999999</v>
      </c>
      <c r="E35" s="1">
        <f>+G35/D35</f>
        <v>0</v>
      </c>
      <c r="F35" s="6">
        <f>+D35*80%</f>
        <v>179771.59935999999</v>
      </c>
      <c r="G35" s="33"/>
      <c r="H35" s="2" t="str">
        <f>IF(G35&lt;F35," OFERTA CON PRECIO APARENTEMENTE BAJO","VALOR MINIMO ACEPTABLE")</f>
        <v xml:space="preserve"> OFERTA CON PRECIO APARENTEMENTE BAJO</v>
      </c>
      <c r="I35" s="29"/>
      <c r="J35" s="30">
        <f>+ROUND(G35*I35,0)</f>
        <v>0</v>
      </c>
      <c r="K35" s="29"/>
      <c r="L35" s="30">
        <f>+ROUND(G35*K35,0)</f>
        <v>0</v>
      </c>
      <c r="M35" s="29"/>
      <c r="N35" s="30">
        <f>+ROUND(G35*M35,0)</f>
        <v>0</v>
      </c>
      <c r="O35" s="29"/>
      <c r="P35" s="30">
        <f>+ROUND(G35*O35,0)</f>
        <v>0</v>
      </c>
      <c r="Q35" s="31">
        <f>ROUND(G35-J35-L35-N35-P35,0)</f>
        <v>0</v>
      </c>
    </row>
    <row r="36" spans="2:17" ht="15" x14ac:dyDescent="0.25">
      <c r="B36" s="19">
        <v>13</v>
      </c>
      <c r="C36" s="90" t="s">
        <v>312</v>
      </c>
      <c r="D36" s="20">
        <v>167313.008</v>
      </c>
      <c r="E36" s="1">
        <f>+G36/D36</f>
        <v>0</v>
      </c>
      <c r="F36" s="6">
        <f>+D36*80%</f>
        <v>133850.40640000001</v>
      </c>
      <c r="G36" s="33"/>
      <c r="H36" s="2" t="str">
        <f>IF(G36&lt;F36," OFERTA CON PRECIO APARENTEMENTE BAJO","VALOR MINIMO ACEPTABLE")</f>
        <v xml:space="preserve"> OFERTA CON PRECIO APARENTEMENTE BAJO</v>
      </c>
      <c r="I36" s="29"/>
      <c r="J36" s="30">
        <f>+ROUND(G36*I36,0)</f>
        <v>0</v>
      </c>
      <c r="K36" s="29"/>
      <c r="L36" s="30">
        <f>+ROUND(G36*K36,0)</f>
        <v>0</v>
      </c>
      <c r="M36" s="29"/>
      <c r="N36" s="30">
        <f>+ROUND(G36*M36,0)</f>
        <v>0</v>
      </c>
      <c r="O36" s="29"/>
      <c r="P36" s="30">
        <f>+ROUND(G36*O36,0)</f>
        <v>0</v>
      </c>
      <c r="Q36" s="31">
        <f>ROUND(G36-J36-L36-N36-P36,0)</f>
        <v>0</v>
      </c>
    </row>
    <row r="37" spans="2:17" ht="15" x14ac:dyDescent="0.25">
      <c r="B37" s="19">
        <v>14</v>
      </c>
      <c r="C37" s="90" t="s">
        <v>313</v>
      </c>
      <c r="D37" s="20">
        <v>112019.07919999999</v>
      </c>
      <c r="E37" s="1">
        <f>+G37/D37</f>
        <v>0</v>
      </c>
      <c r="F37" s="6">
        <f>+D37*80%</f>
        <v>89615.263359999997</v>
      </c>
      <c r="G37" s="33"/>
      <c r="H37" s="2" t="str">
        <f>IF(G37&lt;F37," OFERTA CON PRECIO APARENTEMENTE BAJO","VALOR MINIMO ACEPTABLE")</f>
        <v xml:space="preserve"> OFERTA CON PRECIO APARENTEMENTE BAJO</v>
      </c>
      <c r="I37" s="29"/>
      <c r="J37" s="30">
        <f>+ROUND(G37*I37,0)</f>
        <v>0</v>
      </c>
      <c r="K37" s="29"/>
      <c r="L37" s="30">
        <f>+ROUND(G37*K37,0)</f>
        <v>0</v>
      </c>
      <c r="M37" s="29"/>
      <c r="N37" s="30">
        <f>+ROUND(G37*M37,0)</f>
        <v>0</v>
      </c>
      <c r="O37" s="29"/>
      <c r="P37" s="30">
        <f>+ROUND(G37*O37,0)</f>
        <v>0</v>
      </c>
      <c r="Q37" s="31">
        <f>ROUND(G37-J37-L37-N37-P37,0)</f>
        <v>0</v>
      </c>
    </row>
    <row r="38" spans="2:17" ht="15" x14ac:dyDescent="0.25">
      <c r="B38" s="19">
        <v>15</v>
      </c>
      <c r="C38" s="90" t="s">
        <v>314</v>
      </c>
      <c r="D38" s="20">
        <v>1133932.8568</v>
      </c>
      <c r="E38" s="1">
        <f>+G38/D38</f>
        <v>0</v>
      </c>
      <c r="F38" s="6">
        <f>+D38*80%</f>
        <v>907146.28544000001</v>
      </c>
      <c r="G38" s="33"/>
      <c r="H38" s="2" t="str">
        <f>IF(G38&lt;F38," OFERTA CON PRECIO APARENTEMENTE BAJO","VALOR MINIMO ACEPTABLE")</f>
        <v xml:space="preserve"> OFERTA CON PRECIO APARENTEMENTE BAJO</v>
      </c>
      <c r="I38" s="29"/>
      <c r="J38" s="30">
        <f>+ROUND(G38*I38,0)</f>
        <v>0</v>
      </c>
      <c r="K38" s="29"/>
      <c r="L38" s="30">
        <f>+ROUND(G38*K38,0)</f>
        <v>0</v>
      </c>
      <c r="M38" s="29"/>
      <c r="N38" s="30">
        <f>+ROUND(G38*M38,0)</f>
        <v>0</v>
      </c>
      <c r="O38" s="29"/>
      <c r="P38" s="30">
        <f>+ROUND(G38*O38,0)</f>
        <v>0</v>
      </c>
      <c r="Q38" s="31">
        <f>ROUND(G38-J38-L38-N38-P38,0)</f>
        <v>0</v>
      </c>
    </row>
    <row r="39" spans="2:17" ht="15" x14ac:dyDescent="0.25">
      <c r="B39" s="19">
        <v>16</v>
      </c>
      <c r="C39" s="90" t="s">
        <v>315</v>
      </c>
      <c r="D39" s="20">
        <v>220390.0944</v>
      </c>
      <c r="E39" s="1">
        <f>+G39/D39</f>
        <v>0</v>
      </c>
      <c r="F39" s="6">
        <f>+D39*80%</f>
        <v>176312.07552000001</v>
      </c>
      <c r="G39" s="33"/>
      <c r="H39" s="2" t="str">
        <f>IF(G39&lt;F39," OFERTA CON PRECIO APARENTEMENTE BAJO","VALOR MINIMO ACEPTABLE")</f>
        <v xml:space="preserve"> OFERTA CON PRECIO APARENTEMENTE BAJO</v>
      </c>
      <c r="I39" s="29"/>
      <c r="J39" s="30">
        <f>+ROUND(G39*I39,0)</f>
        <v>0</v>
      </c>
      <c r="K39" s="29"/>
      <c r="L39" s="30">
        <f>+ROUND(G39*K39,0)</f>
        <v>0</v>
      </c>
      <c r="M39" s="29"/>
      <c r="N39" s="30">
        <f>+ROUND(G39*M39,0)</f>
        <v>0</v>
      </c>
      <c r="O39" s="29"/>
      <c r="P39" s="30">
        <f>+ROUND(G39*O39,0)</f>
        <v>0</v>
      </c>
      <c r="Q39" s="31">
        <f>ROUND(G39-J39-L39-N39-P39,0)</f>
        <v>0</v>
      </c>
    </row>
    <row r="40" spans="2:17" ht="15" x14ac:dyDescent="0.25">
      <c r="B40" s="19">
        <v>17</v>
      </c>
      <c r="C40" s="90" t="s">
        <v>316</v>
      </c>
      <c r="D40" s="20">
        <v>1020933.7087999999</v>
      </c>
      <c r="E40" s="1">
        <f>+G40/D40</f>
        <v>0</v>
      </c>
      <c r="F40" s="6">
        <f>+D40*80%</f>
        <v>816746.96704000002</v>
      </c>
      <c r="G40" s="33"/>
      <c r="H40" s="2" t="str">
        <f>IF(G40&lt;F40," OFERTA CON PRECIO APARENTEMENTE BAJO","VALOR MINIMO ACEPTABLE")</f>
        <v xml:space="preserve"> OFERTA CON PRECIO APARENTEMENTE BAJO</v>
      </c>
      <c r="I40" s="29"/>
      <c r="J40" s="30">
        <f>+ROUND(G40*I40,0)</f>
        <v>0</v>
      </c>
      <c r="K40" s="29"/>
      <c r="L40" s="30">
        <f>+ROUND(G40*K40,0)</f>
        <v>0</v>
      </c>
      <c r="M40" s="29"/>
      <c r="N40" s="30">
        <f>+ROUND(G40*M40,0)</f>
        <v>0</v>
      </c>
      <c r="O40" s="29"/>
      <c r="P40" s="30">
        <f>+ROUND(G40*O40,0)</f>
        <v>0</v>
      </c>
      <c r="Q40" s="31">
        <f>ROUND(G40-J40-L40-N40-P40,0)</f>
        <v>0</v>
      </c>
    </row>
    <row r="41" spans="2:17" ht="15" x14ac:dyDescent="0.25">
      <c r="B41" s="19">
        <v>18</v>
      </c>
      <c r="C41" s="90" t="s">
        <v>317</v>
      </c>
      <c r="D41" s="20">
        <v>3729131.3144</v>
      </c>
      <c r="E41" s="1">
        <f>+G41/D41</f>
        <v>0</v>
      </c>
      <c r="F41" s="6">
        <f>+D41*80%</f>
        <v>2983305.0515200002</v>
      </c>
      <c r="G41" s="33"/>
      <c r="H41" s="2" t="str">
        <f>IF(G41&lt;F41," OFERTA CON PRECIO APARENTEMENTE BAJO","VALOR MINIMO ACEPTABLE")</f>
        <v xml:space="preserve"> OFERTA CON PRECIO APARENTEMENTE BAJO</v>
      </c>
      <c r="I41" s="29"/>
      <c r="J41" s="30">
        <f>+ROUND(G41*I41,0)</f>
        <v>0</v>
      </c>
      <c r="K41" s="29"/>
      <c r="L41" s="30">
        <f>+ROUND(G41*K41,0)</f>
        <v>0</v>
      </c>
      <c r="M41" s="29"/>
      <c r="N41" s="30">
        <f>+ROUND(G41*M41,0)</f>
        <v>0</v>
      </c>
      <c r="O41" s="29"/>
      <c r="P41" s="30">
        <f>+ROUND(G41*O41,0)</f>
        <v>0</v>
      </c>
      <c r="Q41" s="31">
        <f>ROUND(G41-J41-L41-N41-P41,0)</f>
        <v>0</v>
      </c>
    </row>
    <row r="42" spans="2:17" ht="15" x14ac:dyDescent="0.25">
      <c r="B42" s="19">
        <v>19</v>
      </c>
      <c r="C42" s="90" t="s">
        <v>318</v>
      </c>
      <c r="D42" s="20">
        <v>12265588.4648</v>
      </c>
      <c r="E42" s="1">
        <f>+G42/D42</f>
        <v>0</v>
      </c>
      <c r="F42" s="6">
        <f>+D42*80%</f>
        <v>9812470.7718400005</v>
      </c>
      <c r="G42" s="33"/>
      <c r="H42" s="2" t="str">
        <f>IF(G42&lt;F42," OFERTA CON PRECIO APARENTEMENTE BAJO","VALOR MINIMO ACEPTABLE")</f>
        <v xml:space="preserve"> OFERTA CON PRECIO APARENTEMENTE BAJO</v>
      </c>
      <c r="I42" s="29"/>
      <c r="J42" s="30">
        <f>+ROUND(G42*I42,0)</f>
        <v>0</v>
      </c>
      <c r="K42" s="29"/>
      <c r="L42" s="30">
        <f>+ROUND(G42*K42,0)</f>
        <v>0</v>
      </c>
      <c r="M42" s="29"/>
      <c r="N42" s="30">
        <f>+ROUND(G42*M42,0)</f>
        <v>0</v>
      </c>
      <c r="O42" s="29"/>
      <c r="P42" s="30">
        <f>+ROUND(G42*O42,0)</f>
        <v>0</v>
      </c>
      <c r="Q42" s="31">
        <f>ROUND(G42-J42-L42-N42-P42,0)</f>
        <v>0</v>
      </c>
    </row>
    <row r="43" spans="2:17" ht="15" x14ac:dyDescent="0.25">
      <c r="B43" s="19">
        <v>20</v>
      </c>
      <c r="C43" s="90" t="s">
        <v>319</v>
      </c>
      <c r="D43" s="20">
        <v>4401249.5175999999</v>
      </c>
      <c r="E43" s="1">
        <f>+G43/D43</f>
        <v>0</v>
      </c>
      <c r="F43" s="6">
        <f>+D43*80%</f>
        <v>3520999.6140800002</v>
      </c>
      <c r="G43" s="33"/>
      <c r="H43" s="2" t="str">
        <f>IF(G43&lt;F43," OFERTA CON PRECIO APARENTEMENTE BAJO","VALOR MINIMO ACEPTABLE")</f>
        <v xml:space="preserve"> OFERTA CON PRECIO APARENTEMENTE BAJO</v>
      </c>
      <c r="I43" s="29"/>
      <c r="J43" s="30">
        <f>+ROUND(G43*I43,0)</f>
        <v>0</v>
      </c>
      <c r="K43" s="29"/>
      <c r="L43" s="30">
        <f>+ROUND(G43*K43,0)</f>
        <v>0</v>
      </c>
      <c r="M43" s="29"/>
      <c r="N43" s="30">
        <f>+ROUND(G43*M43,0)</f>
        <v>0</v>
      </c>
      <c r="O43" s="29"/>
      <c r="P43" s="30">
        <f>+ROUND(G43*O43,0)</f>
        <v>0</v>
      </c>
      <c r="Q43" s="31">
        <f>ROUND(G43-J43-L43-N43-P43,0)</f>
        <v>0</v>
      </c>
    </row>
    <row r="44" spans="2:17" ht="15" x14ac:dyDescent="0.25">
      <c r="B44" s="19">
        <v>21</v>
      </c>
      <c r="C44" s="90" t="s">
        <v>320</v>
      </c>
      <c r="D44" s="20">
        <v>10141128.4968</v>
      </c>
      <c r="E44" s="1">
        <f>+G44/D44</f>
        <v>0</v>
      </c>
      <c r="F44" s="6">
        <f>+D44*80%</f>
        <v>8112902.7974399999</v>
      </c>
      <c r="G44" s="33"/>
      <c r="H44" s="2" t="str">
        <f>IF(G44&lt;F44," OFERTA CON PRECIO APARENTEMENTE BAJO","VALOR MINIMO ACEPTABLE")</f>
        <v xml:space="preserve"> OFERTA CON PRECIO APARENTEMENTE BAJO</v>
      </c>
      <c r="I44" s="29"/>
      <c r="J44" s="30">
        <f>+ROUND(G44*I44,0)</f>
        <v>0</v>
      </c>
      <c r="K44" s="29"/>
      <c r="L44" s="30">
        <f>+ROUND(G44*K44,0)</f>
        <v>0</v>
      </c>
      <c r="M44" s="29"/>
      <c r="N44" s="30">
        <f>+ROUND(G44*M44,0)</f>
        <v>0</v>
      </c>
      <c r="O44" s="29"/>
      <c r="P44" s="30">
        <f>+ROUND(G44*O44,0)</f>
        <v>0</v>
      </c>
      <c r="Q44" s="31">
        <f>ROUND(G44-J44-L44-N44-P44,0)</f>
        <v>0</v>
      </c>
    </row>
    <row r="45" spans="2:17" ht="15" x14ac:dyDescent="0.25">
      <c r="B45" s="19">
        <v>22</v>
      </c>
      <c r="C45" s="90" t="s">
        <v>321</v>
      </c>
      <c r="D45" s="20">
        <v>514097.99279999995</v>
      </c>
      <c r="E45" s="1">
        <f>+G45/D45</f>
        <v>0</v>
      </c>
      <c r="F45" s="6">
        <f>+D45*80%</f>
        <v>411278.39423999999</v>
      </c>
      <c r="G45" s="33"/>
      <c r="H45" s="2" t="str">
        <f>IF(G45&lt;F45," OFERTA CON PRECIO APARENTEMENTE BAJO","VALOR MINIMO ACEPTABLE")</f>
        <v xml:space="preserve"> OFERTA CON PRECIO APARENTEMENTE BAJO</v>
      </c>
      <c r="I45" s="29"/>
      <c r="J45" s="30">
        <f>+ROUND(G45*I45,0)</f>
        <v>0</v>
      </c>
      <c r="K45" s="29"/>
      <c r="L45" s="30">
        <f>+ROUND(G45*K45,0)</f>
        <v>0</v>
      </c>
      <c r="M45" s="29"/>
      <c r="N45" s="30">
        <f>+ROUND(G45*M45,0)</f>
        <v>0</v>
      </c>
      <c r="O45" s="29"/>
      <c r="P45" s="30">
        <f>+ROUND(G45*O45,0)</f>
        <v>0</v>
      </c>
      <c r="Q45" s="31">
        <f>ROUND(G45-J45-L45-N45-P45,0)</f>
        <v>0</v>
      </c>
    </row>
    <row r="46" spans="2:17" ht="15" x14ac:dyDescent="0.25">
      <c r="B46" s="19">
        <v>23</v>
      </c>
      <c r="C46" s="90" t="s">
        <v>322</v>
      </c>
      <c r="D46" s="20">
        <v>9077285.7784000002</v>
      </c>
      <c r="E46" s="1">
        <f>+G46/D46</f>
        <v>0</v>
      </c>
      <c r="F46" s="6">
        <f>+D46*80%</f>
        <v>7261828.6227200003</v>
      </c>
      <c r="G46" s="33"/>
      <c r="H46" s="2" t="str">
        <f>IF(G46&lt;F46," OFERTA CON PRECIO APARENTEMENTE BAJO","VALOR MINIMO ACEPTABLE")</f>
        <v xml:space="preserve"> OFERTA CON PRECIO APARENTEMENTE BAJO</v>
      </c>
      <c r="I46" s="29"/>
      <c r="J46" s="30">
        <f>+ROUND(G46*I46,0)</f>
        <v>0</v>
      </c>
      <c r="K46" s="29"/>
      <c r="L46" s="30">
        <f>+ROUND(G46*K46,0)</f>
        <v>0</v>
      </c>
      <c r="M46" s="29"/>
      <c r="N46" s="30">
        <f>+ROUND(G46*M46,0)</f>
        <v>0</v>
      </c>
      <c r="O46" s="29"/>
      <c r="P46" s="30">
        <f>+ROUND(G46*O46,0)</f>
        <v>0</v>
      </c>
      <c r="Q46" s="31">
        <f>ROUND(G46-J46-L46-N46-P46,0)</f>
        <v>0</v>
      </c>
    </row>
    <row r="47" spans="2:17" ht="15" x14ac:dyDescent="0.25">
      <c r="B47" s="19">
        <v>24</v>
      </c>
      <c r="C47" s="90" t="s">
        <v>323</v>
      </c>
      <c r="D47" s="20">
        <v>132769.74419999999</v>
      </c>
      <c r="E47" s="1">
        <f>+G47/D47</f>
        <v>0</v>
      </c>
      <c r="F47" s="6">
        <f>+D47*80%</f>
        <v>106215.79535999999</v>
      </c>
      <c r="G47" s="33"/>
      <c r="H47" s="2" t="str">
        <f>IF(G47&lt;F47," OFERTA CON PRECIO APARENTEMENTE BAJO","VALOR MINIMO ACEPTABLE")</f>
        <v xml:space="preserve"> OFERTA CON PRECIO APARENTEMENTE BAJO</v>
      </c>
      <c r="I47" s="29"/>
      <c r="J47" s="30">
        <f>+ROUND(G47*I47,0)</f>
        <v>0</v>
      </c>
      <c r="K47" s="29"/>
      <c r="L47" s="30">
        <f>+ROUND(G47*K47,0)</f>
        <v>0</v>
      </c>
      <c r="M47" s="29"/>
      <c r="N47" s="30">
        <f>+ROUND(G47*M47,0)</f>
        <v>0</v>
      </c>
      <c r="O47" s="29"/>
      <c r="P47" s="30">
        <f>+ROUND(G47*O47,0)</f>
        <v>0</v>
      </c>
      <c r="Q47" s="31">
        <f>ROUND(G47-J47-L47-N47-P47,0)</f>
        <v>0</v>
      </c>
    </row>
    <row r="48" spans="2:17" ht="15" x14ac:dyDescent="0.25">
      <c r="B48" s="19">
        <v>25</v>
      </c>
      <c r="C48" s="90" t="s">
        <v>324</v>
      </c>
      <c r="D48" s="20">
        <v>51083.503199999999</v>
      </c>
      <c r="E48" s="1">
        <f>+G48/D48</f>
        <v>0</v>
      </c>
      <c r="F48" s="6">
        <f>+D48*80%</f>
        <v>40866.802560000004</v>
      </c>
      <c r="G48" s="33"/>
      <c r="H48" s="2" t="str">
        <f>IF(G48&lt;F48," OFERTA CON PRECIO APARENTEMENTE BAJO","VALOR MINIMO ACEPTABLE")</f>
        <v xml:space="preserve"> OFERTA CON PRECIO APARENTEMENTE BAJO</v>
      </c>
      <c r="I48" s="29"/>
      <c r="J48" s="30">
        <f>+ROUND(G48*I48,0)</f>
        <v>0</v>
      </c>
      <c r="K48" s="29"/>
      <c r="L48" s="30">
        <f>+ROUND(G48*K48,0)</f>
        <v>0</v>
      </c>
      <c r="M48" s="29"/>
      <c r="N48" s="30">
        <f>+ROUND(G48*M48,0)</f>
        <v>0</v>
      </c>
      <c r="O48" s="29"/>
      <c r="P48" s="30">
        <f>+ROUND(G48*O48,0)</f>
        <v>0</v>
      </c>
      <c r="Q48" s="31">
        <f>ROUND(G48-J48-L48-N48-P48,0)</f>
        <v>0</v>
      </c>
    </row>
    <row r="49" spans="2:17" ht="15" x14ac:dyDescent="0.25">
      <c r="B49" s="19">
        <v>26</v>
      </c>
      <c r="C49" s="90" t="s">
        <v>325</v>
      </c>
      <c r="D49" s="20">
        <v>3462124.1599999997</v>
      </c>
      <c r="E49" s="1">
        <f>+G49/D49</f>
        <v>0</v>
      </c>
      <c r="F49" s="6">
        <f>+D49*80%</f>
        <v>2769699.3279999997</v>
      </c>
      <c r="G49" s="33"/>
      <c r="H49" s="2" t="str">
        <f>IF(G49&lt;F49," OFERTA CON PRECIO APARENTEMENTE BAJO","VALOR MINIMO ACEPTABLE")</f>
        <v xml:space="preserve"> OFERTA CON PRECIO APARENTEMENTE BAJO</v>
      </c>
      <c r="I49" s="29"/>
      <c r="J49" s="30">
        <f>+ROUND(G49*I49,0)</f>
        <v>0</v>
      </c>
      <c r="K49" s="29"/>
      <c r="L49" s="30">
        <f>+ROUND(G49*K49,0)</f>
        <v>0</v>
      </c>
      <c r="M49" s="29"/>
      <c r="N49" s="30">
        <f>+ROUND(G49*M49,0)</f>
        <v>0</v>
      </c>
      <c r="O49" s="29"/>
      <c r="P49" s="30">
        <f>+ROUND(G49*O49,0)</f>
        <v>0</v>
      </c>
      <c r="Q49" s="31">
        <f>ROUND(G49-J49-L49-N49-P49,0)</f>
        <v>0</v>
      </c>
    </row>
    <row r="50" spans="2:17" ht="15" x14ac:dyDescent="0.25">
      <c r="B50" s="19">
        <v>27</v>
      </c>
      <c r="C50" s="90" t="s">
        <v>326</v>
      </c>
      <c r="D50" s="20">
        <v>2252964.8895999999</v>
      </c>
      <c r="E50" s="1">
        <f>+G50/D50</f>
        <v>0</v>
      </c>
      <c r="F50" s="6">
        <f>+D50*80%</f>
        <v>1802371.9116799999</v>
      </c>
      <c r="G50" s="33"/>
      <c r="H50" s="2" t="str">
        <f>IF(G50&lt;F50," OFERTA CON PRECIO APARENTEMENTE BAJO","VALOR MINIMO ACEPTABLE")</f>
        <v xml:space="preserve"> OFERTA CON PRECIO APARENTEMENTE BAJO</v>
      </c>
      <c r="I50" s="29"/>
      <c r="J50" s="30">
        <f>+ROUND(G50*I50,0)</f>
        <v>0</v>
      </c>
      <c r="K50" s="29"/>
      <c r="L50" s="30">
        <f>+ROUND(G50*K50,0)</f>
        <v>0</v>
      </c>
      <c r="M50" s="29"/>
      <c r="N50" s="30">
        <f>+ROUND(G50*M50,0)</f>
        <v>0</v>
      </c>
      <c r="O50" s="29"/>
      <c r="P50" s="30">
        <f>+ROUND(G50*O50,0)</f>
        <v>0</v>
      </c>
      <c r="Q50" s="31">
        <f>ROUND(G50-J50-L50-N50-P50,0)</f>
        <v>0</v>
      </c>
    </row>
    <row r="51" spans="2:17" ht="15" x14ac:dyDescent="0.25">
      <c r="B51" s="19">
        <v>28</v>
      </c>
      <c r="C51" s="90" t="s">
        <v>327</v>
      </c>
      <c r="D51" s="20">
        <v>1489576.8832</v>
      </c>
      <c r="E51" s="1">
        <f>+G51/D51</f>
        <v>0</v>
      </c>
      <c r="F51" s="6">
        <f>+D51*80%</f>
        <v>1191661.5065600001</v>
      </c>
      <c r="G51" s="33"/>
      <c r="H51" s="2" t="str">
        <f>IF(G51&lt;F51," OFERTA CON PRECIO APARENTEMENTE BAJO","VALOR MINIMO ACEPTABLE")</f>
        <v xml:space="preserve"> OFERTA CON PRECIO APARENTEMENTE BAJO</v>
      </c>
      <c r="I51" s="29"/>
      <c r="J51" s="30">
        <f>+ROUND(G51*I51,0)</f>
        <v>0</v>
      </c>
      <c r="K51" s="29"/>
      <c r="L51" s="30">
        <f>+ROUND(G51*K51,0)</f>
        <v>0</v>
      </c>
      <c r="M51" s="29"/>
      <c r="N51" s="30">
        <f>+ROUND(G51*M51,0)</f>
        <v>0</v>
      </c>
      <c r="O51" s="29"/>
      <c r="P51" s="30">
        <f>+ROUND(G51*O51,0)</f>
        <v>0</v>
      </c>
      <c r="Q51" s="31">
        <f>ROUND(G51-J51-L51-N51-P51,0)</f>
        <v>0</v>
      </c>
    </row>
    <row r="52" spans="2:17" ht="15.75" x14ac:dyDescent="0.25">
      <c r="B52" s="19">
        <v>29</v>
      </c>
      <c r="C52" s="91" t="s">
        <v>328</v>
      </c>
      <c r="D52" s="20">
        <v>586595.26040000003</v>
      </c>
      <c r="E52" s="1">
        <f>+G52/D52</f>
        <v>0</v>
      </c>
      <c r="F52" s="6">
        <f>+D52*80%</f>
        <v>469276.20832000003</v>
      </c>
      <c r="G52" s="33"/>
      <c r="H52" s="2" t="str">
        <f>IF(G52&lt;F52," OFERTA CON PRECIO APARENTEMENTE BAJO","VALOR MINIMO ACEPTABLE")</f>
        <v xml:space="preserve"> OFERTA CON PRECIO APARENTEMENTE BAJO</v>
      </c>
      <c r="I52" s="29"/>
      <c r="J52" s="30">
        <f>+ROUND(G52*I52,0)</f>
        <v>0</v>
      </c>
      <c r="K52" s="29"/>
      <c r="L52" s="30">
        <f>+ROUND(G52*K52,0)</f>
        <v>0</v>
      </c>
      <c r="M52" s="29"/>
      <c r="N52" s="30">
        <f>+ROUND(G52*M52,0)</f>
        <v>0</v>
      </c>
      <c r="O52" s="29"/>
      <c r="P52" s="30">
        <f>+ROUND(G52*O52,0)</f>
        <v>0</v>
      </c>
      <c r="Q52" s="31">
        <f>ROUND(G52-J52-L52-N52-P52,0)</f>
        <v>0</v>
      </c>
    </row>
    <row r="53" spans="2:17" ht="15.75" x14ac:dyDescent="0.25">
      <c r="B53" s="19">
        <v>30</v>
      </c>
      <c r="C53" s="91" t="s">
        <v>329</v>
      </c>
      <c r="D53" s="20">
        <v>1285089.5203999998</v>
      </c>
      <c r="E53" s="1">
        <f>+G53/D53</f>
        <v>0</v>
      </c>
      <c r="F53" s="6">
        <f>+D53*80%</f>
        <v>1028071.6163199999</v>
      </c>
      <c r="G53" s="33"/>
      <c r="H53" s="2" t="str">
        <f>IF(G53&lt;F53," OFERTA CON PRECIO APARENTEMENTE BAJO","VALOR MINIMO ACEPTABLE")</f>
        <v xml:space="preserve"> OFERTA CON PRECIO APARENTEMENTE BAJO</v>
      </c>
      <c r="I53" s="29"/>
      <c r="J53" s="30">
        <f>+ROUND(G53*I53,0)</f>
        <v>0</v>
      </c>
      <c r="K53" s="29"/>
      <c r="L53" s="30">
        <f>+ROUND(G53*K53,0)</f>
        <v>0</v>
      </c>
      <c r="M53" s="29"/>
      <c r="N53" s="30">
        <f>+ROUND(G53*M53,0)</f>
        <v>0</v>
      </c>
      <c r="O53" s="29"/>
      <c r="P53" s="30">
        <f>+ROUND(G53*O53,0)</f>
        <v>0</v>
      </c>
      <c r="Q53" s="31">
        <f>ROUND(G53-J53-L53-N53-P53,0)</f>
        <v>0</v>
      </c>
    </row>
    <row r="54" spans="2:17" ht="15.75" x14ac:dyDescent="0.25">
      <c r="B54" s="19">
        <v>31</v>
      </c>
      <c r="C54" s="91" t="s">
        <v>330</v>
      </c>
      <c r="D54" s="20">
        <v>2142146.7984000002</v>
      </c>
      <c r="E54" s="1">
        <f>+G54/D54</f>
        <v>0</v>
      </c>
      <c r="F54" s="6">
        <f>+D54*80%</f>
        <v>1713717.4387200002</v>
      </c>
      <c r="G54" s="33"/>
      <c r="H54" s="2" t="str">
        <f>IF(G54&lt;F54," OFERTA CON PRECIO APARENTEMENTE BAJO","VALOR MINIMO ACEPTABLE")</f>
        <v xml:space="preserve"> OFERTA CON PRECIO APARENTEMENTE BAJO</v>
      </c>
      <c r="I54" s="29"/>
      <c r="J54" s="30">
        <f>+ROUND(G54*I54,0)</f>
        <v>0</v>
      </c>
      <c r="K54" s="29"/>
      <c r="L54" s="30">
        <f>+ROUND(G54*K54,0)</f>
        <v>0</v>
      </c>
      <c r="M54" s="29"/>
      <c r="N54" s="30">
        <f>+ROUND(G54*M54,0)</f>
        <v>0</v>
      </c>
      <c r="O54" s="29"/>
      <c r="P54" s="30">
        <f>+ROUND(G54*O54,0)</f>
        <v>0</v>
      </c>
      <c r="Q54" s="31">
        <f>ROUND(G54-J54-L54-N54-P54,0)</f>
        <v>0</v>
      </c>
    </row>
    <row r="55" spans="2:17" ht="15.75" x14ac:dyDescent="0.25">
      <c r="B55" s="19">
        <v>32</v>
      </c>
      <c r="C55" s="91" t="s">
        <v>331</v>
      </c>
      <c r="D55" s="20">
        <v>3422866.2656000005</v>
      </c>
      <c r="E55" s="1">
        <f>+G55/D55</f>
        <v>0</v>
      </c>
      <c r="F55" s="6">
        <f>+D55*80%</f>
        <v>2738293.0124800005</v>
      </c>
      <c r="G55" s="33"/>
      <c r="H55" s="2" t="str">
        <f>IF(G55&lt;F55," OFERTA CON PRECIO APARENTEMENTE BAJO","VALOR MINIMO ACEPTABLE")</f>
        <v xml:space="preserve"> OFERTA CON PRECIO APARENTEMENTE BAJO</v>
      </c>
      <c r="I55" s="29"/>
      <c r="J55" s="30">
        <f>+ROUND(G55*I55,0)</f>
        <v>0</v>
      </c>
      <c r="K55" s="29"/>
      <c r="L55" s="30">
        <f>+ROUND(G55*K55,0)</f>
        <v>0</v>
      </c>
      <c r="M55" s="29"/>
      <c r="N55" s="30">
        <f>+ROUND(G55*M55,0)</f>
        <v>0</v>
      </c>
      <c r="O55" s="29"/>
      <c r="P55" s="30">
        <f>+ROUND(G55*O55,0)</f>
        <v>0</v>
      </c>
      <c r="Q55" s="31">
        <f>ROUND(G55-J55-L55-N55-P55,0)</f>
        <v>0</v>
      </c>
    </row>
    <row r="56" spans="2:17" ht="15.75" x14ac:dyDescent="0.25">
      <c r="B56" s="19">
        <v>33</v>
      </c>
      <c r="C56" s="91" t="s">
        <v>332</v>
      </c>
      <c r="D56" s="20">
        <v>2804074.4528000001</v>
      </c>
      <c r="E56" s="1">
        <f>+G56/D56</f>
        <v>0</v>
      </c>
      <c r="F56" s="6">
        <f>+D56*80%</f>
        <v>2243259.5622400003</v>
      </c>
      <c r="G56" s="33"/>
      <c r="H56" s="2" t="str">
        <f>IF(G56&lt;F56," OFERTA CON PRECIO APARENTEMENTE BAJO","VALOR MINIMO ACEPTABLE")</f>
        <v xml:space="preserve"> OFERTA CON PRECIO APARENTEMENTE BAJO</v>
      </c>
      <c r="I56" s="29"/>
      <c r="J56" s="30">
        <f>+ROUND(G56*I56,0)</f>
        <v>0</v>
      </c>
      <c r="K56" s="29"/>
      <c r="L56" s="30">
        <f>+ROUND(G56*K56,0)</f>
        <v>0</v>
      </c>
      <c r="M56" s="29"/>
      <c r="N56" s="30">
        <f>+ROUND(G56*M56,0)</f>
        <v>0</v>
      </c>
      <c r="O56" s="29"/>
      <c r="P56" s="30">
        <f>+ROUND(G56*O56,0)</f>
        <v>0</v>
      </c>
      <c r="Q56" s="31">
        <f>ROUND(G56-J56-L56-N56-P56,0)</f>
        <v>0</v>
      </c>
    </row>
    <row r="57" spans="2:17" ht="15.75" x14ac:dyDescent="0.25">
      <c r="B57" s="19">
        <v>34</v>
      </c>
      <c r="C57" s="91" t="s">
        <v>333</v>
      </c>
      <c r="D57" s="20">
        <v>198085.44080000001</v>
      </c>
      <c r="E57" s="1">
        <f>+G57/D57</f>
        <v>0</v>
      </c>
      <c r="F57" s="6">
        <f>+D57*80%</f>
        <v>158468.35264000003</v>
      </c>
      <c r="G57" s="33"/>
      <c r="H57" s="2" t="str">
        <f>IF(G57&lt;F57," OFERTA CON PRECIO APARENTEMENTE BAJO","VALOR MINIMO ACEPTABLE")</f>
        <v xml:space="preserve"> OFERTA CON PRECIO APARENTEMENTE BAJO</v>
      </c>
      <c r="I57" s="29"/>
      <c r="J57" s="30">
        <f>+ROUND(G57*I57,0)</f>
        <v>0</v>
      </c>
      <c r="K57" s="29"/>
      <c r="L57" s="30">
        <f>+ROUND(G57*K57,0)</f>
        <v>0</v>
      </c>
      <c r="M57" s="29"/>
      <c r="N57" s="30">
        <f>+ROUND(G57*M57,0)</f>
        <v>0</v>
      </c>
      <c r="O57" s="29"/>
      <c r="P57" s="30">
        <f>+ROUND(G57*O57,0)</f>
        <v>0</v>
      </c>
      <c r="Q57" s="31">
        <f>ROUND(G57-J57-L57-N57-P57,0)</f>
        <v>0</v>
      </c>
    </row>
    <row r="58" spans="2:17" ht="15.75" x14ac:dyDescent="0.25">
      <c r="B58" s="19">
        <v>35</v>
      </c>
      <c r="C58" s="91" t="s">
        <v>334</v>
      </c>
      <c r="D58" s="20">
        <v>660062.0048</v>
      </c>
      <c r="E58" s="1">
        <f>+G58/D58</f>
        <v>0</v>
      </c>
      <c r="F58" s="6">
        <f>+D58*80%</f>
        <v>528049.60384</v>
      </c>
      <c r="G58" s="33"/>
      <c r="H58" s="2" t="str">
        <f>IF(G58&lt;F58," OFERTA CON PRECIO APARENTEMENTE BAJO","VALOR MINIMO ACEPTABLE")</f>
        <v xml:space="preserve"> OFERTA CON PRECIO APARENTEMENTE BAJO</v>
      </c>
      <c r="I58" s="29"/>
      <c r="J58" s="30">
        <f>+ROUND(G58*I58,0)</f>
        <v>0</v>
      </c>
      <c r="K58" s="29"/>
      <c r="L58" s="30">
        <f>+ROUND(G58*K58,0)</f>
        <v>0</v>
      </c>
      <c r="M58" s="29"/>
      <c r="N58" s="30">
        <f>+ROUND(G58*M58,0)</f>
        <v>0</v>
      </c>
      <c r="O58" s="29"/>
      <c r="P58" s="30">
        <f>+ROUND(G58*O58,0)</f>
        <v>0</v>
      </c>
      <c r="Q58" s="31">
        <f>ROUND(G58-J58-L58-N58-P58,0)</f>
        <v>0</v>
      </c>
    </row>
    <row r="59" spans="2:17" ht="15.75" x14ac:dyDescent="0.25">
      <c r="B59" s="19">
        <v>36</v>
      </c>
      <c r="C59" s="91" t="s">
        <v>335</v>
      </c>
      <c r="D59" s="20">
        <v>148900.26559999998</v>
      </c>
      <c r="E59" s="1">
        <f>+G59/D59</f>
        <v>0</v>
      </c>
      <c r="F59" s="6">
        <f>+D59*80%</f>
        <v>119120.21247999999</v>
      </c>
      <c r="G59" s="33"/>
      <c r="H59" s="2" t="str">
        <f>IF(G59&lt;F59," OFERTA CON PRECIO APARENTEMENTE BAJO","VALOR MINIMO ACEPTABLE")</f>
        <v xml:space="preserve"> OFERTA CON PRECIO APARENTEMENTE BAJO</v>
      </c>
      <c r="I59" s="29"/>
      <c r="J59" s="30">
        <f>+ROUND(G59*I59,0)</f>
        <v>0</v>
      </c>
      <c r="K59" s="29"/>
      <c r="L59" s="30">
        <f>+ROUND(G59*K59,0)</f>
        <v>0</v>
      </c>
      <c r="M59" s="29"/>
      <c r="N59" s="30">
        <f>+ROUND(G59*M59,0)</f>
        <v>0</v>
      </c>
      <c r="O59" s="29"/>
      <c r="P59" s="30">
        <f>+ROUND(G59*O59,0)</f>
        <v>0</v>
      </c>
      <c r="Q59" s="31">
        <f>ROUND(G59-J59-L59-N59-P59,0)</f>
        <v>0</v>
      </c>
    </row>
    <row r="60" spans="2:17" ht="15.75" x14ac:dyDescent="0.25">
      <c r="B60" s="19">
        <v>37</v>
      </c>
      <c r="C60" s="91" t="s">
        <v>336</v>
      </c>
      <c r="D60" s="20">
        <v>277474.38679999998</v>
      </c>
      <c r="E60" s="1">
        <f>+G60/D60</f>
        <v>0</v>
      </c>
      <c r="F60" s="6">
        <f>+D60*80%</f>
        <v>221979.50943999999</v>
      </c>
      <c r="G60" s="33"/>
      <c r="H60" s="2" t="str">
        <f>IF(G60&lt;F60," OFERTA CON PRECIO APARENTEMENTE BAJO","VALOR MINIMO ACEPTABLE")</f>
        <v xml:space="preserve"> OFERTA CON PRECIO APARENTEMENTE BAJO</v>
      </c>
      <c r="I60" s="29"/>
      <c r="J60" s="30">
        <f>+ROUND(G60*I60,0)</f>
        <v>0</v>
      </c>
      <c r="K60" s="29"/>
      <c r="L60" s="30">
        <f>+ROUND(G60*K60,0)</f>
        <v>0</v>
      </c>
      <c r="M60" s="29"/>
      <c r="N60" s="30">
        <f>+ROUND(G60*M60,0)</f>
        <v>0</v>
      </c>
      <c r="O60" s="29"/>
      <c r="P60" s="30">
        <f>+ROUND(G60*O60,0)</f>
        <v>0</v>
      </c>
      <c r="Q60" s="31">
        <f>ROUND(G60-J60-L60-N60-P60,0)</f>
        <v>0</v>
      </c>
    </row>
    <row r="61" spans="2:17" ht="15.75" x14ac:dyDescent="0.25">
      <c r="B61" s="19">
        <v>38</v>
      </c>
      <c r="C61" s="91" t="s">
        <v>337</v>
      </c>
      <c r="D61" s="20">
        <v>26427.139199999998</v>
      </c>
      <c r="E61" s="1">
        <f>+G61/D61</f>
        <v>0</v>
      </c>
      <c r="F61" s="6">
        <f>+D61*80%</f>
        <v>21141.711360000001</v>
      </c>
      <c r="G61" s="33"/>
      <c r="H61" s="2" t="str">
        <f>IF(G61&lt;F61," OFERTA CON PRECIO APARENTEMENTE BAJO","VALOR MINIMO ACEPTABLE")</f>
        <v xml:space="preserve"> OFERTA CON PRECIO APARENTEMENTE BAJO</v>
      </c>
      <c r="I61" s="29"/>
      <c r="J61" s="30">
        <f>+ROUND(G61*I61,0)</f>
        <v>0</v>
      </c>
      <c r="K61" s="29"/>
      <c r="L61" s="30">
        <f>+ROUND(G61*K61,0)</f>
        <v>0</v>
      </c>
      <c r="M61" s="29"/>
      <c r="N61" s="30">
        <f>+ROUND(G61*M61,0)</f>
        <v>0</v>
      </c>
      <c r="O61" s="29"/>
      <c r="P61" s="30">
        <f>+ROUND(G61*O61,0)</f>
        <v>0</v>
      </c>
      <c r="Q61" s="31">
        <f>ROUND(G61-J61-L61-N61-P61,0)</f>
        <v>0</v>
      </c>
    </row>
    <row r="62" spans="2:17" ht="15" x14ac:dyDescent="0.25">
      <c r="B62" s="19">
        <v>39</v>
      </c>
      <c r="C62" s="90" t="s">
        <v>338</v>
      </c>
      <c r="D62" s="20">
        <v>869220.60880000005</v>
      </c>
      <c r="E62" s="1">
        <f>+G62/D62</f>
        <v>0</v>
      </c>
      <c r="F62" s="6">
        <f>+D62*80%</f>
        <v>695376.48704000004</v>
      </c>
      <c r="G62" s="33"/>
      <c r="H62" s="2" t="str">
        <f>IF(G62&lt;F62," OFERTA CON PRECIO APARENTEMENTE BAJO","VALOR MINIMO ACEPTABLE")</f>
        <v xml:space="preserve"> OFERTA CON PRECIO APARENTEMENTE BAJO</v>
      </c>
      <c r="I62" s="29"/>
      <c r="J62" s="30">
        <f>+ROUND(G62*I62,0)</f>
        <v>0</v>
      </c>
      <c r="K62" s="29"/>
      <c r="L62" s="30">
        <f>+ROUND(G62*K62,0)</f>
        <v>0</v>
      </c>
      <c r="M62" s="29"/>
      <c r="N62" s="30">
        <f>+ROUND(G62*M62,0)</f>
        <v>0</v>
      </c>
      <c r="O62" s="29"/>
      <c r="P62" s="30">
        <f>+ROUND(G62*O62,0)</f>
        <v>0</v>
      </c>
      <c r="Q62" s="31">
        <f>ROUND(G62-J62-L62-N62-P62,0)</f>
        <v>0</v>
      </c>
    </row>
    <row r="63" spans="2:17" ht="15" x14ac:dyDescent="0.25">
      <c r="B63" s="19">
        <v>40</v>
      </c>
      <c r="C63" s="90" t="s">
        <v>339</v>
      </c>
      <c r="D63" s="20">
        <v>1130340.5799999998</v>
      </c>
      <c r="E63" s="1">
        <f>+G63/D63</f>
        <v>0</v>
      </c>
      <c r="F63" s="6">
        <f>+D63*80%</f>
        <v>904272.46399999992</v>
      </c>
      <c r="G63" s="33"/>
      <c r="H63" s="2" t="str">
        <f>IF(G63&lt;F63," OFERTA CON PRECIO APARENTEMENTE BAJO","VALOR MINIMO ACEPTABLE")</f>
        <v xml:space="preserve"> OFERTA CON PRECIO APARENTEMENTE BAJO</v>
      </c>
      <c r="I63" s="29"/>
      <c r="J63" s="30">
        <f>+ROUND(G63*I63,0)</f>
        <v>0</v>
      </c>
      <c r="K63" s="29"/>
      <c r="L63" s="30">
        <f>+ROUND(G63*K63,0)</f>
        <v>0</v>
      </c>
      <c r="M63" s="29"/>
      <c r="N63" s="30">
        <f>+ROUND(G63*M63,0)</f>
        <v>0</v>
      </c>
      <c r="O63" s="29"/>
      <c r="P63" s="30">
        <f>+ROUND(G63*O63,0)</f>
        <v>0</v>
      </c>
      <c r="Q63" s="31">
        <f>ROUND(G63-J63-L63-N63-P63,0)</f>
        <v>0</v>
      </c>
    </row>
    <row r="64" spans="2:17" ht="15" x14ac:dyDescent="0.25">
      <c r="B64" s="19">
        <v>41</v>
      </c>
      <c r="C64" s="90" t="s">
        <v>340</v>
      </c>
      <c r="D64" s="20">
        <v>1078513.6524</v>
      </c>
      <c r="E64" s="1">
        <f>+G64/D64</f>
        <v>0</v>
      </c>
      <c r="F64" s="6">
        <f>+D64*80%</f>
        <v>862810.92192000011</v>
      </c>
      <c r="G64" s="33"/>
      <c r="H64" s="2" t="str">
        <f>IF(G64&lt;F64," OFERTA CON PRECIO APARENTEMENTE BAJO","VALOR MINIMO ACEPTABLE")</f>
        <v xml:space="preserve"> OFERTA CON PRECIO APARENTEMENTE BAJO</v>
      </c>
      <c r="I64" s="29"/>
      <c r="J64" s="30">
        <f>+ROUND(G64*I64,0)</f>
        <v>0</v>
      </c>
      <c r="K64" s="29"/>
      <c r="L64" s="30">
        <f>+ROUND(G64*K64,0)</f>
        <v>0</v>
      </c>
      <c r="M64" s="29"/>
      <c r="N64" s="30">
        <f>+ROUND(G64*M64,0)</f>
        <v>0</v>
      </c>
      <c r="O64" s="29"/>
      <c r="P64" s="30">
        <f>+ROUND(G64*O64,0)</f>
        <v>0</v>
      </c>
      <c r="Q64" s="31">
        <f>ROUND(G64-J64-L64-N64-P64,0)</f>
        <v>0</v>
      </c>
    </row>
    <row r="65" spans="2:17" ht="15" x14ac:dyDescent="0.25">
      <c r="B65" s="19">
        <v>42</v>
      </c>
      <c r="C65" s="92" t="s">
        <v>341</v>
      </c>
      <c r="D65" s="20">
        <v>7009306.724799999</v>
      </c>
      <c r="E65" s="1">
        <f>+G65/D65</f>
        <v>0</v>
      </c>
      <c r="F65" s="6">
        <f>+D65*80%</f>
        <v>5607445.3798399996</v>
      </c>
      <c r="G65" s="33"/>
      <c r="H65" s="2" t="str">
        <f>IF(G65&lt;F65," OFERTA CON PRECIO APARENTEMENTE BAJO","VALOR MINIMO ACEPTABLE")</f>
        <v xml:space="preserve"> OFERTA CON PRECIO APARENTEMENTE BAJO</v>
      </c>
      <c r="I65" s="29"/>
      <c r="J65" s="30">
        <f>+ROUND(G65*I65,0)</f>
        <v>0</v>
      </c>
      <c r="K65" s="29"/>
      <c r="L65" s="30">
        <f>+ROUND(G65*K65,0)</f>
        <v>0</v>
      </c>
      <c r="M65" s="29"/>
      <c r="N65" s="30">
        <f>+ROUND(G65*M65,0)</f>
        <v>0</v>
      </c>
      <c r="O65" s="29"/>
      <c r="P65" s="30">
        <f>+ROUND(G65*O65,0)</f>
        <v>0</v>
      </c>
      <c r="Q65" s="31">
        <f>ROUND(G65-J65-L65-N65-P65,0)</f>
        <v>0</v>
      </c>
    </row>
    <row r="66" spans="2:17" ht="15" x14ac:dyDescent="0.25">
      <c r="B66" s="19">
        <v>43</v>
      </c>
      <c r="C66" s="92" t="s">
        <v>342</v>
      </c>
      <c r="D66" s="20">
        <v>109703.58480000001</v>
      </c>
      <c r="E66" s="1">
        <f>+G66/D66</f>
        <v>0</v>
      </c>
      <c r="F66" s="6">
        <f>+D66*80%</f>
        <v>87762.867840000021</v>
      </c>
      <c r="G66" s="33"/>
      <c r="H66" s="2" t="str">
        <f>IF(G66&lt;F66," OFERTA CON PRECIO APARENTEMENTE BAJO","VALOR MINIMO ACEPTABLE")</f>
        <v xml:space="preserve"> OFERTA CON PRECIO APARENTEMENTE BAJO</v>
      </c>
      <c r="I66" s="29"/>
      <c r="J66" s="30">
        <f>+ROUND(G66*I66,0)</f>
        <v>0</v>
      </c>
      <c r="K66" s="29"/>
      <c r="L66" s="30">
        <f>+ROUND(G66*K66,0)</f>
        <v>0</v>
      </c>
      <c r="M66" s="29"/>
      <c r="N66" s="30">
        <f>+ROUND(G66*M66,0)</f>
        <v>0</v>
      </c>
      <c r="O66" s="29"/>
      <c r="P66" s="30">
        <f>+ROUND(G66*O66,0)</f>
        <v>0</v>
      </c>
      <c r="Q66" s="31">
        <f>ROUND(G66-J66-L66-N66-P66,0)</f>
        <v>0</v>
      </c>
    </row>
    <row r="67" spans="2:17" ht="15" x14ac:dyDescent="0.25">
      <c r="B67" s="19">
        <v>44</v>
      </c>
      <c r="C67" s="92" t="s">
        <v>343</v>
      </c>
      <c r="D67" s="20">
        <v>1738257.9824000001</v>
      </c>
      <c r="E67" s="1">
        <f>+G67/D67</f>
        <v>0</v>
      </c>
      <c r="F67" s="6">
        <f>+D67*80%</f>
        <v>1390606.3859200003</v>
      </c>
      <c r="G67" s="33"/>
      <c r="H67" s="2" t="str">
        <f>IF(G67&lt;F67," OFERTA CON PRECIO APARENTEMENTE BAJO","VALOR MINIMO ACEPTABLE")</f>
        <v xml:space="preserve"> OFERTA CON PRECIO APARENTEMENTE BAJO</v>
      </c>
      <c r="I67" s="29"/>
      <c r="J67" s="30">
        <f>+ROUND(G67*I67,0)</f>
        <v>0</v>
      </c>
      <c r="K67" s="29"/>
      <c r="L67" s="30">
        <f>+ROUND(G67*K67,0)</f>
        <v>0</v>
      </c>
      <c r="M67" s="29"/>
      <c r="N67" s="30">
        <f>+ROUND(G67*M67,0)</f>
        <v>0</v>
      </c>
      <c r="O67" s="29"/>
      <c r="P67" s="30">
        <f>+ROUND(G67*O67,0)</f>
        <v>0</v>
      </c>
      <c r="Q67" s="31">
        <f>ROUND(G67-J67-L67-N67-P67,0)</f>
        <v>0</v>
      </c>
    </row>
    <row r="68" spans="2:17" ht="15" x14ac:dyDescent="0.25">
      <c r="B68" s="19">
        <v>45</v>
      </c>
      <c r="C68" s="92" t="s">
        <v>344</v>
      </c>
      <c r="D68" s="20">
        <v>1013254.298</v>
      </c>
      <c r="E68" s="1">
        <f>+G68/D68</f>
        <v>0</v>
      </c>
      <c r="F68" s="6">
        <f>+D68*80%</f>
        <v>810603.43839999998</v>
      </c>
      <c r="G68" s="33"/>
      <c r="H68" s="2" t="str">
        <f>IF(G68&lt;F68," OFERTA CON PRECIO APARENTEMENTE BAJO","VALOR MINIMO ACEPTABLE")</f>
        <v xml:space="preserve"> OFERTA CON PRECIO APARENTEMENTE BAJO</v>
      </c>
      <c r="I68" s="29"/>
      <c r="J68" s="30">
        <f>+ROUND(G68*I68,0)</f>
        <v>0</v>
      </c>
      <c r="K68" s="29"/>
      <c r="L68" s="30">
        <f>+ROUND(G68*K68,0)</f>
        <v>0</v>
      </c>
      <c r="M68" s="29"/>
      <c r="N68" s="30">
        <f>+ROUND(G68*M68,0)</f>
        <v>0</v>
      </c>
      <c r="O68" s="29"/>
      <c r="P68" s="30">
        <f>+ROUND(G68*O68,0)</f>
        <v>0</v>
      </c>
      <c r="Q68" s="31">
        <f>ROUND(G68-J68-L68-N68-P68,0)</f>
        <v>0</v>
      </c>
    </row>
    <row r="69" spans="2:17" ht="15" x14ac:dyDescent="0.25">
      <c r="B69" s="19">
        <v>46</v>
      </c>
      <c r="C69" s="92" t="s">
        <v>345</v>
      </c>
      <c r="D69" s="20">
        <v>328059.5808</v>
      </c>
      <c r="E69" s="1">
        <f>+G69/D69</f>
        <v>0</v>
      </c>
      <c r="F69" s="6">
        <f>+D69*80%</f>
        <v>262447.66464000003</v>
      </c>
      <c r="G69" s="33"/>
      <c r="H69" s="2" t="str">
        <f>IF(G69&lt;F69," OFERTA CON PRECIO APARENTEMENTE BAJO","VALOR MINIMO ACEPTABLE")</f>
        <v xml:space="preserve"> OFERTA CON PRECIO APARENTEMENTE BAJO</v>
      </c>
      <c r="I69" s="29"/>
      <c r="J69" s="30">
        <f>+ROUND(G69*I69,0)</f>
        <v>0</v>
      </c>
      <c r="K69" s="29"/>
      <c r="L69" s="30">
        <f>+ROUND(G69*K69,0)</f>
        <v>0</v>
      </c>
      <c r="M69" s="29"/>
      <c r="N69" s="30">
        <f>+ROUND(G69*M69,0)</f>
        <v>0</v>
      </c>
      <c r="O69" s="29"/>
      <c r="P69" s="30">
        <f>+ROUND(G69*O69,0)</f>
        <v>0</v>
      </c>
      <c r="Q69" s="31">
        <f>ROUND(G69-J69-L69-N69-P69,0)</f>
        <v>0</v>
      </c>
    </row>
    <row r="70" spans="2:17" ht="15" x14ac:dyDescent="0.25">
      <c r="B70" s="19">
        <v>47</v>
      </c>
      <c r="C70" s="90" t="s">
        <v>346</v>
      </c>
      <c r="D70" s="20">
        <v>71273.915200000003</v>
      </c>
      <c r="E70" s="1">
        <f>+G70/D70</f>
        <v>0</v>
      </c>
      <c r="F70" s="6">
        <f>+D70*80%</f>
        <v>57019.132160000008</v>
      </c>
      <c r="G70" s="33"/>
      <c r="H70" s="2" t="str">
        <f>IF(G70&lt;F70," OFERTA CON PRECIO APARENTEMENTE BAJO","VALOR MINIMO ACEPTABLE")</f>
        <v xml:space="preserve"> OFERTA CON PRECIO APARENTEMENTE BAJO</v>
      </c>
      <c r="I70" s="29"/>
      <c r="J70" s="30">
        <f>+ROUND(G70*I70,0)</f>
        <v>0</v>
      </c>
      <c r="K70" s="29"/>
      <c r="L70" s="30">
        <f>+ROUND(G70*K70,0)</f>
        <v>0</v>
      </c>
      <c r="M70" s="29"/>
      <c r="N70" s="30">
        <f>+ROUND(G70*M70,0)</f>
        <v>0</v>
      </c>
      <c r="O70" s="29"/>
      <c r="P70" s="30">
        <f>+ROUND(G70*O70,0)</f>
        <v>0</v>
      </c>
      <c r="Q70" s="31">
        <f>ROUND(G70-J70-L70-N70-P70,0)</f>
        <v>0</v>
      </c>
    </row>
    <row r="71" spans="2:17" ht="15" x14ac:dyDescent="0.25">
      <c r="B71" s="19">
        <v>48</v>
      </c>
      <c r="C71" s="90" t="s">
        <v>347</v>
      </c>
      <c r="D71" s="20">
        <v>4607930.4712000005</v>
      </c>
      <c r="E71" s="1">
        <f>+G71/D71</f>
        <v>0</v>
      </c>
      <c r="F71" s="6">
        <f>+D71*80%</f>
        <v>3686344.3769600005</v>
      </c>
      <c r="G71" s="33"/>
      <c r="H71" s="2" t="str">
        <f>IF(G71&lt;F71," OFERTA CON PRECIO APARENTEMENTE BAJO","VALOR MINIMO ACEPTABLE")</f>
        <v xml:space="preserve"> OFERTA CON PRECIO APARENTEMENTE BAJO</v>
      </c>
      <c r="I71" s="29"/>
      <c r="J71" s="30">
        <f>+ROUND(G71*I71,0)</f>
        <v>0</v>
      </c>
      <c r="K71" s="29"/>
      <c r="L71" s="30">
        <f>+ROUND(G71*K71,0)</f>
        <v>0</v>
      </c>
      <c r="M71" s="29"/>
      <c r="N71" s="30">
        <f>+ROUND(G71*M71,0)</f>
        <v>0</v>
      </c>
      <c r="O71" s="29"/>
      <c r="P71" s="30">
        <f>+ROUND(G71*O71,0)</f>
        <v>0</v>
      </c>
      <c r="Q71" s="31">
        <f>ROUND(G71-J71-L71-N71-P71,0)</f>
        <v>0</v>
      </c>
    </row>
    <row r="72" spans="2:17" ht="15" x14ac:dyDescent="0.25">
      <c r="B72" s="19">
        <v>49</v>
      </c>
      <c r="C72" s="90" t="s">
        <v>348</v>
      </c>
      <c r="D72" s="20">
        <v>1400311.9919999999</v>
      </c>
      <c r="E72" s="1">
        <f>+G72/D72</f>
        <v>0</v>
      </c>
      <c r="F72" s="6">
        <f>+D72*80%</f>
        <v>1120249.5936</v>
      </c>
      <c r="G72" s="33"/>
      <c r="H72" s="2" t="str">
        <f>IF(G72&lt;F72," OFERTA CON PRECIO APARENTEMENTE BAJO","VALOR MINIMO ACEPTABLE")</f>
        <v xml:space="preserve"> OFERTA CON PRECIO APARENTEMENTE BAJO</v>
      </c>
      <c r="I72" s="29"/>
      <c r="J72" s="30">
        <f>+ROUND(G72*I72,0)</f>
        <v>0</v>
      </c>
      <c r="K72" s="29"/>
      <c r="L72" s="30">
        <f>+ROUND(G72*K72,0)</f>
        <v>0</v>
      </c>
      <c r="M72" s="29"/>
      <c r="N72" s="30">
        <f>+ROUND(G72*M72,0)</f>
        <v>0</v>
      </c>
      <c r="O72" s="29"/>
      <c r="P72" s="30">
        <f>+ROUND(G72*O72,0)</f>
        <v>0</v>
      </c>
      <c r="Q72" s="31">
        <f>ROUND(G72-J72-L72-N72-P72,0)</f>
        <v>0</v>
      </c>
    </row>
    <row r="73" spans="2:17" ht="15" x14ac:dyDescent="0.25">
      <c r="B73" s="19">
        <v>50</v>
      </c>
      <c r="C73" s="90" t="s">
        <v>349</v>
      </c>
      <c r="D73" s="20">
        <v>1062044.9168</v>
      </c>
      <c r="E73" s="1">
        <f>+G73/D73</f>
        <v>0</v>
      </c>
      <c r="F73" s="6">
        <f>+D73*80%</f>
        <v>849635.93344000005</v>
      </c>
      <c r="G73" s="33"/>
      <c r="H73" s="2" t="str">
        <f>IF(G73&lt;F73," OFERTA CON PRECIO APARENTEMENTE BAJO","VALOR MINIMO ACEPTABLE")</f>
        <v xml:space="preserve"> OFERTA CON PRECIO APARENTEMENTE BAJO</v>
      </c>
      <c r="I73" s="29"/>
      <c r="J73" s="30">
        <f>+ROUND(G73*I73,0)</f>
        <v>0</v>
      </c>
      <c r="K73" s="29"/>
      <c r="L73" s="30">
        <f>+ROUND(G73*K73,0)</f>
        <v>0</v>
      </c>
      <c r="M73" s="29"/>
      <c r="N73" s="30">
        <f>+ROUND(G73*M73,0)</f>
        <v>0</v>
      </c>
      <c r="O73" s="29"/>
      <c r="P73" s="30">
        <f>+ROUND(G73*O73,0)</f>
        <v>0</v>
      </c>
      <c r="Q73" s="31">
        <f>ROUND(G73-J73-L73-N73-P73,0)</f>
        <v>0</v>
      </c>
    </row>
    <row r="74" spans="2:17" ht="15" x14ac:dyDescent="0.25">
      <c r="B74" s="19">
        <v>51</v>
      </c>
      <c r="C74" s="90" t="s">
        <v>350</v>
      </c>
      <c r="D74" s="20">
        <v>301232.26079999999</v>
      </c>
      <c r="E74" s="1">
        <f>+G74/D74</f>
        <v>0</v>
      </c>
      <c r="F74" s="6">
        <f>+D74*80%</f>
        <v>240985.80864</v>
      </c>
      <c r="G74" s="33"/>
      <c r="H74" s="2" t="str">
        <f>IF(G74&lt;F74," OFERTA CON PRECIO APARENTEMENTE BAJO","VALOR MINIMO ACEPTABLE")</f>
        <v xml:space="preserve"> OFERTA CON PRECIO APARENTEMENTE BAJO</v>
      </c>
      <c r="I74" s="29"/>
      <c r="J74" s="30">
        <f>+ROUND(G74*I74,0)</f>
        <v>0</v>
      </c>
      <c r="K74" s="29"/>
      <c r="L74" s="30">
        <f>+ROUND(G74*K74,0)</f>
        <v>0</v>
      </c>
      <c r="M74" s="29"/>
      <c r="N74" s="30">
        <f>+ROUND(G74*M74,0)</f>
        <v>0</v>
      </c>
      <c r="O74" s="29"/>
      <c r="P74" s="30">
        <f>+ROUND(G74*O74,0)</f>
        <v>0</v>
      </c>
      <c r="Q74" s="31">
        <f>ROUND(G74-J74-L74-N74-P74,0)</f>
        <v>0</v>
      </c>
    </row>
    <row r="75" spans="2:17" ht="15" x14ac:dyDescent="0.25">
      <c r="B75" s="19">
        <v>52</v>
      </c>
      <c r="C75" s="90" t="s">
        <v>351</v>
      </c>
      <c r="D75" s="20">
        <v>58391.396000000001</v>
      </c>
      <c r="E75" s="1">
        <f>+G75/D75</f>
        <v>0</v>
      </c>
      <c r="F75" s="6">
        <f>+D75*80%</f>
        <v>46713.116800000003</v>
      </c>
      <c r="G75" s="33"/>
      <c r="H75" s="2" t="str">
        <f>IF(G75&lt;F75," OFERTA CON PRECIO APARENTEMENTE BAJO","VALOR MINIMO ACEPTABLE")</f>
        <v xml:space="preserve"> OFERTA CON PRECIO APARENTEMENTE BAJO</v>
      </c>
      <c r="I75" s="29"/>
      <c r="J75" s="30">
        <f>+ROUND(G75*I75,0)</f>
        <v>0</v>
      </c>
      <c r="K75" s="29"/>
      <c r="L75" s="30">
        <f>+ROUND(G75*K75,0)</f>
        <v>0</v>
      </c>
      <c r="M75" s="29"/>
      <c r="N75" s="30">
        <f>+ROUND(G75*M75,0)</f>
        <v>0</v>
      </c>
      <c r="O75" s="29"/>
      <c r="P75" s="30">
        <f>+ROUND(G75*O75,0)</f>
        <v>0</v>
      </c>
      <c r="Q75" s="31">
        <f>ROUND(G75-J75-L75-N75-P75,0)</f>
        <v>0</v>
      </c>
    </row>
    <row r="76" spans="2:17" ht="15" x14ac:dyDescent="0.25">
      <c r="B76" s="19">
        <v>53</v>
      </c>
      <c r="C76" s="90" t="s">
        <v>352</v>
      </c>
      <c r="D76" s="20">
        <v>576925.89919999999</v>
      </c>
      <c r="E76" s="1">
        <f>+G76/D76</f>
        <v>0</v>
      </c>
      <c r="F76" s="6">
        <f>+D76*80%</f>
        <v>461540.71935999999</v>
      </c>
      <c r="G76" s="33"/>
      <c r="H76" s="2" t="str">
        <f>IF(G76&lt;F76," OFERTA CON PRECIO APARENTEMENTE BAJO","VALOR MINIMO ACEPTABLE")</f>
        <v xml:space="preserve"> OFERTA CON PRECIO APARENTEMENTE BAJO</v>
      </c>
      <c r="I76" s="29"/>
      <c r="J76" s="30">
        <f>+ROUND(G76*I76,0)</f>
        <v>0</v>
      </c>
      <c r="K76" s="29"/>
      <c r="L76" s="30">
        <f>+ROUND(G76*K76,0)</f>
        <v>0</v>
      </c>
      <c r="M76" s="29"/>
      <c r="N76" s="30">
        <f>+ROUND(G76*M76,0)</f>
        <v>0</v>
      </c>
      <c r="O76" s="29"/>
      <c r="P76" s="30">
        <f>+ROUND(G76*O76,0)</f>
        <v>0</v>
      </c>
      <c r="Q76" s="31">
        <f>ROUND(G76-J76-L76-N76-P76,0)</f>
        <v>0</v>
      </c>
    </row>
    <row r="77" spans="2:17" ht="15" x14ac:dyDescent="0.25">
      <c r="B77" s="19">
        <v>54</v>
      </c>
      <c r="C77" s="90" t="s">
        <v>353</v>
      </c>
      <c r="D77" s="20">
        <v>1153878.8828</v>
      </c>
      <c r="E77" s="1">
        <f>+G77/D77</f>
        <v>0</v>
      </c>
      <c r="F77" s="6">
        <f>+D77*80%</f>
        <v>923103.10624000011</v>
      </c>
      <c r="G77" s="33"/>
      <c r="H77" s="2" t="str">
        <f>IF(G77&lt;F77," OFERTA CON PRECIO APARENTEMENTE BAJO","VALOR MINIMO ACEPTABLE")</f>
        <v xml:space="preserve"> OFERTA CON PRECIO APARENTEMENTE BAJO</v>
      </c>
      <c r="I77" s="29"/>
      <c r="J77" s="30">
        <f>+ROUND(G77*I77,0)</f>
        <v>0</v>
      </c>
      <c r="K77" s="29"/>
      <c r="L77" s="30">
        <f>+ROUND(G77*K77,0)</f>
        <v>0</v>
      </c>
      <c r="M77" s="29"/>
      <c r="N77" s="30">
        <f>+ROUND(G77*M77,0)</f>
        <v>0</v>
      </c>
      <c r="O77" s="29"/>
      <c r="P77" s="30">
        <f>+ROUND(G77*O77,0)</f>
        <v>0</v>
      </c>
      <c r="Q77" s="31">
        <f>ROUND(G77-J77-L77-N77-P77,0)</f>
        <v>0</v>
      </c>
    </row>
    <row r="78" spans="2:17" ht="15" x14ac:dyDescent="0.25">
      <c r="B78" s="19">
        <v>55</v>
      </c>
      <c r="C78" s="90" t="s">
        <v>354</v>
      </c>
      <c r="D78" s="20">
        <v>3110280.0967999999</v>
      </c>
      <c r="E78" s="1">
        <f>+G78/D78</f>
        <v>0</v>
      </c>
      <c r="F78" s="6">
        <f>+D78*80%</f>
        <v>2488224.0774400001</v>
      </c>
      <c r="G78" s="33"/>
      <c r="H78" s="2" t="str">
        <f>IF(G78&lt;F78," OFERTA CON PRECIO APARENTEMENTE BAJO","VALOR MINIMO ACEPTABLE")</f>
        <v xml:space="preserve"> OFERTA CON PRECIO APARENTEMENTE BAJO</v>
      </c>
      <c r="I78" s="29"/>
      <c r="J78" s="30">
        <f>+ROUND(G78*I78,0)</f>
        <v>0</v>
      </c>
      <c r="K78" s="29"/>
      <c r="L78" s="30">
        <f>+ROUND(G78*K78,0)</f>
        <v>0</v>
      </c>
      <c r="M78" s="29"/>
      <c r="N78" s="30">
        <f>+ROUND(G78*M78,0)</f>
        <v>0</v>
      </c>
      <c r="O78" s="29"/>
      <c r="P78" s="30">
        <f>+ROUND(G78*O78,0)</f>
        <v>0</v>
      </c>
      <c r="Q78" s="31">
        <f>ROUND(G78-J78-L78-N78-P78,0)</f>
        <v>0</v>
      </c>
    </row>
    <row r="79" spans="2:17" ht="15" x14ac:dyDescent="0.25">
      <c r="B79" s="19">
        <v>56</v>
      </c>
      <c r="C79" s="90" t="s">
        <v>355</v>
      </c>
      <c r="D79" s="20">
        <v>2393767.4031999996</v>
      </c>
      <c r="E79" s="1">
        <f>+G79/D79</f>
        <v>0</v>
      </c>
      <c r="F79" s="6">
        <f>+D79*80%</f>
        <v>1915013.9225599999</v>
      </c>
      <c r="G79" s="33"/>
      <c r="H79" s="2" t="str">
        <f>IF(G79&lt;F79," OFERTA CON PRECIO APARENTEMENTE BAJO","VALOR MINIMO ACEPTABLE")</f>
        <v xml:space="preserve"> OFERTA CON PRECIO APARENTEMENTE BAJO</v>
      </c>
      <c r="I79" s="29"/>
      <c r="J79" s="30">
        <f>+ROUND(G79*I79,0)</f>
        <v>0</v>
      </c>
      <c r="K79" s="29"/>
      <c r="L79" s="30">
        <f>+ROUND(G79*K79,0)</f>
        <v>0</v>
      </c>
      <c r="M79" s="29"/>
      <c r="N79" s="30">
        <f>+ROUND(G79*M79,0)</f>
        <v>0</v>
      </c>
      <c r="O79" s="29"/>
      <c r="P79" s="30">
        <f>+ROUND(G79*O79,0)</f>
        <v>0</v>
      </c>
      <c r="Q79" s="31">
        <f>ROUND(G79-J79-L79-N79-P79,0)</f>
        <v>0</v>
      </c>
    </row>
    <row r="80" spans="2:17" ht="15" x14ac:dyDescent="0.25">
      <c r="B80" s="19">
        <v>57</v>
      </c>
      <c r="C80" s="90" t="s">
        <v>356</v>
      </c>
      <c r="D80" s="20">
        <v>2551164.4039999996</v>
      </c>
      <c r="E80" s="1">
        <f>+G80/D80</f>
        <v>0</v>
      </c>
      <c r="F80" s="6">
        <f>+D80*80%</f>
        <v>2040931.5231999997</v>
      </c>
      <c r="G80" s="33"/>
      <c r="H80" s="2" t="str">
        <f>IF(G80&lt;F80," OFERTA CON PRECIO APARENTEMENTE BAJO","VALOR MINIMO ACEPTABLE")</f>
        <v xml:space="preserve"> OFERTA CON PRECIO APARENTEMENTE BAJO</v>
      </c>
      <c r="I80" s="29"/>
      <c r="J80" s="30">
        <f>+ROUND(G80*I80,0)</f>
        <v>0</v>
      </c>
      <c r="K80" s="29"/>
      <c r="L80" s="30">
        <f>+ROUND(G80*K80,0)</f>
        <v>0</v>
      </c>
      <c r="M80" s="29"/>
      <c r="N80" s="30">
        <f>+ROUND(G80*M80,0)</f>
        <v>0</v>
      </c>
      <c r="O80" s="29"/>
      <c r="P80" s="30">
        <f>+ROUND(G80*O80,0)</f>
        <v>0</v>
      </c>
      <c r="Q80" s="31">
        <f>ROUND(G80-J80-L80-N80-P80,0)</f>
        <v>0</v>
      </c>
    </row>
    <row r="81" spans="2:17" ht="15" x14ac:dyDescent="0.25">
      <c r="B81" s="19">
        <v>58</v>
      </c>
      <c r="C81" s="90" t="s">
        <v>357</v>
      </c>
      <c r="D81" s="20">
        <v>2024105.2719999999</v>
      </c>
      <c r="E81" s="1">
        <f>+G81/D81</f>
        <v>0</v>
      </c>
      <c r="F81" s="6">
        <f>+D81*80%</f>
        <v>1619284.2176000001</v>
      </c>
      <c r="G81" s="33"/>
      <c r="H81" s="2" t="str">
        <f>IF(G81&lt;F81," OFERTA CON PRECIO APARENTEMENTE BAJO","VALOR MINIMO ACEPTABLE")</f>
        <v xml:space="preserve"> OFERTA CON PRECIO APARENTEMENTE BAJO</v>
      </c>
      <c r="I81" s="29"/>
      <c r="J81" s="30">
        <f>+ROUND(G81*I81,0)</f>
        <v>0</v>
      </c>
      <c r="K81" s="29"/>
      <c r="L81" s="30">
        <f>+ROUND(G81*K81,0)</f>
        <v>0</v>
      </c>
      <c r="M81" s="29"/>
      <c r="N81" s="30">
        <f>+ROUND(G81*M81,0)</f>
        <v>0</v>
      </c>
      <c r="O81" s="29"/>
      <c r="P81" s="30">
        <f>+ROUND(G81*O81,0)</f>
        <v>0</v>
      </c>
      <c r="Q81" s="31">
        <f>ROUND(G81-J81-L81-N81-P81,0)</f>
        <v>0</v>
      </c>
    </row>
    <row r="82" spans="2:17" ht="15" x14ac:dyDescent="0.25">
      <c r="B82" s="19">
        <v>59</v>
      </c>
      <c r="C82" s="90" t="s">
        <v>358</v>
      </c>
      <c r="D82" s="20">
        <v>786713.51439999999</v>
      </c>
      <c r="E82" s="1">
        <f>+G82/D82</f>
        <v>0</v>
      </c>
      <c r="F82" s="6">
        <f>+D82*80%</f>
        <v>629370.81151999999</v>
      </c>
      <c r="G82" s="33"/>
      <c r="H82" s="2" t="str">
        <f>IF(G82&lt;F82," OFERTA CON PRECIO APARENTEMENTE BAJO","VALOR MINIMO ACEPTABLE")</f>
        <v xml:space="preserve"> OFERTA CON PRECIO APARENTEMENTE BAJO</v>
      </c>
      <c r="I82" s="29"/>
      <c r="J82" s="30">
        <f>+ROUND(G82*I82,0)</f>
        <v>0</v>
      </c>
      <c r="K82" s="29"/>
      <c r="L82" s="30">
        <f>+ROUND(G82*K82,0)</f>
        <v>0</v>
      </c>
      <c r="M82" s="29"/>
      <c r="N82" s="30">
        <f>+ROUND(G82*M82,0)</f>
        <v>0</v>
      </c>
      <c r="O82" s="29"/>
      <c r="P82" s="30">
        <f>+ROUND(G82*O82,0)</f>
        <v>0</v>
      </c>
      <c r="Q82" s="31">
        <f>ROUND(G82-J82-L82-N82-P82,0)</f>
        <v>0</v>
      </c>
    </row>
    <row r="83" spans="2:17" ht="15" x14ac:dyDescent="0.25">
      <c r="B83" s="19">
        <v>60</v>
      </c>
      <c r="C83" s="90" t="s">
        <v>359</v>
      </c>
      <c r="D83" s="20">
        <v>9769709.2667999994</v>
      </c>
      <c r="E83" s="1">
        <f>+G83/D83</f>
        <v>0</v>
      </c>
      <c r="F83" s="6">
        <f>+D83*80%</f>
        <v>7815767.4134400003</v>
      </c>
      <c r="G83" s="33"/>
      <c r="H83" s="2" t="str">
        <f>IF(G83&lt;F83," OFERTA CON PRECIO APARENTEMENTE BAJO","VALOR MINIMO ACEPTABLE")</f>
        <v xml:space="preserve"> OFERTA CON PRECIO APARENTEMENTE BAJO</v>
      </c>
      <c r="I83" s="29"/>
      <c r="J83" s="30">
        <f>+ROUND(G83*I83,0)</f>
        <v>0</v>
      </c>
      <c r="K83" s="29"/>
      <c r="L83" s="30">
        <f>+ROUND(G83*K83,0)</f>
        <v>0</v>
      </c>
      <c r="M83" s="29"/>
      <c r="N83" s="30">
        <f>+ROUND(G83*M83,0)</f>
        <v>0</v>
      </c>
      <c r="O83" s="29"/>
      <c r="P83" s="30">
        <f>+ROUND(G83*O83,0)</f>
        <v>0</v>
      </c>
      <c r="Q83" s="31">
        <f>ROUND(G83-J83-L83-N83-P83,0)</f>
        <v>0</v>
      </c>
    </row>
    <row r="84" spans="2:17" ht="15" x14ac:dyDescent="0.25">
      <c r="B84" s="19">
        <v>61</v>
      </c>
      <c r="C84" s="90" t="s">
        <v>360</v>
      </c>
      <c r="D84" s="20">
        <v>9446064.7212000005</v>
      </c>
      <c r="E84" s="1">
        <f>+G84/D84</f>
        <v>0</v>
      </c>
      <c r="F84" s="6">
        <f>+D84*80%</f>
        <v>7556851.7769600004</v>
      </c>
      <c r="G84" s="33"/>
      <c r="H84" s="2" t="str">
        <f>IF(G84&lt;F84," OFERTA CON PRECIO APARENTEMENTE BAJO","VALOR MINIMO ACEPTABLE")</f>
        <v xml:space="preserve"> OFERTA CON PRECIO APARENTEMENTE BAJO</v>
      </c>
      <c r="I84" s="29"/>
      <c r="J84" s="30">
        <f>+ROUND(G84*I84,0)</f>
        <v>0</v>
      </c>
      <c r="K84" s="29"/>
      <c r="L84" s="30">
        <f>+ROUND(G84*K84,0)</f>
        <v>0</v>
      </c>
      <c r="M84" s="29"/>
      <c r="N84" s="30">
        <f>+ROUND(G84*M84,0)</f>
        <v>0</v>
      </c>
      <c r="O84" s="29"/>
      <c r="P84" s="30">
        <f>+ROUND(G84*O84,0)</f>
        <v>0</v>
      </c>
      <c r="Q84" s="31">
        <f>ROUND(G84-J84-L84-N84-P84,0)</f>
        <v>0</v>
      </c>
    </row>
    <row r="85" spans="2:17" ht="15" x14ac:dyDescent="0.25">
      <c r="B85" s="19">
        <v>62</v>
      </c>
      <c r="C85" s="90" t="s">
        <v>361</v>
      </c>
      <c r="D85" s="20">
        <v>3558497.8007999999</v>
      </c>
      <c r="E85" s="1">
        <f>+G85/D85</f>
        <v>0</v>
      </c>
      <c r="F85" s="6">
        <f>+D85*80%</f>
        <v>2846798.24064</v>
      </c>
      <c r="G85" s="33"/>
      <c r="H85" s="2" t="str">
        <f>IF(G85&lt;F85," OFERTA CON PRECIO APARENTEMENTE BAJO","VALOR MINIMO ACEPTABLE")</f>
        <v xml:space="preserve"> OFERTA CON PRECIO APARENTEMENTE BAJO</v>
      </c>
      <c r="I85" s="29"/>
      <c r="J85" s="30">
        <f>+ROUND(G85*I85,0)</f>
        <v>0</v>
      </c>
      <c r="K85" s="29"/>
      <c r="L85" s="30">
        <f>+ROUND(G85*K85,0)</f>
        <v>0</v>
      </c>
      <c r="M85" s="29"/>
      <c r="N85" s="30">
        <f>+ROUND(G85*M85,0)</f>
        <v>0</v>
      </c>
      <c r="O85" s="29"/>
      <c r="P85" s="30">
        <f>+ROUND(G85*O85,0)</f>
        <v>0</v>
      </c>
      <c r="Q85" s="31">
        <f>ROUND(G85-J85-L85-N85-P85,0)</f>
        <v>0</v>
      </c>
    </row>
    <row r="86" spans="2:17" ht="15" x14ac:dyDescent="0.25">
      <c r="B86" s="19">
        <v>63</v>
      </c>
      <c r="C86" s="90" t="s">
        <v>362</v>
      </c>
      <c r="D86" s="20">
        <v>6795774.2216000007</v>
      </c>
      <c r="E86" s="1">
        <f>+G86/D86</f>
        <v>0</v>
      </c>
      <c r="F86" s="6">
        <f>+D86*80%</f>
        <v>5436619.3772800006</v>
      </c>
      <c r="G86" s="33"/>
      <c r="H86" s="2" t="str">
        <f>IF(G86&lt;F86," OFERTA CON PRECIO APARENTEMENTE BAJO","VALOR MINIMO ACEPTABLE")</f>
        <v xml:space="preserve"> OFERTA CON PRECIO APARENTEMENTE BAJO</v>
      </c>
      <c r="I86" s="29"/>
      <c r="J86" s="30">
        <f>+ROUND(G86*I86,0)</f>
        <v>0</v>
      </c>
      <c r="K86" s="29"/>
      <c r="L86" s="30">
        <f>+ROUND(G86*K86,0)</f>
        <v>0</v>
      </c>
      <c r="M86" s="29"/>
      <c r="N86" s="30">
        <f>+ROUND(G86*M86,0)</f>
        <v>0</v>
      </c>
      <c r="O86" s="29"/>
      <c r="P86" s="30">
        <f>+ROUND(G86*O86,0)</f>
        <v>0</v>
      </c>
      <c r="Q86" s="31">
        <f>ROUND(G86-J86-L86-N86-P86,0)</f>
        <v>0</v>
      </c>
    </row>
    <row r="87" spans="2:17" ht="15" x14ac:dyDescent="0.25">
      <c r="B87" s="19">
        <v>64</v>
      </c>
      <c r="C87" s="90" t="s">
        <v>363</v>
      </c>
      <c r="D87" s="20">
        <v>1838330.6516</v>
      </c>
      <c r="E87" s="1">
        <f>+G87/D87</f>
        <v>0</v>
      </c>
      <c r="F87" s="6">
        <f>+D87*80%</f>
        <v>1470664.52128</v>
      </c>
      <c r="G87" s="33"/>
      <c r="H87" s="2" t="str">
        <f>IF(G87&lt;F87," OFERTA CON PRECIO APARENTEMENTE BAJO","VALOR MINIMO ACEPTABLE")</f>
        <v xml:space="preserve"> OFERTA CON PRECIO APARENTEMENTE BAJO</v>
      </c>
      <c r="I87" s="29"/>
      <c r="J87" s="30">
        <f>+ROUND(G87*I87,0)</f>
        <v>0</v>
      </c>
      <c r="K87" s="29"/>
      <c r="L87" s="30">
        <f>+ROUND(G87*K87,0)</f>
        <v>0</v>
      </c>
      <c r="M87" s="29"/>
      <c r="N87" s="30">
        <f>+ROUND(G87*M87,0)</f>
        <v>0</v>
      </c>
      <c r="O87" s="29"/>
      <c r="P87" s="30">
        <f>+ROUND(G87*O87,0)</f>
        <v>0</v>
      </c>
      <c r="Q87" s="31">
        <f>ROUND(G87-J87-L87-N87-P87,0)</f>
        <v>0</v>
      </c>
    </row>
    <row r="88" spans="2:17" ht="15" x14ac:dyDescent="0.25">
      <c r="B88" s="19">
        <v>65</v>
      </c>
      <c r="C88" s="90" t="s">
        <v>364</v>
      </c>
      <c r="D88" s="20">
        <v>5898110.4308000002</v>
      </c>
      <c r="E88" s="1">
        <f>+G88/D88</f>
        <v>0</v>
      </c>
      <c r="F88" s="6">
        <f>+D88*80%</f>
        <v>4718488.3446400007</v>
      </c>
      <c r="G88" s="33"/>
      <c r="H88" s="2" t="str">
        <f>IF(G88&lt;F88," OFERTA CON PRECIO APARENTEMENTE BAJO","VALOR MINIMO ACEPTABLE")</f>
        <v xml:space="preserve"> OFERTA CON PRECIO APARENTEMENTE BAJO</v>
      </c>
      <c r="I88" s="29"/>
      <c r="J88" s="30">
        <f>+ROUND(G88*I88,0)</f>
        <v>0</v>
      </c>
      <c r="K88" s="29"/>
      <c r="L88" s="30">
        <f>+ROUND(G88*K88,0)</f>
        <v>0</v>
      </c>
      <c r="M88" s="29"/>
      <c r="N88" s="30">
        <f>+ROUND(G88*M88,0)</f>
        <v>0</v>
      </c>
      <c r="O88" s="29"/>
      <c r="P88" s="30">
        <f>+ROUND(G88*O88,0)</f>
        <v>0</v>
      </c>
      <c r="Q88" s="31">
        <f>ROUND(G88-J88-L88-N88-P88,0)</f>
        <v>0</v>
      </c>
    </row>
    <row r="89" spans="2:17" ht="15" x14ac:dyDescent="0.25">
      <c r="B89" s="19">
        <v>66</v>
      </c>
      <c r="C89" s="90" t="s">
        <v>365</v>
      </c>
      <c r="D89" s="20">
        <v>1583115.8736</v>
      </c>
      <c r="E89" s="1">
        <f>+G89/D89</f>
        <v>0</v>
      </c>
      <c r="F89" s="6">
        <f>+D89*80%</f>
        <v>1266492.69888</v>
      </c>
      <c r="G89" s="33"/>
      <c r="H89" s="2" t="str">
        <f>IF(G89&lt;F89," OFERTA CON PRECIO APARENTEMENTE BAJO","VALOR MINIMO ACEPTABLE")</f>
        <v xml:space="preserve"> OFERTA CON PRECIO APARENTEMENTE BAJO</v>
      </c>
      <c r="I89" s="29"/>
      <c r="J89" s="30">
        <f>+ROUND(G89*I89,0)</f>
        <v>0</v>
      </c>
      <c r="K89" s="29"/>
      <c r="L89" s="30">
        <f>+ROUND(G89*K89,0)</f>
        <v>0</v>
      </c>
      <c r="M89" s="29"/>
      <c r="N89" s="30">
        <f>+ROUND(G89*M89,0)</f>
        <v>0</v>
      </c>
      <c r="O89" s="29"/>
      <c r="P89" s="30">
        <f>+ROUND(G89*O89,0)</f>
        <v>0</v>
      </c>
      <c r="Q89" s="31">
        <f>ROUND(G89-J89-L89-N89-P89,0)</f>
        <v>0</v>
      </c>
    </row>
    <row r="90" spans="2:17" ht="15" x14ac:dyDescent="0.25">
      <c r="B90" s="19">
        <v>67</v>
      </c>
      <c r="C90" s="90" t="s">
        <v>366</v>
      </c>
      <c r="D90" s="20">
        <v>4932100.3704000004</v>
      </c>
      <c r="E90" s="1">
        <f>+G90/D90</f>
        <v>0</v>
      </c>
      <c r="F90" s="6">
        <f>+D90*80%</f>
        <v>3945680.2963200007</v>
      </c>
      <c r="G90" s="33"/>
      <c r="H90" s="2" t="str">
        <f>IF(G90&lt;F90," OFERTA CON PRECIO APARENTEMENTE BAJO","VALOR MINIMO ACEPTABLE")</f>
        <v xml:space="preserve"> OFERTA CON PRECIO APARENTEMENTE BAJO</v>
      </c>
      <c r="I90" s="29"/>
      <c r="J90" s="30">
        <f>+ROUND(G90*I90,0)</f>
        <v>0</v>
      </c>
      <c r="K90" s="29"/>
      <c r="L90" s="30">
        <f>+ROUND(G90*K90,0)</f>
        <v>0</v>
      </c>
      <c r="M90" s="29"/>
      <c r="N90" s="30">
        <f>+ROUND(G90*M90,0)</f>
        <v>0</v>
      </c>
      <c r="O90" s="29"/>
      <c r="P90" s="30">
        <f>+ROUND(G90*O90,0)</f>
        <v>0</v>
      </c>
      <c r="Q90" s="31">
        <f>ROUND(G90-J90-L90-N90-P90,0)</f>
        <v>0</v>
      </c>
    </row>
    <row r="91" spans="2:17" ht="15" x14ac:dyDescent="0.25">
      <c r="B91" s="19">
        <v>68</v>
      </c>
      <c r="C91" s="90" t="s">
        <v>367</v>
      </c>
      <c r="D91" s="20">
        <v>2063717.3255999999</v>
      </c>
      <c r="E91" s="1">
        <f>+G91/D91</f>
        <v>0</v>
      </c>
      <c r="F91" s="6">
        <f>+D91*80%</f>
        <v>1650973.86048</v>
      </c>
      <c r="G91" s="33"/>
      <c r="H91" s="2" t="str">
        <f>IF(G91&lt;F91," OFERTA CON PRECIO APARENTEMENTE BAJO","VALOR MINIMO ACEPTABLE")</f>
        <v xml:space="preserve"> OFERTA CON PRECIO APARENTEMENTE BAJO</v>
      </c>
      <c r="I91" s="29"/>
      <c r="J91" s="30">
        <f>+ROUND(G91*I91,0)</f>
        <v>0</v>
      </c>
      <c r="K91" s="29"/>
      <c r="L91" s="30">
        <f>+ROUND(G91*K91,0)</f>
        <v>0</v>
      </c>
      <c r="M91" s="29"/>
      <c r="N91" s="30">
        <f>+ROUND(G91*M91,0)</f>
        <v>0</v>
      </c>
      <c r="O91" s="29"/>
      <c r="P91" s="30">
        <f>+ROUND(G91*O91,0)</f>
        <v>0</v>
      </c>
      <c r="Q91" s="31">
        <f>ROUND(G91-J91-L91-N91-P91,0)</f>
        <v>0</v>
      </c>
    </row>
    <row r="92" spans="2:17" ht="15" x14ac:dyDescent="0.25">
      <c r="B92" s="19">
        <v>69</v>
      </c>
      <c r="C92" s="90" t="s">
        <v>368</v>
      </c>
      <c r="D92" s="20">
        <v>1483959.1787999999</v>
      </c>
      <c r="E92" s="1">
        <f>+G92/D92</f>
        <v>0</v>
      </c>
      <c r="F92" s="6">
        <f>+D92*80%</f>
        <v>1187167.3430399999</v>
      </c>
      <c r="G92" s="33"/>
      <c r="H92" s="2" t="str">
        <f>IF(G92&lt;F92," OFERTA CON PRECIO APARENTEMENTE BAJO","VALOR MINIMO ACEPTABLE")</f>
        <v xml:space="preserve"> OFERTA CON PRECIO APARENTEMENTE BAJO</v>
      </c>
      <c r="I92" s="29"/>
      <c r="J92" s="30">
        <f>+ROUND(G92*I92,0)</f>
        <v>0</v>
      </c>
      <c r="K92" s="29"/>
      <c r="L92" s="30">
        <f>+ROUND(G92*K92,0)</f>
        <v>0</v>
      </c>
      <c r="M92" s="29"/>
      <c r="N92" s="30">
        <f>+ROUND(G92*M92,0)</f>
        <v>0</v>
      </c>
      <c r="O92" s="29"/>
      <c r="P92" s="30">
        <f>+ROUND(G92*O92,0)</f>
        <v>0</v>
      </c>
      <c r="Q92" s="31">
        <f>ROUND(G92-J92-L92-N92-P92,0)</f>
        <v>0</v>
      </c>
    </row>
    <row r="93" spans="2:17" ht="15" x14ac:dyDescent="0.25">
      <c r="B93" s="19">
        <v>70</v>
      </c>
      <c r="C93" s="90" t="s">
        <v>369</v>
      </c>
      <c r="D93" s="20">
        <v>1932683.0384000002</v>
      </c>
      <c r="E93" s="1">
        <f>+G93/D93</f>
        <v>0</v>
      </c>
      <c r="F93" s="6">
        <f>+D93*80%</f>
        <v>1546146.4307200003</v>
      </c>
      <c r="G93" s="33"/>
      <c r="H93" s="2" t="str">
        <f>IF(G93&lt;F93," OFERTA CON PRECIO APARENTEMENTE BAJO","VALOR MINIMO ACEPTABLE")</f>
        <v xml:space="preserve"> OFERTA CON PRECIO APARENTEMENTE BAJO</v>
      </c>
      <c r="I93" s="29"/>
      <c r="J93" s="30">
        <f>+ROUND(G93*I93,0)</f>
        <v>0</v>
      </c>
      <c r="K93" s="29"/>
      <c r="L93" s="30">
        <f>+ROUND(G93*K93,0)</f>
        <v>0</v>
      </c>
      <c r="M93" s="29"/>
      <c r="N93" s="30">
        <f>+ROUND(G93*M93,0)</f>
        <v>0</v>
      </c>
      <c r="O93" s="29"/>
      <c r="P93" s="30">
        <f>+ROUND(G93*O93,0)</f>
        <v>0</v>
      </c>
      <c r="Q93" s="31">
        <f>ROUND(G93-J93-L93-N93-P93,0)</f>
        <v>0</v>
      </c>
    </row>
    <row r="94" spans="2:17" ht="15" x14ac:dyDescent="0.25">
      <c r="B94" s="19">
        <v>71</v>
      </c>
      <c r="C94" s="90" t="s">
        <v>370</v>
      </c>
      <c r="D94" s="20">
        <v>567572.54679999989</v>
      </c>
      <c r="E94" s="1">
        <f>+G94/D94</f>
        <v>0</v>
      </c>
      <c r="F94" s="6">
        <f>+D94*80%</f>
        <v>454058.03743999993</v>
      </c>
      <c r="G94" s="33"/>
      <c r="H94" s="2" t="str">
        <f>IF(G94&lt;F94," OFERTA CON PRECIO APARENTEMENTE BAJO","VALOR MINIMO ACEPTABLE")</f>
        <v xml:space="preserve"> OFERTA CON PRECIO APARENTEMENTE BAJO</v>
      </c>
      <c r="I94" s="29"/>
      <c r="J94" s="30">
        <f>+ROUND(G94*I94,0)</f>
        <v>0</v>
      </c>
      <c r="K94" s="29"/>
      <c r="L94" s="30">
        <f>+ROUND(G94*K94,0)</f>
        <v>0</v>
      </c>
      <c r="M94" s="29"/>
      <c r="N94" s="30">
        <f>+ROUND(G94*M94,0)</f>
        <v>0</v>
      </c>
      <c r="O94" s="29"/>
      <c r="P94" s="30">
        <f>+ROUND(G94*O94,0)</f>
        <v>0</v>
      </c>
      <c r="Q94" s="31">
        <f>ROUND(G94-J94-L94-N94-P94,0)</f>
        <v>0</v>
      </c>
    </row>
    <row r="95" spans="2:17" ht="15" x14ac:dyDescent="0.25">
      <c r="B95" s="19">
        <v>72</v>
      </c>
      <c r="C95" s="90" t="s">
        <v>371</v>
      </c>
      <c r="D95" s="20">
        <v>1672309.9112</v>
      </c>
      <c r="E95" s="1">
        <f>+G95/D95</f>
        <v>0</v>
      </c>
      <c r="F95" s="6">
        <f>+D95*80%</f>
        <v>1337847.9289600002</v>
      </c>
      <c r="G95" s="33"/>
      <c r="H95" s="2" t="str">
        <f>IF(G95&lt;F95," OFERTA CON PRECIO APARENTEMENTE BAJO","VALOR MINIMO ACEPTABLE")</f>
        <v xml:space="preserve"> OFERTA CON PRECIO APARENTEMENTE BAJO</v>
      </c>
      <c r="I95" s="29"/>
      <c r="J95" s="30">
        <f>+ROUND(G95*I95,0)</f>
        <v>0</v>
      </c>
      <c r="K95" s="29"/>
      <c r="L95" s="30">
        <f>+ROUND(G95*K95,0)</f>
        <v>0</v>
      </c>
      <c r="M95" s="29"/>
      <c r="N95" s="30">
        <f>+ROUND(G95*M95,0)</f>
        <v>0</v>
      </c>
      <c r="O95" s="29"/>
      <c r="P95" s="30">
        <f>+ROUND(G95*O95,0)</f>
        <v>0</v>
      </c>
      <c r="Q95" s="31">
        <f>ROUND(G95-J95-L95-N95-P95,0)</f>
        <v>0</v>
      </c>
    </row>
    <row r="96" spans="2:17" ht="15" x14ac:dyDescent="0.25">
      <c r="B96" s="19">
        <v>73</v>
      </c>
      <c r="C96" s="90" t="s">
        <v>372</v>
      </c>
      <c r="D96" s="20">
        <v>573672.24879999994</v>
      </c>
      <c r="E96" s="1">
        <f>+G96/D96</f>
        <v>0</v>
      </c>
      <c r="F96" s="6">
        <f>+D96*80%</f>
        <v>458937.79903999995</v>
      </c>
      <c r="G96" s="33"/>
      <c r="H96" s="2" t="str">
        <f>IF(G96&lt;F96," OFERTA CON PRECIO APARENTEMENTE BAJO","VALOR MINIMO ACEPTABLE")</f>
        <v xml:space="preserve"> OFERTA CON PRECIO APARENTEMENTE BAJO</v>
      </c>
      <c r="I96" s="29"/>
      <c r="J96" s="30">
        <f>+ROUND(G96*I96,0)</f>
        <v>0</v>
      </c>
      <c r="K96" s="29"/>
      <c r="L96" s="30">
        <f>+ROUND(G96*K96,0)</f>
        <v>0</v>
      </c>
      <c r="M96" s="29"/>
      <c r="N96" s="30">
        <f>+ROUND(G96*M96,0)</f>
        <v>0</v>
      </c>
      <c r="O96" s="29"/>
      <c r="P96" s="30">
        <f>+ROUND(G96*O96,0)</f>
        <v>0</v>
      </c>
      <c r="Q96" s="31">
        <f>ROUND(G96-J96-L96-N96-P96,0)</f>
        <v>0</v>
      </c>
    </row>
    <row r="97" spans="1:17" ht="15" x14ac:dyDescent="0.25">
      <c r="B97" s="19">
        <v>74</v>
      </c>
      <c r="C97" s="90" t="s">
        <v>373</v>
      </c>
      <c r="D97" s="20">
        <v>989970.65520000004</v>
      </c>
      <c r="E97" s="1">
        <f>+G97/D97</f>
        <v>0</v>
      </c>
      <c r="F97" s="6">
        <f>+D97*80%</f>
        <v>791976.52416000003</v>
      </c>
      <c r="G97" s="33"/>
      <c r="H97" s="2" t="str">
        <f>IF(G97&lt;F97," OFERTA CON PRECIO APARENTEMENTE BAJO","VALOR MINIMO ACEPTABLE")</f>
        <v xml:space="preserve"> OFERTA CON PRECIO APARENTEMENTE BAJO</v>
      </c>
      <c r="I97" s="29"/>
      <c r="J97" s="30">
        <f>+ROUND(G97*I97,0)</f>
        <v>0</v>
      </c>
      <c r="K97" s="29"/>
      <c r="L97" s="30">
        <f>+ROUND(G97*K97,0)</f>
        <v>0</v>
      </c>
      <c r="M97" s="29"/>
      <c r="N97" s="30">
        <f>+ROUND(G97*M97,0)</f>
        <v>0</v>
      </c>
      <c r="O97" s="29"/>
      <c r="P97" s="30">
        <f>+ROUND(G97*O97,0)</f>
        <v>0</v>
      </c>
      <c r="Q97" s="31">
        <f>ROUND(G97-J97-L97-N97-P97,0)</f>
        <v>0</v>
      </c>
    </row>
    <row r="98" spans="1:17" ht="15" x14ac:dyDescent="0.25">
      <c r="B98" s="19">
        <v>75</v>
      </c>
      <c r="C98" s="90" t="s">
        <v>374</v>
      </c>
      <c r="D98" s="20">
        <v>1234739.1447999999</v>
      </c>
      <c r="E98" s="1">
        <f>+G98/D98</f>
        <v>0</v>
      </c>
      <c r="F98" s="6">
        <f>+D98*80%</f>
        <v>987791.31583999994</v>
      </c>
      <c r="G98" s="33"/>
      <c r="H98" s="2" t="str">
        <f>IF(G98&lt;F98," OFERTA CON PRECIO APARENTEMENTE BAJO","VALOR MINIMO ACEPTABLE")</f>
        <v xml:space="preserve"> OFERTA CON PRECIO APARENTEMENTE BAJO</v>
      </c>
      <c r="I98" s="29"/>
      <c r="J98" s="30">
        <f>+ROUND(G98*I98,0)</f>
        <v>0</v>
      </c>
      <c r="K98" s="29"/>
      <c r="L98" s="30">
        <f>+ROUND(G98*K98,0)</f>
        <v>0</v>
      </c>
      <c r="M98" s="29"/>
      <c r="N98" s="30">
        <f>+ROUND(G98*M98,0)</f>
        <v>0</v>
      </c>
      <c r="O98" s="29"/>
      <c r="P98" s="30">
        <f>+ROUND(G98*O98,0)</f>
        <v>0</v>
      </c>
      <c r="Q98" s="31">
        <f>ROUND(G98-J98-L98-N98-P98,0)</f>
        <v>0</v>
      </c>
    </row>
    <row r="99" spans="1:17" ht="15" x14ac:dyDescent="0.25">
      <c r="B99" s="19">
        <v>76</v>
      </c>
      <c r="C99" s="90" t="s">
        <v>375</v>
      </c>
      <c r="D99" s="20">
        <v>439783.00879999995</v>
      </c>
      <c r="E99" s="1">
        <f>+G99/D99</f>
        <v>0</v>
      </c>
      <c r="F99" s="6">
        <f>+D99*80%</f>
        <v>351826.40703999996</v>
      </c>
      <c r="G99" s="33"/>
      <c r="H99" s="2" t="str">
        <f>IF(G99&lt;F99," OFERTA CON PRECIO APARENTEMENTE BAJO","VALOR MINIMO ACEPTABLE")</f>
        <v xml:space="preserve"> OFERTA CON PRECIO APARENTEMENTE BAJO</v>
      </c>
      <c r="I99" s="29"/>
      <c r="J99" s="30">
        <f>+ROUND(G99*I99,0)</f>
        <v>0</v>
      </c>
      <c r="K99" s="29"/>
      <c r="L99" s="30">
        <f>+ROUND(G99*K99,0)</f>
        <v>0</v>
      </c>
      <c r="M99" s="29"/>
      <c r="N99" s="30">
        <f>+ROUND(G99*M99,0)</f>
        <v>0</v>
      </c>
      <c r="O99" s="29"/>
      <c r="P99" s="30">
        <f>+ROUND(G99*O99,0)</f>
        <v>0</v>
      </c>
      <c r="Q99" s="31">
        <f>ROUND(G99-J99-L99-N99-P99,0)</f>
        <v>0</v>
      </c>
    </row>
    <row r="100" spans="1:17" ht="15" x14ac:dyDescent="0.25">
      <c r="B100" s="19">
        <v>77</v>
      </c>
      <c r="C100" s="90" t="s">
        <v>376</v>
      </c>
      <c r="D100" s="20">
        <v>663194.08479999995</v>
      </c>
      <c r="E100" s="1">
        <f>+G100/D100</f>
        <v>0</v>
      </c>
      <c r="F100" s="6">
        <f>+D100*80%</f>
        <v>530555.26783999999</v>
      </c>
      <c r="G100" s="33"/>
      <c r="H100" s="2" t="str">
        <f>IF(G100&lt;F100," OFERTA CON PRECIO APARENTEMENTE BAJO","VALOR MINIMO ACEPTABLE")</f>
        <v xml:space="preserve"> OFERTA CON PRECIO APARENTEMENTE BAJO</v>
      </c>
      <c r="I100" s="29"/>
      <c r="J100" s="30">
        <f>+ROUND(G100*I100,0)</f>
        <v>0</v>
      </c>
      <c r="K100" s="29"/>
      <c r="L100" s="30">
        <f>+ROUND(G100*K100,0)</f>
        <v>0</v>
      </c>
      <c r="M100" s="29"/>
      <c r="N100" s="30">
        <f>+ROUND(G100*M100,0)</f>
        <v>0</v>
      </c>
      <c r="O100" s="29"/>
      <c r="P100" s="30">
        <f>+ROUND(G100*O100,0)</f>
        <v>0</v>
      </c>
      <c r="Q100" s="31">
        <f>ROUND(G100-J100-L100-N100-P100,0)</f>
        <v>0</v>
      </c>
    </row>
    <row r="101" spans="1:17" ht="15" x14ac:dyDescent="0.25">
      <c r="B101" s="19">
        <v>78</v>
      </c>
      <c r="C101" s="90" t="s">
        <v>377</v>
      </c>
      <c r="D101" s="20">
        <v>95827.741199999989</v>
      </c>
      <c r="E101" s="1">
        <f>+G101/D101</f>
        <v>0</v>
      </c>
      <c r="F101" s="6">
        <f>+D101*80%</f>
        <v>76662.19296</v>
      </c>
      <c r="G101" s="33"/>
      <c r="H101" s="2" t="str">
        <f>IF(G101&lt;F101," OFERTA CON PRECIO APARENTEMENTE BAJO","VALOR MINIMO ACEPTABLE")</f>
        <v xml:space="preserve"> OFERTA CON PRECIO APARENTEMENTE BAJO</v>
      </c>
      <c r="I101" s="29"/>
      <c r="J101" s="30">
        <f>+ROUND(G101*I101,0)</f>
        <v>0</v>
      </c>
      <c r="K101" s="29"/>
      <c r="L101" s="30">
        <f>+ROUND(G101*K101,0)</f>
        <v>0</v>
      </c>
      <c r="M101" s="29"/>
      <c r="N101" s="30">
        <f>+ROUND(G101*M101,0)</f>
        <v>0</v>
      </c>
      <c r="O101" s="29"/>
      <c r="P101" s="30">
        <f>+ROUND(G101*O101,0)</f>
        <v>0</v>
      </c>
      <c r="Q101" s="31">
        <f>ROUND(G101-J101-L101-N101-P101,0)</f>
        <v>0</v>
      </c>
    </row>
    <row r="102" spans="1:17" ht="15" x14ac:dyDescent="0.25">
      <c r="B102" s="19">
        <v>79</v>
      </c>
      <c r="C102" s="90" t="s">
        <v>378</v>
      </c>
      <c r="D102" s="20">
        <v>506137.99519999995</v>
      </c>
      <c r="E102" s="1">
        <f>+G102/D102</f>
        <v>0</v>
      </c>
      <c r="F102" s="6">
        <f>+D102*80%</f>
        <v>404910.39616</v>
      </c>
      <c r="G102" s="33"/>
      <c r="H102" s="2" t="str">
        <f>IF(G102&lt;F102," OFERTA CON PRECIO APARENTEMENTE BAJO","VALOR MINIMO ACEPTABLE")</f>
        <v xml:space="preserve"> OFERTA CON PRECIO APARENTEMENTE BAJO</v>
      </c>
      <c r="I102" s="29"/>
      <c r="J102" s="30">
        <f>+ROUND(G102*I102,0)</f>
        <v>0</v>
      </c>
      <c r="K102" s="29"/>
      <c r="L102" s="30">
        <f>+ROUND(G102*K102,0)</f>
        <v>0</v>
      </c>
      <c r="M102" s="29"/>
      <c r="N102" s="30">
        <f>+ROUND(G102*M102,0)</f>
        <v>0</v>
      </c>
      <c r="O102" s="29"/>
      <c r="P102" s="30">
        <f>+ROUND(G102*O102,0)</f>
        <v>0</v>
      </c>
      <c r="Q102" s="31">
        <f>ROUND(G102-J102-L102-N102-P102,0)</f>
        <v>0</v>
      </c>
    </row>
    <row r="103" spans="1:17" ht="15" x14ac:dyDescent="0.25">
      <c r="B103" s="19">
        <v>80</v>
      </c>
      <c r="C103" s="90" t="s">
        <v>379</v>
      </c>
      <c r="D103" s="20">
        <v>227912.13199999998</v>
      </c>
      <c r="E103" s="1">
        <f>+G103/D103</f>
        <v>0</v>
      </c>
      <c r="F103" s="6">
        <f>+D103*80%</f>
        <v>182329.70559999999</v>
      </c>
      <c r="G103" s="33"/>
      <c r="H103" s="2" t="str">
        <f>IF(G103&lt;F103," OFERTA CON PRECIO APARENTEMENTE BAJO","VALOR MINIMO ACEPTABLE")</f>
        <v xml:space="preserve"> OFERTA CON PRECIO APARENTEMENTE BAJO</v>
      </c>
      <c r="I103" s="29"/>
      <c r="J103" s="30">
        <f>+ROUND(G103*I103,0)</f>
        <v>0</v>
      </c>
      <c r="K103" s="29"/>
      <c r="L103" s="30">
        <f>+ROUND(G103*K103,0)</f>
        <v>0</v>
      </c>
      <c r="M103" s="29"/>
      <c r="N103" s="30">
        <f>+ROUND(G103*M103,0)</f>
        <v>0</v>
      </c>
      <c r="O103" s="29"/>
      <c r="P103" s="30">
        <f>+ROUND(G103*O103,0)</f>
        <v>0</v>
      </c>
      <c r="Q103" s="31">
        <f>ROUND(G103-J103-L103-N103-P103,0)</f>
        <v>0</v>
      </c>
    </row>
    <row r="104" spans="1:17" ht="15" x14ac:dyDescent="0.25">
      <c r="B104" s="19">
        <v>81</v>
      </c>
      <c r="C104" s="90" t="s">
        <v>380</v>
      </c>
      <c r="D104" s="20">
        <v>441761.07439999998</v>
      </c>
      <c r="E104" s="1">
        <f>+G104/D104</f>
        <v>0</v>
      </c>
      <c r="F104" s="6">
        <f>+D104*80%</f>
        <v>353408.85952</v>
      </c>
      <c r="G104" s="33"/>
      <c r="H104" s="2" t="str">
        <f>IF(G104&lt;F104," OFERTA CON PRECIO APARENTEMENTE BAJO","VALOR MINIMO ACEPTABLE")</f>
        <v xml:space="preserve"> OFERTA CON PRECIO APARENTEMENTE BAJO</v>
      </c>
      <c r="I104" s="29"/>
      <c r="J104" s="30">
        <f>+ROUND(G104*I104,0)</f>
        <v>0</v>
      </c>
      <c r="K104" s="29"/>
      <c r="L104" s="30">
        <f>+ROUND(G104*K104,0)</f>
        <v>0</v>
      </c>
      <c r="M104" s="29"/>
      <c r="N104" s="30">
        <f>+ROUND(G104*M104,0)</f>
        <v>0</v>
      </c>
      <c r="O104" s="29"/>
      <c r="P104" s="30">
        <f>+ROUND(G104*O104,0)</f>
        <v>0</v>
      </c>
      <c r="Q104" s="31">
        <f>ROUND(G104-J104-L104-N104-P104,0)</f>
        <v>0</v>
      </c>
    </row>
    <row r="105" spans="1:17" ht="15" x14ac:dyDescent="0.25">
      <c r="B105" s="19">
        <v>82</v>
      </c>
      <c r="C105" s="90" t="s">
        <v>381</v>
      </c>
      <c r="D105" s="20">
        <v>3708966.3035999998</v>
      </c>
      <c r="E105" s="1">
        <f>+G105/D105</f>
        <v>0</v>
      </c>
      <c r="F105" s="6">
        <f>+D105*80%</f>
        <v>2967173.0428800001</v>
      </c>
      <c r="G105" s="33"/>
      <c r="H105" s="2" t="str">
        <f>IF(G105&lt;F105," OFERTA CON PRECIO APARENTEMENTE BAJO","VALOR MINIMO ACEPTABLE")</f>
        <v xml:space="preserve"> OFERTA CON PRECIO APARENTEMENTE BAJO</v>
      </c>
      <c r="I105" s="29"/>
      <c r="J105" s="30">
        <f>+ROUND(G105*I105,0)</f>
        <v>0</v>
      </c>
      <c r="K105" s="29"/>
      <c r="L105" s="30">
        <f>+ROUND(G105*K105,0)</f>
        <v>0</v>
      </c>
      <c r="M105" s="29"/>
      <c r="N105" s="30">
        <f>+ROUND(G105*M105,0)</f>
        <v>0</v>
      </c>
      <c r="O105" s="29"/>
      <c r="P105" s="30">
        <f>+ROUND(G105*O105,0)</f>
        <v>0</v>
      </c>
      <c r="Q105" s="31">
        <f>ROUND(G105-J105-L105-N105-P105,0)</f>
        <v>0</v>
      </c>
    </row>
    <row r="106" spans="1:17" ht="15" x14ac:dyDescent="0.25">
      <c r="B106" s="19">
        <v>83</v>
      </c>
      <c r="C106" s="90" t="s">
        <v>382</v>
      </c>
      <c r="D106" s="20">
        <v>429923.3028</v>
      </c>
      <c r="E106" s="1">
        <f>+G106/D106</f>
        <v>0</v>
      </c>
      <c r="F106" s="6">
        <f>+D106*80%</f>
        <v>343938.64224000002</v>
      </c>
      <c r="G106" s="33"/>
      <c r="H106" s="2" t="str">
        <f>IF(G106&lt;F106," OFERTA CON PRECIO APARENTEMENTE BAJO","VALOR MINIMO ACEPTABLE")</f>
        <v xml:space="preserve"> OFERTA CON PRECIO APARENTEMENTE BAJO</v>
      </c>
      <c r="I106" s="29"/>
      <c r="J106" s="30">
        <f>+ROUND(G106*I106,0)</f>
        <v>0</v>
      </c>
      <c r="K106" s="29"/>
      <c r="L106" s="30">
        <f>+ROUND(G106*K106,0)</f>
        <v>0</v>
      </c>
      <c r="M106" s="29"/>
      <c r="N106" s="30">
        <f>+ROUND(G106*M106,0)</f>
        <v>0</v>
      </c>
      <c r="O106" s="29"/>
      <c r="P106" s="30">
        <f>+ROUND(G106*O106,0)</f>
        <v>0</v>
      </c>
      <c r="Q106" s="31">
        <f>ROUND(G106-J106-L106-N106-P106,0)</f>
        <v>0</v>
      </c>
    </row>
    <row r="107" spans="1:17" ht="15" x14ac:dyDescent="0.25">
      <c r="B107" s="19">
        <v>84</v>
      </c>
      <c r="C107" s="87" t="s">
        <v>298</v>
      </c>
      <c r="D107" s="20">
        <v>5995.2199999999993</v>
      </c>
      <c r="E107" s="1">
        <f>+G107/D107</f>
        <v>0</v>
      </c>
      <c r="F107" s="6">
        <f>+D107*80%</f>
        <v>4796.1759999999995</v>
      </c>
      <c r="G107" s="33"/>
      <c r="H107" s="2" t="str">
        <f>IF(G107&lt;F107," OFERTA CON PRECIO APARENTEMENTE BAJO","VALOR MINIMO ACEPTABLE")</f>
        <v xml:space="preserve"> OFERTA CON PRECIO APARENTEMENTE BAJO</v>
      </c>
      <c r="I107" s="29"/>
      <c r="J107" s="30">
        <f>+ROUND(G107*I107,0)</f>
        <v>0</v>
      </c>
      <c r="K107" s="29"/>
      <c r="L107" s="30">
        <f>+ROUND(G107*K107,0)</f>
        <v>0</v>
      </c>
      <c r="M107" s="29"/>
      <c r="N107" s="30">
        <f>+ROUND(G107*M107,0)</f>
        <v>0</v>
      </c>
      <c r="O107" s="29"/>
      <c r="P107" s="30">
        <f>+ROUND(G107*O107,0)</f>
        <v>0</v>
      </c>
      <c r="Q107" s="31">
        <f>ROUND(G107-J107-L107-N107-P107,0)</f>
        <v>0</v>
      </c>
    </row>
    <row r="108" spans="1:17" ht="15" x14ac:dyDescent="0.25">
      <c r="B108" s="19">
        <v>85</v>
      </c>
      <c r="C108" s="87" t="s">
        <v>299</v>
      </c>
      <c r="D108" s="20">
        <v>83930.7</v>
      </c>
      <c r="E108" s="1">
        <f>+G108/D108</f>
        <v>0</v>
      </c>
      <c r="F108" s="6">
        <f>+D108*80%</f>
        <v>67144.56</v>
      </c>
      <c r="G108" s="33"/>
      <c r="H108" s="2" t="str">
        <f>IF(G108&lt;F108," OFERTA CON PRECIO APARENTEMENTE BAJO","VALOR MINIMO ACEPTABLE")</f>
        <v xml:space="preserve"> OFERTA CON PRECIO APARENTEMENTE BAJO</v>
      </c>
      <c r="I108" s="29"/>
      <c r="J108" s="30">
        <f>+ROUND(G108*I108,0)</f>
        <v>0</v>
      </c>
      <c r="K108" s="29"/>
      <c r="L108" s="30">
        <f>+ROUND(G108*K108,0)</f>
        <v>0</v>
      </c>
      <c r="M108" s="29"/>
      <c r="N108" s="30">
        <f>+ROUND(G108*M108,0)</f>
        <v>0</v>
      </c>
      <c r="O108" s="29"/>
      <c r="P108" s="30">
        <f>+ROUND(G108*O108,0)</f>
        <v>0</v>
      </c>
      <c r="Q108" s="31">
        <f>ROUND(G108-J108-L108-N108-P108,0)</f>
        <v>0</v>
      </c>
    </row>
    <row r="109" spans="1:17" ht="15" x14ac:dyDescent="0.25">
      <c r="B109" s="11"/>
      <c r="C109" s="11"/>
      <c r="D109" s="11"/>
      <c r="E109" s="21"/>
      <c r="F109" s="22"/>
      <c r="G109" s="22"/>
      <c r="H109" s="11"/>
      <c r="I109" s="11"/>
      <c r="J109" s="11"/>
      <c r="K109" s="11"/>
      <c r="L109" s="11"/>
      <c r="M109" s="11"/>
      <c r="N109" s="11"/>
      <c r="O109" s="11"/>
      <c r="P109" s="11"/>
      <c r="Q109" s="11"/>
    </row>
    <row r="110" spans="1:17" ht="90.6" customHeight="1" x14ac:dyDescent="0.25">
      <c r="B110" s="63" t="s">
        <v>24</v>
      </c>
      <c r="C110" s="64"/>
      <c r="D110" s="64"/>
      <c r="E110" s="64"/>
      <c r="F110" s="64"/>
      <c r="G110" s="64"/>
      <c r="H110" s="64"/>
      <c r="I110" s="64"/>
      <c r="J110" s="64"/>
      <c r="K110" s="64"/>
      <c r="L110" s="64"/>
      <c r="M110" s="64"/>
      <c r="N110" s="64"/>
      <c r="O110" s="64"/>
      <c r="P110" s="64"/>
      <c r="Q110" s="65"/>
    </row>
    <row r="111" spans="1:17" s="75" customFormat="1" ht="88.9" customHeight="1" x14ac:dyDescent="0.25">
      <c r="A111" s="7"/>
      <c r="B111" s="75" t="s">
        <v>22</v>
      </c>
    </row>
    <row r="112" spans="1:17" ht="15" x14ac:dyDescent="0.25">
      <c r="B112" s="79"/>
      <c r="C112" s="79"/>
      <c r="D112" s="79"/>
      <c r="E112" s="79"/>
      <c r="F112" s="79"/>
      <c r="G112" s="79"/>
      <c r="H112" s="79"/>
      <c r="I112" s="35"/>
      <c r="J112" s="35"/>
      <c r="K112" s="35"/>
      <c r="L112" s="35"/>
      <c r="M112" s="35"/>
      <c r="N112" s="35"/>
      <c r="O112" s="35"/>
      <c r="P112" s="35"/>
      <c r="Q112" s="35"/>
    </row>
    <row r="113" spans="1:16382" s="73" customFormat="1" ht="238.15" customHeight="1" x14ac:dyDescent="0.2">
      <c r="A113" s="10"/>
      <c r="B113" s="73" t="s">
        <v>7</v>
      </c>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74"/>
      <c r="HX113" s="74"/>
      <c r="HY113" s="74"/>
      <c r="HZ113" s="74"/>
      <c r="IA113" s="74"/>
      <c r="IB113" s="74"/>
      <c r="IC113" s="74"/>
      <c r="ID113" s="74"/>
      <c r="IE113" s="74"/>
      <c r="IF113" s="74"/>
      <c r="IG113" s="74"/>
      <c r="IH113" s="74"/>
      <c r="II113" s="74"/>
      <c r="IJ113" s="74"/>
      <c r="IK113" s="74"/>
      <c r="IL113" s="74"/>
      <c r="IM113" s="74"/>
      <c r="IN113" s="74"/>
      <c r="IO113" s="74"/>
      <c r="IP113" s="74"/>
      <c r="IQ113" s="74"/>
      <c r="IR113" s="74"/>
      <c r="IS113" s="74"/>
      <c r="IT113" s="74"/>
      <c r="IU113" s="74"/>
      <c r="IV113" s="74"/>
      <c r="IW113" s="74"/>
      <c r="IX113" s="74"/>
      <c r="IY113" s="74"/>
      <c r="IZ113" s="74"/>
      <c r="JA113" s="74"/>
      <c r="JB113" s="74"/>
      <c r="JC113" s="74"/>
      <c r="JD113" s="74"/>
      <c r="JE113" s="74"/>
      <c r="JF113" s="74"/>
      <c r="JG113" s="74"/>
      <c r="JH113" s="74"/>
      <c r="JI113" s="74"/>
      <c r="JJ113" s="74"/>
      <c r="JK113" s="74"/>
      <c r="JL113" s="74"/>
      <c r="JM113" s="74"/>
      <c r="JN113" s="74"/>
      <c r="JO113" s="74"/>
      <c r="JP113" s="74"/>
      <c r="JQ113" s="74"/>
      <c r="JR113" s="74"/>
      <c r="JS113" s="74"/>
      <c r="JT113" s="74"/>
      <c r="JU113" s="74"/>
      <c r="JV113" s="74"/>
      <c r="JW113" s="74"/>
      <c r="JX113" s="74"/>
      <c r="JY113" s="74"/>
      <c r="JZ113" s="74"/>
      <c r="KA113" s="74"/>
      <c r="KB113" s="74"/>
      <c r="KC113" s="74"/>
      <c r="KD113" s="74"/>
      <c r="KE113" s="74"/>
      <c r="KF113" s="74"/>
      <c r="KG113" s="74"/>
      <c r="KH113" s="74"/>
      <c r="KI113" s="74"/>
      <c r="KJ113" s="74"/>
      <c r="KK113" s="74"/>
      <c r="KL113" s="74"/>
      <c r="KM113" s="74"/>
      <c r="KN113" s="74"/>
      <c r="KO113" s="74"/>
      <c r="KP113" s="74"/>
      <c r="KQ113" s="74"/>
      <c r="KR113" s="74"/>
      <c r="KS113" s="74"/>
      <c r="KT113" s="74"/>
      <c r="KU113" s="74"/>
      <c r="KV113" s="74"/>
      <c r="KW113" s="74"/>
      <c r="KX113" s="74"/>
      <c r="KY113" s="74"/>
      <c r="KZ113" s="74"/>
      <c r="LA113" s="74"/>
      <c r="LB113" s="74"/>
      <c r="LC113" s="74"/>
      <c r="LD113" s="74"/>
      <c r="LE113" s="74"/>
      <c r="LF113" s="74"/>
      <c r="LG113" s="74"/>
      <c r="LH113" s="74"/>
      <c r="LI113" s="74"/>
      <c r="LJ113" s="74"/>
      <c r="LK113" s="74"/>
      <c r="LL113" s="74"/>
      <c r="LM113" s="74"/>
      <c r="LN113" s="74"/>
      <c r="LO113" s="74"/>
      <c r="LP113" s="74"/>
      <c r="LQ113" s="74"/>
      <c r="LR113" s="74"/>
      <c r="LS113" s="74"/>
      <c r="LT113" s="74"/>
      <c r="LU113" s="74"/>
      <c r="LV113" s="74"/>
      <c r="LW113" s="74"/>
      <c r="LX113" s="74"/>
      <c r="LY113" s="74"/>
      <c r="LZ113" s="74"/>
      <c r="MA113" s="74"/>
      <c r="MB113" s="74"/>
      <c r="MC113" s="74"/>
      <c r="MD113" s="74"/>
      <c r="ME113" s="74"/>
      <c r="MF113" s="74"/>
      <c r="MG113" s="74"/>
      <c r="MH113" s="74"/>
      <c r="MI113" s="74"/>
      <c r="MJ113" s="74"/>
      <c r="MK113" s="74"/>
      <c r="ML113" s="74"/>
      <c r="MM113" s="74"/>
      <c r="MN113" s="74"/>
      <c r="MO113" s="74"/>
      <c r="MP113" s="74"/>
      <c r="MQ113" s="74"/>
      <c r="MR113" s="74"/>
      <c r="MS113" s="74"/>
      <c r="MT113" s="74"/>
      <c r="MU113" s="74"/>
      <c r="MV113" s="74"/>
      <c r="MW113" s="74"/>
      <c r="MX113" s="74"/>
      <c r="MY113" s="74"/>
      <c r="MZ113" s="74"/>
      <c r="NA113" s="74"/>
      <c r="NB113" s="74"/>
      <c r="NC113" s="74"/>
      <c r="ND113" s="74"/>
      <c r="NE113" s="74"/>
      <c r="NF113" s="74"/>
      <c r="NG113" s="74"/>
      <c r="NH113" s="74"/>
      <c r="NI113" s="74"/>
      <c r="NJ113" s="74"/>
      <c r="NK113" s="74"/>
      <c r="NL113" s="74"/>
      <c r="NM113" s="74"/>
      <c r="NN113" s="74"/>
      <c r="NO113" s="74"/>
      <c r="NP113" s="74"/>
      <c r="NQ113" s="74"/>
      <c r="NR113" s="74"/>
      <c r="NS113" s="74"/>
      <c r="NT113" s="74"/>
      <c r="NU113" s="74"/>
      <c r="NV113" s="74"/>
      <c r="NW113" s="74"/>
      <c r="NX113" s="74"/>
      <c r="NY113" s="74"/>
      <c r="NZ113" s="74"/>
      <c r="OA113" s="74"/>
      <c r="OB113" s="74"/>
      <c r="OC113" s="74"/>
      <c r="OD113" s="74"/>
      <c r="OE113" s="74"/>
      <c r="OF113" s="74"/>
      <c r="OG113" s="74"/>
      <c r="OH113" s="74"/>
      <c r="OI113" s="74"/>
      <c r="OJ113" s="74"/>
      <c r="OK113" s="74"/>
      <c r="OL113" s="74"/>
      <c r="OM113" s="74"/>
      <c r="ON113" s="74"/>
      <c r="OO113" s="74"/>
      <c r="OP113" s="74"/>
      <c r="OQ113" s="74"/>
      <c r="OR113" s="74"/>
      <c r="OS113" s="74"/>
      <c r="OT113" s="74"/>
      <c r="OU113" s="74"/>
      <c r="OV113" s="74"/>
      <c r="OW113" s="74"/>
      <c r="OX113" s="74"/>
      <c r="OY113" s="74"/>
      <c r="OZ113" s="74"/>
      <c r="PA113" s="74"/>
      <c r="PB113" s="74"/>
      <c r="PC113" s="74"/>
      <c r="PD113" s="74"/>
      <c r="PE113" s="74"/>
      <c r="PF113" s="74"/>
      <c r="PG113" s="74"/>
      <c r="PH113" s="74"/>
      <c r="PI113" s="74"/>
      <c r="PJ113" s="74"/>
      <c r="PK113" s="74"/>
      <c r="PL113" s="74"/>
      <c r="PM113" s="74"/>
      <c r="PN113" s="74"/>
      <c r="PO113" s="74"/>
      <c r="PP113" s="74"/>
      <c r="PQ113" s="74"/>
      <c r="PR113" s="74"/>
      <c r="PS113" s="74"/>
      <c r="PT113" s="74"/>
      <c r="PU113" s="74"/>
      <c r="PV113" s="74"/>
      <c r="PW113" s="74"/>
      <c r="PX113" s="74"/>
      <c r="PY113" s="74"/>
      <c r="PZ113" s="74"/>
      <c r="QA113" s="74"/>
      <c r="QB113" s="74"/>
      <c r="QC113" s="74"/>
      <c r="QD113" s="74"/>
      <c r="QE113" s="74"/>
      <c r="QF113" s="74"/>
      <c r="QG113" s="74"/>
      <c r="QH113" s="74"/>
      <c r="QI113" s="74"/>
      <c r="QJ113" s="74"/>
      <c r="QK113" s="74"/>
      <c r="QL113" s="74"/>
      <c r="QM113" s="74"/>
      <c r="QN113" s="74"/>
      <c r="QO113" s="74"/>
      <c r="QP113" s="74"/>
      <c r="QQ113" s="74"/>
      <c r="QR113" s="74"/>
      <c r="QS113" s="74"/>
      <c r="QT113" s="74"/>
      <c r="QU113" s="74"/>
      <c r="QV113" s="74"/>
      <c r="QW113" s="74"/>
      <c r="QX113" s="74"/>
      <c r="QY113" s="74"/>
      <c r="QZ113" s="74"/>
      <c r="RA113" s="74"/>
      <c r="RB113" s="74"/>
      <c r="RC113" s="74"/>
      <c r="RD113" s="74"/>
      <c r="RE113" s="74"/>
      <c r="RF113" s="74"/>
      <c r="RG113" s="74"/>
      <c r="RH113" s="74"/>
      <c r="RI113" s="74"/>
      <c r="RJ113" s="74"/>
      <c r="RK113" s="74"/>
      <c r="RL113" s="74"/>
      <c r="RM113" s="74"/>
      <c r="RN113" s="74"/>
      <c r="RO113" s="74"/>
      <c r="RP113" s="74"/>
      <c r="RQ113" s="74"/>
      <c r="RR113" s="74"/>
      <c r="RS113" s="74"/>
      <c r="RT113" s="74"/>
      <c r="RU113" s="74"/>
      <c r="RV113" s="74"/>
      <c r="RW113" s="74"/>
      <c r="RX113" s="74"/>
      <c r="RY113" s="74"/>
      <c r="RZ113" s="74"/>
      <c r="SA113" s="74"/>
      <c r="SB113" s="74"/>
      <c r="SC113" s="74"/>
      <c r="SD113" s="74"/>
      <c r="SE113" s="74"/>
      <c r="SF113" s="74"/>
      <c r="SG113" s="74"/>
      <c r="SH113" s="74"/>
      <c r="SI113" s="74"/>
      <c r="SJ113" s="74"/>
      <c r="SK113" s="74"/>
      <c r="SL113" s="74"/>
      <c r="SM113" s="74"/>
      <c r="SN113" s="74"/>
      <c r="SO113" s="74"/>
      <c r="SP113" s="74"/>
      <c r="SQ113" s="74"/>
      <c r="SR113" s="74"/>
      <c r="SS113" s="74"/>
      <c r="ST113" s="74"/>
      <c r="SU113" s="74"/>
      <c r="SV113" s="74"/>
      <c r="SW113" s="74"/>
      <c r="SX113" s="74"/>
      <c r="SY113" s="74"/>
      <c r="SZ113" s="74"/>
      <c r="TA113" s="74"/>
      <c r="TB113" s="74"/>
      <c r="TC113" s="74"/>
      <c r="TD113" s="74"/>
      <c r="TE113" s="74"/>
      <c r="TF113" s="74"/>
      <c r="TG113" s="74"/>
      <c r="TH113" s="74"/>
      <c r="TI113" s="74"/>
      <c r="TJ113" s="74"/>
      <c r="TK113" s="74"/>
      <c r="TL113" s="74"/>
      <c r="TM113" s="74"/>
      <c r="TN113" s="74"/>
      <c r="TO113" s="74"/>
      <c r="TP113" s="74"/>
      <c r="TQ113" s="74"/>
      <c r="TR113" s="74"/>
      <c r="TS113" s="74"/>
      <c r="TT113" s="74"/>
      <c r="TU113" s="74"/>
      <c r="TV113" s="74"/>
      <c r="TW113" s="74"/>
      <c r="TX113" s="74"/>
      <c r="TY113" s="74"/>
      <c r="TZ113" s="74"/>
      <c r="UA113" s="74"/>
      <c r="UB113" s="74"/>
      <c r="UC113" s="74"/>
      <c r="UD113" s="74"/>
      <c r="UE113" s="74"/>
      <c r="UF113" s="74"/>
      <c r="UG113" s="74"/>
      <c r="UH113" s="74"/>
      <c r="UI113" s="74"/>
      <c r="UJ113" s="74"/>
      <c r="UK113" s="74"/>
      <c r="UL113" s="74"/>
      <c r="UM113" s="74"/>
      <c r="UN113" s="74"/>
      <c r="UO113" s="74"/>
      <c r="UP113" s="74"/>
      <c r="UQ113" s="74"/>
      <c r="UR113" s="74"/>
      <c r="US113" s="74"/>
      <c r="UT113" s="74"/>
      <c r="UU113" s="74"/>
      <c r="UV113" s="74"/>
      <c r="UW113" s="74"/>
      <c r="UX113" s="74"/>
      <c r="UY113" s="74"/>
      <c r="UZ113" s="74"/>
      <c r="VA113" s="74"/>
      <c r="VB113" s="74"/>
      <c r="VC113" s="74"/>
      <c r="VD113" s="74"/>
      <c r="VE113" s="74"/>
      <c r="VF113" s="74"/>
      <c r="VG113" s="74"/>
      <c r="VH113" s="74"/>
      <c r="VI113" s="74"/>
      <c r="VJ113" s="74"/>
      <c r="VK113" s="74"/>
      <c r="VL113" s="74"/>
      <c r="VM113" s="74"/>
      <c r="VN113" s="74"/>
      <c r="VO113" s="74"/>
      <c r="VP113" s="74"/>
      <c r="VQ113" s="74"/>
      <c r="VR113" s="74"/>
      <c r="VS113" s="74"/>
      <c r="VT113" s="74"/>
      <c r="VU113" s="74"/>
      <c r="VV113" s="74"/>
      <c r="VW113" s="74"/>
      <c r="VX113" s="74"/>
      <c r="VY113" s="74"/>
      <c r="VZ113" s="74"/>
      <c r="WA113" s="74"/>
      <c r="WB113" s="74"/>
      <c r="WC113" s="74"/>
      <c r="WD113" s="74"/>
      <c r="WE113" s="74"/>
      <c r="WF113" s="74"/>
      <c r="WG113" s="74"/>
      <c r="WH113" s="74"/>
      <c r="WI113" s="74"/>
      <c r="WJ113" s="74"/>
      <c r="WK113" s="74"/>
      <c r="WL113" s="74"/>
      <c r="WM113" s="74"/>
      <c r="WN113" s="74"/>
      <c r="WO113" s="74"/>
      <c r="WP113" s="74"/>
      <c r="WQ113" s="74"/>
      <c r="WR113" s="74"/>
      <c r="WS113" s="74"/>
      <c r="WT113" s="74"/>
      <c r="WU113" s="74"/>
      <c r="WV113" s="74"/>
      <c r="WW113" s="74"/>
      <c r="WX113" s="74"/>
      <c r="WY113" s="74"/>
      <c r="WZ113" s="74"/>
      <c r="XA113" s="74"/>
      <c r="XB113" s="74"/>
      <c r="XC113" s="74"/>
      <c r="XD113" s="74"/>
      <c r="XE113" s="74"/>
      <c r="XF113" s="74"/>
      <c r="XG113" s="74"/>
      <c r="XH113" s="74"/>
      <c r="XI113" s="74"/>
      <c r="XJ113" s="74"/>
      <c r="XK113" s="74"/>
      <c r="XL113" s="74"/>
      <c r="XM113" s="74"/>
      <c r="XN113" s="74"/>
      <c r="XO113" s="74"/>
      <c r="XP113" s="74"/>
      <c r="XQ113" s="74"/>
      <c r="XR113" s="74"/>
      <c r="XS113" s="74"/>
      <c r="XT113" s="74"/>
      <c r="XU113" s="74"/>
      <c r="XV113" s="74"/>
      <c r="XW113" s="74"/>
      <c r="XX113" s="74"/>
      <c r="XY113" s="74"/>
      <c r="XZ113" s="74"/>
      <c r="YA113" s="74"/>
      <c r="YB113" s="74"/>
      <c r="YC113" s="74"/>
      <c r="YD113" s="74"/>
      <c r="YE113" s="74"/>
      <c r="YF113" s="74"/>
      <c r="YG113" s="74"/>
      <c r="YH113" s="74"/>
      <c r="YI113" s="74"/>
      <c r="YJ113" s="74"/>
      <c r="YK113" s="74"/>
      <c r="YL113" s="74"/>
      <c r="YM113" s="74"/>
      <c r="YN113" s="74"/>
      <c r="YO113" s="74"/>
      <c r="YP113" s="74"/>
      <c r="YQ113" s="74"/>
      <c r="YR113" s="74"/>
      <c r="YS113" s="74"/>
      <c r="YT113" s="74"/>
      <c r="YU113" s="74"/>
      <c r="YV113" s="74"/>
      <c r="YW113" s="74"/>
      <c r="YX113" s="74"/>
      <c r="YY113" s="74"/>
      <c r="YZ113" s="74"/>
      <c r="ZA113" s="74"/>
      <c r="ZB113" s="74"/>
      <c r="ZC113" s="74"/>
      <c r="ZD113" s="74"/>
      <c r="ZE113" s="74"/>
      <c r="ZF113" s="74"/>
      <c r="ZG113" s="74"/>
      <c r="ZH113" s="74"/>
      <c r="ZI113" s="74"/>
      <c r="ZJ113" s="74"/>
      <c r="ZK113" s="74"/>
      <c r="ZL113" s="74"/>
      <c r="ZM113" s="74"/>
      <c r="ZN113" s="74"/>
      <c r="ZO113" s="74"/>
      <c r="ZP113" s="74"/>
      <c r="ZQ113" s="74"/>
      <c r="ZR113" s="74"/>
      <c r="ZS113" s="74"/>
      <c r="ZT113" s="74"/>
      <c r="ZU113" s="74"/>
      <c r="ZV113" s="74"/>
      <c r="ZW113" s="74"/>
      <c r="ZX113" s="74"/>
      <c r="ZY113" s="74"/>
      <c r="ZZ113" s="74"/>
      <c r="AAA113" s="74"/>
      <c r="AAB113" s="74"/>
      <c r="AAC113" s="74"/>
      <c r="AAD113" s="74"/>
      <c r="AAE113" s="74"/>
      <c r="AAF113" s="74"/>
      <c r="AAG113" s="74"/>
      <c r="AAH113" s="74"/>
      <c r="AAI113" s="74"/>
      <c r="AAJ113" s="74"/>
      <c r="AAK113" s="74"/>
      <c r="AAL113" s="74"/>
      <c r="AAM113" s="74"/>
      <c r="AAN113" s="74"/>
      <c r="AAO113" s="74"/>
      <c r="AAP113" s="74"/>
      <c r="AAQ113" s="74"/>
      <c r="AAR113" s="74"/>
      <c r="AAS113" s="74"/>
      <c r="AAT113" s="74"/>
      <c r="AAU113" s="74"/>
      <c r="AAV113" s="74"/>
      <c r="AAW113" s="74"/>
      <c r="AAX113" s="74"/>
      <c r="AAY113" s="74"/>
      <c r="AAZ113" s="74"/>
      <c r="ABA113" s="74"/>
      <c r="ABB113" s="74"/>
      <c r="ABC113" s="74"/>
      <c r="ABD113" s="74"/>
      <c r="ABE113" s="74"/>
      <c r="ABF113" s="74"/>
      <c r="ABG113" s="74"/>
      <c r="ABH113" s="74"/>
      <c r="ABI113" s="74"/>
      <c r="ABJ113" s="74"/>
      <c r="ABK113" s="74"/>
      <c r="ABL113" s="74"/>
      <c r="ABM113" s="74"/>
      <c r="ABN113" s="74"/>
      <c r="ABO113" s="74"/>
      <c r="ABP113" s="74"/>
      <c r="ABQ113" s="74"/>
      <c r="ABR113" s="74"/>
      <c r="ABS113" s="74"/>
      <c r="ABT113" s="74"/>
      <c r="ABU113" s="74"/>
      <c r="ABV113" s="74"/>
      <c r="ABW113" s="74"/>
      <c r="ABX113" s="74"/>
      <c r="ABY113" s="74"/>
      <c r="ABZ113" s="74"/>
      <c r="ACA113" s="74"/>
      <c r="ACB113" s="74"/>
      <c r="ACC113" s="74"/>
      <c r="ACD113" s="74"/>
      <c r="ACE113" s="74"/>
      <c r="ACF113" s="74"/>
      <c r="ACG113" s="74"/>
      <c r="ACH113" s="74"/>
      <c r="ACI113" s="74"/>
      <c r="ACJ113" s="74"/>
      <c r="ACK113" s="74"/>
      <c r="ACL113" s="74"/>
      <c r="ACM113" s="74"/>
      <c r="ACN113" s="74"/>
      <c r="ACO113" s="74"/>
      <c r="ACP113" s="74"/>
      <c r="ACQ113" s="74"/>
      <c r="ACR113" s="74"/>
      <c r="ACS113" s="74"/>
      <c r="ACT113" s="74"/>
      <c r="ACU113" s="74"/>
      <c r="ACV113" s="74"/>
      <c r="ACW113" s="74"/>
      <c r="ACX113" s="74"/>
      <c r="ACY113" s="74"/>
      <c r="ACZ113" s="74"/>
      <c r="ADA113" s="74"/>
      <c r="ADB113" s="74"/>
      <c r="ADC113" s="74"/>
      <c r="ADD113" s="74"/>
      <c r="ADE113" s="74"/>
      <c r="ADF113" s="74"/>
      <c r="ADG113" s="74"/>
      <c r="ADH113" s="74"/>
      <c r="ADI113" s="74"/>
      <c r="ADJ113" s="74"/>
      <c r="ADK113" s="74"/>
      <c r="ADL113" s="74"/>
      <c r="ADM113" s="74"/>
      <c r="ADN113" s="74"/>
      <c r="ADO113" s="74"/>
      <c r="ADP113" s="74"/>
      <c r="ADQ113" s="74"/>
      <c r="ADR113" s="74"/>
      <c r="ADS113" s="74"/>
      <c r="ADT113" s="74"/>
      <c r="ADU113" s="74"/>
      <c r="ADV113" s="74"/>
      <c r="ADW113" s="74"/>
      <c r="ADX113" s="74"/>
      <c r="ADY113" s="74"/>
      <c r="ADZ113" s="74"/>
      <c r="AEA113" s="74"/>
      <c r="AEB113" s="74"/>
      <c r="AEC113" s="74"/>
      <c r="AED113" s="74"/>
      <c r="AEE113" s="74"/>
      <c r="AEF113" s="74"/>
      <c r="AEG113" s="74"/>
      <c r="AEH113" s="74"/>
      <c r="AEI113" s="74"/>
      <c r="AEJ113" s="74"/>
      <c r="AEK113" s="74"/>
      <c r="AEL113" s="74"/>
      <c r="AEM113" s="74"/>
      <c r="AEN113" s="74"/>
      <c r="AEO113" s="74"/>
      <c r="AEP113" s="74"/>
      <c r="AEQ113" s="74"/>
      <c r="AER113" s="74"/>
      <c r="AES113" s="74"/>
      <c r="AET113" s="74"/>
      <c r="AEU113" s="74"/>
      <c r="AEV113" s="74"/>
      <c r="AEW113" s="74"/>
      <c r="AEX113" s="74"/>
      <c r="AEY113" s="74"/>
      <c r="AEZ113" s="74"/>
      <c r="AFA113" s="74"/>
      <c r="AFB113" s="74"/>
      <c r="AFC113" s="74"/>
      <c r="AFD113" s="74"/>
      <c r="AFE113" s="74"/>
      <c r="AFF113" s="74"/>
      <c r="AFG113" s="74"/>
      <c r="AFH113" s="74"/>
      <c r="AFI113" s="74"/>
      <c r="AFJ113" s="74"/>
      <c r="AFK113" s="74"/>
      <c r="AFL113" s="74"/>
      <c r="AFM113" s="74"/>
      <c r="AFN113" s="74"/>
      <c r="AFO113" s="74"/>
      <c r="AFP113" s="74"/>
      <c r="AFQ113" s="74"/>
      <c r="AFR113" s="74"/>
      <c r="AFS113" s="74"/>
      <c r="AFT113" s="74"/>
      <c r="AFU113" s="74"/>
      <c r="AFV113" s="74"/>
      <c r="AFW113" s="74"/>
      <c r="AFX113" s="74"/>
      <c r="AFY113" s="74"/>
      <c r="AFZ113" s="74"/>
      <c r="AGA113" s="74"/>
      <c r="AGB113" s="74"/>
      <c r="AGC113" s="74"/>
      <c r="AGD113" s="74"/>
      <c r="AGE113" s="74"/>
      <c r="AGF113" s="74"/>
      <c r="AGG113" s="74"/>
      <c r="AGH113" s="74"/>
      <c r="AGI113" s="74"/>
      <c r="AGJ113" s="74"/>
      <c r="AGK113" s="74"/>
      <c r="AGL113" s="74"/>
      <c r="AGM113" s="74"/>
      <c r="AGN113" s="74"/>
      <c r="AGO113" s="74"/>
      <c r="AGP113" s="74"/>
      <c r="AGQ113" s="74"/>
      <c r="AGR113" s="74"/>
      <c r="AGS113" s="74"/>
      <c r="AGT113" s="74"/>
      <c r="AGU113" s="74"/>
      <c r="AGV113" s="74"/>
      <c r="AGW113" s="74"/>
      <c r="AGX113" s="74"/>
      <c r="AGY113" s="74"/>
      <c r="AGZ113" s="74"/>
      <c r="AHA113" s="74"/>
      <c r="AHB113" s="74"/>
      <c r="AHC113" s="74"/>
      <c r="AHD113" s="74"/>
      <c r="AHE113" s="74"/>
      <c r="AHF113" s="74"/>
      <c r="AHG113" s="74"/>
      <c r="AHH113" s="74"/>
      <c r="AHI113" s="74"/>
      <c r="AHJ113" s="74"/>
      <c r="AHK113" s="74"/>
      <c r="AHL113" s="74"/>
      <c r="AHM113" s="74"/>
      <c r="AHN113" s="74"/>
      <c r="AHO113" s="74"/>
      <c r="AHP113" s="74"/>
      <c r="AHQ113" s="74"/>
      <c r="AHR113" s="74"/>
      <c r="AHS113" s="74"/>
      <c r="AHT113" s="74"/>
      <c r="AHU113" s="74"/>
      <c r="AHV113" s="74"/>
      <c r="AHW113" s="74"/>
      <c r="AHX113" s="74"/>
      <c r="AHY113" s="74"/>
      <c r="AHZ113" s="74"/>
      <c r="AIA113" s="74"/>
      <c r="AIB113" s="74"/>
      <c r="AIC113" s="74"/>
      <c r="AID113" s="74"/>
      <c r="AIE113" s="74"/>
      <c r="AIF113" s="74"/>
      <c r="AIG113" s="74"/>
      <c r="AIH113" s="74"/>
      <c r="AII113" s="74"/>
      <c r="AIJ113" s="74"/>
      <c r="AIK113" s="74"/>
      <c r="AIL113" s="74"/>
      <c r="AIM113" s="74"/>
      <c r="AIN113" s="74"/>
      <c r="AIO113" s="74"/>
      <c r="AIP113" s="74"/>
      <c r="AIQ113" s="74"/>
      <c r="AIR113" s="74"/>
      <c r="AIS113" s="74"/>
      <c r="AIT113" s="74"/>
      <c r="AIU113" s="74"/>
      <c r="AIV113" s="74"/>
      <c r="AIW113" s="74"/>
      <c r="AIX113" s="74"/>
      <c r="AIY113" s="74"/>
      <c r="AIZ113" s="74"/>
      <c r="AJA113" s="74"/>
      <c r="AJB113" s="74"/>
      <c r="AJC113" s="74"/>
      <c r="AJD113" s="74"/>
      <c r="AJE113" s="74"/>
      <c r="AJF113" s="74"/>
      <c r="AJG113" s="74"/>
      <c r="AJH113" s="74"/>
      <c r="AJI113" s="74"/>
      <c r="AJJ113" s="74"/>
      <c r="AJK113" s="74"/>
      <c r="AJL113" s="74"/>
      <c r="AJM113" s="74"/>
      <c r="AJN113" s="74"/>
      <c r="AJO113" s="74"/>
      <c r="AJP113" s="74"/>
      <c r="AJQ113" s="74"/>
      <c r="AJR113" s="74"/>
      <c r="AJS113" s="74"/>
      <c r="AJT113" s="74"/>
      <c r="AJU113" s="74"/>
      <c r="AJV113" s="74"/>
      <c r="AJW113" s="74"/>
      <c r="AJX113" s="74"/>
      <c r="AJY113" s="74"/>
      <c r="AJZ113" s="74"/>
      <c r="AKA113" s="74"/>
      <c r="AKB113" s="74"/>
      <c r="AKC113" s="74"/>
      <c r="AKD113" s="74"/>
      <c r="AKE113" s="74"/>
      <c r="AKF113" s="74"/>
      <c r="AKG113" s="74"/>
      <c r="AKH113" s="74"/>
      <c r="AKI113" s="74"/>
      <c r="AKJ113" s="74"/>
      <c r="AKK113" s="74"/>
      <c r="AKL113" s="74"/>
      <c r="AKM113" s="74"/>
      <c r="AKN113" s="74"/>
      <c r="AKO113" s="74"/>
      <c r="AKP113" s="74"/>
      <c r="AKQ113" s="74"/>
      <c r="AKR113" s="74"/>
      <c r="AKS113" s="74"/>
      <c r="AKT113" s="74"/>
      <c r="AKU113" s="74"/>
      <c r="AKV113" s="74"/>
      <c r="AKW113" s="74"/>
      <c r="AKX113" s="74"/>
      <c r="AKY113" s="74"/>
      <c r="AKZ113" s="74"/>
      <c r="ALA113" s="74"/>
      <c r="ALB113" s="74"/>
      <c r="ALC113" s="74"/>
      <c r="ALD113" s="74"/>
      <c r="ALE113" s="74"/>
      <c r="ALF113" s="74"/>
      <c r="ALG113" s="74"/>
      <c r="ALH113" s="74"/>
      <c r="ALI113" s="74"/>
      <c r="ALJ113" s="74"/>
      <c r="ALK113" s="74"/>
      <c r="ALL113" s="74"/>
      <c r="ALM113" s="74"/>
      <c r="ALN113" s="74"/>
      <c r="ALO113" s="74"/>
      <c r="ALP113" s="74"/>
      <c r="ALQ113" s="74"/>
      <c r="ALR113" s="74"/>
      <c r="ALS113" s="74"/>
      <c r="ALT113" s="74"/>
      <c r="ALU113" s="74"/>
      <c r="ALV113" s="74"/>
      <c r="ALW113" s="74"/>
      <c r="ALX113" s="74"/>
      <c r="ALY113" s="74"/>
      <c r="ALZ113" s="74"/>
      <c r="AMA113" s="74"/>
      <c r="AMB113" s="74"/>
      <c r="AMC113" s="74"/>
      <c r="AMD113" s="74"/>
      <c r="AME113" s="74"/>
      <c r="AMF113" s="74"/>
      <c r="AMG113" s="74"/>
      <c r="AMH113" s="74"/>
      <c r="AMI113" s="74"/>
      <c r="AMJ113" s="74"/>
      <c r="AMK113" s="74"/>
      <c r="AML113" s="74"/>
      <c r="AMM113" s="74"/>
      <c r="AMN113" s="74"/>
      <c r="AMO113" s="74"/>
      <c r="AMP113" s="74"/>
      <c r="AMQ113" s="74"/>
      <c r="AMR113" s="74"/>
      <c r="AMS113" s="74"/>
      <c r="AMT113" s="74"/>
      <c r="AMU113" s="74"/>
      <c r="AMV113" s="74"/>
      <c r="AMW113" s="74"/>
      <c r="AMX113" s="74"/>
      <c r="AMY113" s="74"/>
      <c r="AMZ113" s="74"/>
      <c r="ANA113" s="74"/>
      <c r="ANB113" s="74"/>
      <c r="ANC113" s="74"/>
      <c r="AND113" s="74"/>
      <c r="ANE113" s="74"/>
      <c r="ANF113" s="74"/>
      <c r="ANG113" s="74"/>
      <c r="ANH113" s="74"/>
      <c r="ANI113" s="74"/>
      <c r="ANJ113" s="74"/>
      <c r="ANK113" s="74"/>
      <c r="ANL113" s="74"/>
      <c r="ANM113" s="74"/>
      <c r="ANN113" s="74"/>
      <c r="ANO113" s="74"/>
      <c r="ANP113" s="74"/>
      <c r="ANQ113" s="74"/>
      <c r="ANR113" s="74"/>
      <c r="ANS113" s="74"/>
      <c r="ANT113" s="74"/>
      <c r="ANU113" s="74"/>
      <c r="ANV113" s="74"/>
      <c r="ANW113" s="74"/>
      <c r="ANX113" s="74"/>
      <c r="ANY113" s="74"/>
      <c r="ANZ113" s="74"/>
      <c r="AOA113" s="74"/>
      <c r="AOB113" s="74"/>
      <c r="AOC113" s="74"/>
      <c r="AOD113" s="74"/>
      <c r="AOE113" s="74"/>
      <c r="AOF113" s="74"/>
      <c r="AOG113" s="74"/>
      <c r="AOH113" s="74"/>
      <c r="AOI113" s="74"/>
      <c r="AOJ113" s="74"/>
      <c r="AOK113" s="74"/>
      <c r="AOL113" s="74"/>
      <c r="AOM113" s="74"/>
      <c r="AON113" s="74"/>
      <c r="AOO113" s="74"/>
      <c r="AOP113" s="74"/>
      <c r="AOQ113" s="74"/>
      <c r="AOR113" s="74"/>
      <c r="AOS113" s="74"/>
      <c r="AOT113" s="74"/>
      <c r="AOU113" s="74"/>
      <c r="AOV113" s="74"/>
      <c r="AOW113" s="74"/>
      <c r="AOX113" s="74"/>
      <c r="AOY113" s="74"/>
      <c r="AOZ113" s="74"/>
      <c r="APA113" s="74"/>
      <c r="APB113" s="74"/>
      <c r="APC113" s="74"/>
      <c r="APD113" s="74"/>
      <c r="APE113" s="74"/>
      <c r="APF113" s="74"/>
      <c r="APG113" s="74"/>
      <c r="APH113" s="74"/>
      <c r="API113" s="74"/>
      <c r="APJ113" s="74"/>
      <c r="APK113" s="74"/>
      <c r="APL113" s="74"/>
      <c r="APM113" s="74"/>
      <c r="APN113" s="74"/>
      <c r="APO113" s="74"/>
      <c r="APP113" s="74"/>
      <c r="APQ113" s="74"/>
      <c r="APR113" s="74"/>
      <c r="APS113" s="74"/>
      <c r="APT113" s="74"/>
      <c r="APU113" s="74"/>
      <c r="APV113" s="74"/>
      <c r="APW113" s="74"/>
      <c r="APX113" s="74"/>
      <c r="APY113" s="74"/>
      <c r="APZ113" s="74"/>
      <c r="AQA113" s="74"/>
      <c r="AQB113" s="74"/>
      <c r="AQC113" s="74"/>
      <c r="AQD113" s="74"/>
      <c r="AQE113" s="74"/>
      <c r="AQF113" s="74"/>
      <c r="AQG113" s="74"/>
      <c r="AQH113" s="74"/>
      <c r="AQI113" s="74"/>
      <c r="AQJ113" s="74"/>
      <c r="AQK113" s="74"/>
      <c r="AQL113" s="74"/>
      <c r="AQM113" s="74"/>
      <c r="AQN113" s="74"/>
      <c r="AQO113" s="74"/>
      <c r="AQP113" s="74"/>
      <c r="AQQ113" s="74"/>
      <c r="AQR113" s="74"/>
      <c r="AQS113" s="74"/>
      <c r="AQT113" s="74"/>
      <c r="AQU113" s="74"/>
      <c r="AQV113" s="74"/>
      <c r="AQW113" s="74"/>
      <c r="AQX113" s="74"/>
      <c r="AQY113" s="74"/>
      <c r="AQZ113" s="74"/>
      <c r="ARA113" s="74"/>
      <c r="ARB113" s="74"/>
      <c r="ARC113" s="74"/>
      <c r="ARD113" s="74"/>
      <c r="ARE113" s="74"/>
      <c r="ARF113" s="74"/>
      <c r="ARG113" s="74"/>
      <c r="ARH113" s="74"/>
      <c r="ARI113" s="74"/>
      <c r="ARJ113" s="74"/>
      <c r="ARK113" s="74"/>
      <c r="ARL113" s="74"/>
      <c r="ARM113" s="74"/>
      <c r="ARN113" s="74"/>
      <c r="ARO113" s="74"/>
      <c r="ARP113" s="74"/>
      <c r="ARQ113" s="74"/>
      <c r="ARR113" s="74"/>
      <c r="ARS113" s="74"/>
      <c r="ART113" s="74"/>
      <c r="ARU113" s="74"/>
      <c r="ARV113" s="74"/>
      <c r="ARW113" s="74"/>
      <c r="ARX113" s="74"/>
      <c r="ARY113" s="74"/>
      <c r="ARZ113" s="74"/>
      <c r="ASA113" s="74"/>
      <c r="ASB113" s="74"/>
      <c r="ASC113" s="74"/>
      <c r="ASD113" s="74"/>
      <c r="ASE113" s="74"/>
      <c r="ASF113" s="74"/>
      <c r="ASG113" s="74"/>
      <c r="ASH113" s="74"/>
      <c r="ASI113" s="74"/>
      <c r="ASJ113" s="74"/>
      <c r="ASK113" s="74"/>
      <c r="ASL113" s="74"/>
      <c r="ASM113" s="74"/>
      <c r="ASN113" s="74"/>
      <c r="ASO113" s="74"/>
      <c r="ASP113" s="74"/>
      <c r="ASQ113" s="74"/>
      <c r="ASR113" s="74"/>
      <c r="ASS113" s="74"/>
      <c r="AST113" s="74"/>
      <c r="ASU113" s="74"/>
      <c r="ASV113" s="74"/>
      <c r="ASW113" s="74"/>
      <c r="ASX113" s="74"/>
      <c r="ASY113" s="74"/>
      <c r="ASZ113" s="74"/>
      <c r="ATA113" s="74"/>
      <c r="ATB113" s="74"/>
      <c r="ATC113" s="74"/>
      <c r="ATD113" s="74"/>
      <c r="ATE113" s="74"/>
      <c r="ATF113" s="74"/>
      <c r="ATG113" s="74"/>
      <c r="ATH113" s="74"/>
      <c r="ATI113" s="74"/>
      <c r="ATJ113" s="74"/>
      <c r="ATK113" s="74"/>
      <c r="ATL113" s="74"/>
      <c r="ATM113" s="74"/>
      <c r="ATN113" s="74"/>
      <c r="ATO113" s="74"/>
      <c r="ATP113" s="74"/>
      <c r="ATQ113" s="74"/>
      <c r="ATR113" s="74"/>
      <c r="ATS113" s="74"/>
      <c r="ATT113" s="74"/>
      <c r="ATU113" s="74"/>
      <c r="ATV113" s="74"/>
      <c r="ATW113" s="74"/>
      <c r="ATX113" s="74"/>
      <c r="ATY113" s="74"/>
      <c r="ATZ113" s="74"/>
      <c r="AUA113" s="74"/>
      <c r="AUB113" s="74"/>
      <c r="AUC113" s="74"/>
      <c r="AUD113" s="74"/>
      <c r="AUE113" s="74"/>
      <c r="AUF113" s="74"/>
      <c r="AUG113" s="74"/>
      <c r="AUH113" s="74"/>
      <c r="AUI113" s="74"/>
      <c r="AUJ113" s="74"/>
      <c r="AUK113" s="74"/>
      <c r="AUL113" s="74"/>
      <c r="AUM113" s="74"/>
      <c r="AUN113" s="74"/>
      <c r="AUO113" s="74"/>
      <c r="AUP113" s="74"/>
      <c r="AUQ113" s="74"/>
      <c r="AUR113" s="74"/>
      <c r="AUS113" s="74"/>
      <c r="AUT113" s="74"/>
      <c r="AUU113" s="74"/>
      <c r="AUV113" s="74"/>
      <c r="AUW113" s="74"/>
      <c r="AUX113" s="74"/>
      <c r="AUY113" s="74"/>
      <c r="AUZ113" s="74"/>
      <c r="AVA113" s="74"/>
      <c r="AVB113" s="74"/>
      <c r="AVC113" s="74"/>
      <c r="AVD113" s="74"/>
      <c r="AVE113" s="74"/>
      <c r="AVF113" s="74"/>
      <c r="AVG113" s="74"/>
      <c r="AVH113" s="74"/>
      <c r="AVI113" s="74"/>
      <c r="AVJ113" s="74"/>
      <c r="AVK113" s="74"/>
      <c r="AVL113" s="74"/>
      <c r="AVM113" s="74"/>
      <c r="AVN113" s="74"/>
      <c r="AVO113" s="74"/>
      <c r="AVP113" s="74"/>
      <c r="AVQ113" s="74"/>
      <c r="AVR113" s="74"/>
      <c r="AVS113" s="74"/>
      <c r="AVT113" s="74"/>
      <c r="AVU113" s="74"/>
      <c r="AVV113" s="74"/>
      <c r="AVW113" s="74"/>
      <c r="AVX113" s="74"/>
      <c r="AVY113" s="74"/>
      <c r="AVZ113" s="74"/>
      <c r="AWA113" s="74"/>
      <c r="AWB113" s="74"/>
      <c r="AWC113" s="74"/>
      <c r="AWD113" s="74"/>
      <c r="AWE113" s="74"/>
      <c r="AWF113" s="74"/>
      <c r="AWG113" s="74"/>
      <c r="AWH113" s="74"/>
      <c r="AWI113" s="74"/>
      <c r="AWJ113" s="74"/>
      <c r="AWK113" s="74"/>
      <c r="AWL113" s="74"/>
      <c r="AWM113" s="74"/>
      <c r="AWN113" s="74"/>
      <c r="AWO113" s="74"/>
      <c r="AWP113" s="74"/>
      <c r="AWQ113" s="74"/>
      <c r="AWR113" s="74"/>
      <c r="AWS113" s="74"/>
      <c r="AWT113" s="74"/>
      <c r="AWU113" s="74"/>
      <c r="AWV113" s="74"/>
      <c r="AWW113" s="74"/>
      <c r="AWX113" s="74"/>
      <c r="AWY113" s="74"/>
      <c r="AWZ113" s="74"/>
      <c r="AXA113" s="74"/>
      <c r="AXB113" s="74"/>
      <c r="AXC113" s="74"/>
      <c r="AXD113" s="74"/>
      <c r="AXE113" s="74"/>
      <c r="AXF113" s="74"/>
      <c r="AXG113" s="74"/>
      <c r="AXH113" s="74"/>
      <c r="AXI113" s="74"/>
      <c r="AXJ113" s="74"/>
      <c r="AXK113" s="74"/>
      <c r="AXL113" s="74"/>
      <c r="AXM113" s="74"/>
      <c r="AXN113" s="74"/>
      <c r="AXO113" s="74"/>
      <c r="AXP113" s="74"/>
      <c r="AXQ113" s="74"/>
      <c r="AXR113" s="74"/>
      <c r="AXS113" s="74"/>
      <c r="AXT113" s="74"/>
      <c r="AXU113" s="74"/>
      <c r="AXV113" s="74"/>
      <c r="AXW113" s="74"/>
      <c r="AXX113" s="74"/>
      <c r="AXY113" s="74"/>
      <c r="AXZ113" s="74"/>
      <c r="AYA113" s="74"/>
      <c r="AYB113" s="74"/>
      <c r="AYC113" s="74"/>
      <c r="AYD113" s="74"/>
      <c r="AYE113" s="74"/>
      <c r="AYF113" s="74"/>
      <c r="AYG113" s="74"/>
      <c r="AYH113" s="74"/>
      <c r="AYI113" s="74"/>
      <c r="AYJ113" s="74"/>
      <c r="AYK113" s="74"/>
      <c r="AYL113" s="74"/>
      <c r="AYM113" s="74"/>
      <c r="AYN113" s="74"/>
      <c r="AYO113" s="74"/>
      <c r="AYP113" s="74"/>
      <c r="AYQ113" s="74"/>
      <c r="AYR113" s="74"/>
      <c r="AYS113" s="74"/>
      <c r="AYT113" s="74"/>
      <c r="AYU113" s="74"/>
      <c r="AYV113" s="74"/>
      <c r="AYW113" s="74"/>
      <c r="AYX113" s="74"/>
      <c r="AYY113" s="74"/>
      <c r="AYZ113" s="74"/>
      <c r="AZA113" s="74"/>
      <c r="AZB113" s="74"/>
      <c r="AZC113" s="74"/>
      <c r="AZD113" s="74"/>
      <c r="AZE113" s="74"/>
      <c r="AZF113" s="74"/>
      <c r="AZG113" s="74"/>
      <c r="AZH113" s="74"/>
      <c r="AZI113" s="74"/>
      <c r="AZJ113" s="74"/>
      <c r="AZK113" s="74"/>
      <c r="AZL113" s="74"/>
      <c r="AZM113" s="74"/>
      <c r="AZN113" s="74"/>
      <c r="AZO113" s="74"/>
      <c r="AZP113" s="74"/>
      <c r="AZQ113" s="74"/>
      <c r="AZR113" s="74"/>
      <c r="AZS113" s="74"/>
      <c r="AZT113" s="74"/>
      <c r="AZU113" s="74"/>
      <c r="AZV113" s="74"/>
      <c r="AZW113" s="74"/>
      <c r="AZX113" s="74"/>
      <c r="AZY113" s="74"/>
      <c r="AZZ113" s="74"/>
      <c r="BAA113" s="74"/>
      <c r="BAB113" s="74"/>
      <c r="BAC113" s="74"/>
      <c r="BAD113" s="74"/>
      <c r="BAE113" s="74"/>
      <c r="BAF113" s="74"/>
      <c r="BAG113" s="74"/>
      <c r="BAH113" s="74"/>
      <c r="BAI113" s="74"/>
      <c r="BAJ113" s="74"/>
      <c r="BAK113" s="74"/>
      <c r="BAL113" s="74"/>
      <c r="BAM113" s="74"/>
      <c r="BAN113" s="74"/>
      <c r="BAO113" s="74"/>
      <c r="BAP113" s="74"/>
      <c r="BAQ113" s="74"/>
      <c r="BAR113" s="74"/>
      <c r="BAS113" s="74"/>
      <c r="BAT113" s="74"/>
      <c r="BAU113" s="74"/>
      <c r="BAV113" s="74"/>
      <c r="BAW113" s="74"/>
      <c r="BAX113" s="74"/>
      <c r="BAY113" s="74"/>
      <c r="BAZ113" s="74"/>
      <c r="BBA113" s="74"/>
      <c r="BBB113" s="74"/>
      <c r="BBC113" s="74"/>
      <c r="BBD113" s="74"/>
      <c r="BBE113" s="74"/>
      <c r="BBF113" s="74"/>
      <c r="BBG113" s="74"/>
      <c r="BBH113" s="74"/>
      <c r="BBI113" s="74"/>
      <c r="BBJ113" s="74"/>
      <c r="BBK113" s="74"/>
      <c r="BBL113" s="74"/>
      <c r="BBM113" s="74"/>
      <c r="BBN113" s="74"/>
      <c r="BBO113" s="74"/>
      <c r="BBP113" s="74"/>
      <c r="BBQ113" s="74"/>
      <c r="BBR113" s="74"/>
      <c r="BBS113" s="74"/>
      <c r="BBT113" s="74"/>
      <c r="BBU113" s="74"/>
      <c r="BBV113" s="74"/>
      <c r="BBW113" s="74"/>
      <c r="BBX113" s="74"/>
      <c r="BBY113" s="74"/>
      <c r="BBZ113" s="74"/>
      <c r="BCA113" s="74"/>
      <c r="BCB113" s="74"/>
      <c r="BCC113" s="74"/>
      <c r="BCD113" s="74"/>
      <c r="BCE113" s="74"/>
      <c r="BCF113" s="74"/>
      <c r="BCG113" s="74"/>
      <c r="BCH113" s="74"/>
      <c r="BCI113" s="74"/>
      <c r="BCJ113" s="74"/>
      <c r="BCK113" s="74"/>
      <c r="BCL113" s="74"/>
      <c r="BCM113" s="74"/>
      <c r="BCN113" s="74"/>
      <c r="BCO113" s="74"/>
      <c r="BCP113" s="74"/>
      <c r="BCQ113" s="74"/>
      <c r="BCR113" s="74"/>
      <c r="BCS113" s="74"/>
      <c r="BCT113" s="74"/>
      <c r="BCU113" s="74"/>
      <c r="BCV113" s="74"/>
      <c r="BCW113" s="74"/>
      <c r="BCX113" s="74"/>
      <c r="BCY113" s="74"/>
      <c r="BCZ113" s="74"/>
      <c r="BDA113" s="74"/>
      <c r="BDB113" s="74"/>
      <c r="BDC113" s="74"/>
      <c r="BDD113" s="74"/>
      <c r="BDE113" s="74"/>
      <c r="BDF113" s="74"/>
      <c r="BDG113" s="74"/>
      <c r="BDH113" s="74"/>
      <c r="BDI113" s="74"/>
      <c r="BDJ113" s="74"/>
      <c r="BDK113" s="74"/>
      <c r="BDL113" s="74"/>
      <c r="BDM113" s="74"/>
      <c r="BDN113" s="74"/>
      <c r="BDO113" s="74"/>
      <c r="BDP113" s="74"/>
      <c r="BDQ113" s="74"/>
      <c r="BDR113" s="74"/>
      <c r="BDS113" s="74"/>
      <c r="BDT113" s="74"/>
      <c r="BDU113" s="74"/>
      <c r="BDV113" s="74"/>
      <c r="BDW113" s="74"/>
      <c r="BDX113" s="74"/>
      <c r="BDY113" s="74"/>
      <c r="BDZ113" s="74"/>
      <c r="BEA113" s="74"/>
      <c r="BEB113" s="74"/>
      <c r="BEC113" s="74"/>
      <c r="BED113" s="74"/>
      <c r="BEE113" s="74"/>
      <c r="BEF113" s="74"/>
      <c r="BEG113" s="74"/>
      <c r="BEH113" s="74"/>
      <c r="BEI113" s="74"/>
      <c r="BEJ113" s="74"/>
      <c r="BEK113" s="74"/>
      <c r="BEL113" s="74"/>
      <c r="BEM113" s="74"/>
      <c r="BEN113" s="74"/>
      <c r="BEO113" s="74"/>
      <c r="BEP113" s="74"/>
      <c r="BEQ113" s="74"/>
      <c r="BER113" s="74"/>
      <c r="BES113" s="74"/>
      <c r="BET113" s="74"/>
      <c r="BEU113" s="74"/>
      <c r="BEV113" s="74"/>
      <c r="BEW113" s="74"/>
      <c r="BEX113" s="74"/>
      <c r="BEY113" s="74"/>
      <c r="BEZ113" s="74"/>
      <c r="BFA113" s="74"/>
      <c r="BFB113" s="74"/>
      <c r="BFC113" s="74"/>
      <c r="BFD113" s="74"/>
      <c r="BFE113" s="74"/>
      <c r="BFF113" s="74"/>
      <c r="BFG113" s="74"/>
      <c r="BFH113" s="74"/>
      <c r="BFI113" s="74"/>
      <c r="BFJ113" s="74"/>
      <c r="BFK113" s="74"/>
      <c r="BFL113" s="74"/>
      <c r="BFM113" s="74"/>
      <c r="BFN113" s="74"/>
      <c r="BFO113" s="74"/>
      <c r="BFP113" s="74"/>
      <c r="BFQ113" s="74"/>
      <c r="BFR113" s="74"/>
      <c r="BFS113" s="74"/>
      <c r="BFT113" s="74"/>
      <c r="BFU113" s="74"/>
      <c r="BFV113" s="74"/>
      <c r="BFW113" s="74"/>
      <c r="BFX113" s="74"/>
      <c r="BFY113" s="74"/>
      <c r="BFZ113" s="74"/>
      <c r="BGA113" s="74"/>
      <c r="BGB113" s="74"/>
      <c r="BGC113" s="74"/>
      <c r="BGD113" s="74"/>
      <c r="BGE113" s="74"/>
      <c r="BGF113" s="74"/>
      <c r="BGG113" s="74"/>
      <c r="BGH113" s="74"/>
      <c r="BGI113" s="74"/>
      <c r="BGJ113" s="74"/>
      <c r="BGK113" s="74"/>
      <c r="BGL113" s="74"/>
      <c r="BGM113" s="74"/>
      <c r="BGN113" s="74"/>
      <c r="BGO113" s="74"/>
      <c r="BGP113" s="74"/>
      <c r="BGQ113" s="74"/>
      <c r="BGR113" s="74"/>
      <c r="BGS113" s="74"/>
      <c r="BGT113" s="74"/>
      <c r="BGU113" s="74"/>
      <c r="BGV113" s="74"/>
      <c r="BGW113" s="74"/>
      <c r="BGX113" s="74"/>
      <c r="BGY113" s="74"/>
      <c r="BGZ113" s="74"/>
      <c r="BHA113" s="74"/>
      <c r="BHB113" s="74"/>
      <c r="BHC113" s="74"/>
      <c r="BHD113" s="74"/>
      <c r="BHE113" s="74"/>
      <c r="BHF113" s="74"/>
      <c r="BHG113" s="74"/>
      <c r="BHH113" s="74"/>
      <c r="BHI113" s="74"/>
      <c r="BHJ113" s="74"/>
      <c r="BHK113" s="74"/>
      <c r="BHL113" s="74"/>
      <c r="BHM113" s="74"/>
      <c r="BHN113" s="74"/>
      <c r="BHO113" s="74"/>
      <c r="BHP113" s="74"/>
      <c r="BHQ113" s="74"/>
      <c r="BHR113" s="74"/>
      <c r="BHS113" s="74"/>
      <c r="BHT113" s="74"/>
      <c r="BHU113" s="74"/>
      <c r="BHV113" s="74"/>
      <c r="BHW113" s="74"/>
      <c r="BHX113" s="74"/>
      <c r="BHY113" s="74"/>
      <c r="BHZ113" s="74"/>
      <c r="BIA113" s="74"/>
      <c r="BIB113" s="74"/>
      <c r="BIC113" s="74"/>
      <c r="BID113" s="74"/>
      <c r="BIE113" s="74"/>
      <c r="BIF113" s="74"/>
      <c r="BIG113" s="74"/>
      <c r="BIH113" s="74"/>
      <c r="BII113" s="74"/>
      <c r="BIJ113" s="74"/>
      <c r="BIK113" s="74"/>
      <c r="BIL113" s="74"/>
      <c r="BIM113" s="74"/>
      <c r="BIN113" s="74"/>
      <c r="BIO113" s="74"/>
      <c r="BIP113" s="74"/>
      <c r="BIQ113" s="74"/>
      <c r="BIR113" s="74"/>
      <c r="BIS113" s="74"/>
      <c r="BIT113" s="74"/>
      <c r="BIU113" s="74"/>
      <c r="BIV113" s="74"/>
      <c r="BIW113" s="74"/>
      <c r="BIX113" s="74"/>
      <c r="BIY113" s="74"/>
      <c r="BIZ113" s="74"/>
      <c r="BJA113" s="74"/>
      <c r="BJB113" s="74"/>
      <c r="BJC113" s="74"/>
      <c r="BJD113" s="74"/>
      <c r="BJE113" s="74"/>
      <c r="BJF113" s="74"/>
      <c r="BJG113" s="74"/>
      <c r="BJH113" s="74"/>
      <c r="BJI113" s="74"/>
      <c r="BJJ113" s="74"/>
      <c r="BJK113" s="74"/>
      <c r="BJL113" s="74"/>
      <c r="BJM113" s="74"/>
      <c r="BJN113" s="74"/>
      <c r="BJO113" s="74"/>
      <c r="BJP113" s="74"/>
      <c r="BJQ113" s="74"/>
      <c r="BJR113" s="74"/>
      <c r="BJS113" s="74"/>
      <c r="BJT113" s="74"/>
      <c r="BJU113" s="74"/>
      <c r="BJV113" s="74"/>
      <c r="BJW113" s="74"/>
      <c r="BJX113" s="74"/>
      <c r="BJY113" s="74"/>
      <c r="BJZ113" s="74"/>
      <c r="BKA113" s="74"/>
      <c r="BKB113" s="74"/>
      <c r="BKC113" s="74"/>
      <c r="BKD113" s="74"/>
      <c r="BKE113" s="74"/>
      <c r="BKF113" s="74"/>
      <c r="BKG113" s="74"/>
      <c r="BKH113" s="74"/>
      <c r="BKI113" s="74"/>
      <c r="BKJ113" s="74"/>
      <c r="BKK113" s="74"/>
      <c r="BKL113" s="74"/>
      <c r="BKM113" s="74"/>
      <c r="BKN113" s="74"/>
      <c r="BKO113" s="74"/>
      <c r="BKP113" s="74"/>
      <c r="BKQ113" s="74"/>
      <c r="BKR113" s="74"/>
      <c r="BKS113" s="74"/>
      <c r="BKT113" s="74"/>
      <c r="BKU113" s="74"/>
      <c r="BKV113" s="74"/>
      <c r="BKW113" s="74"/>
      <c r="BKX113" s="74"/>
      <c r="BKY113" s="74"/>
      <c r="BKZ113" s="74"/>
      <c r="BLA113" s="74"/>
      <c r="BLB113" s="74"/>
      <c r="BLC113" s="74"/>
      <c r="BLD113" s="74"/>
      <c r="BLE113" s="74"/>
      <c r="BLF113" s="74"/>
      <c r="BLG113" s="74"/>
      <c r="BLH113" s="74"/>
      <c r="BLI113" s="74"/>
      <c r="BLJ113" s="74"/>
      <c r="BLK113" s="74"/>
      <c r="BLL113" s="74"/>
      <c r="BLM113" s="74"/>
      <c r="BLN113" s="74"/>
      <c r="BLO113" s="74"/>
      <c r="BLP113" s="74"/>
      <c r="BLQ113" s="74"/>
      <c r="BLR113" s="74"/>
      <c r="BLS113" s="74"/>
      <c r="BLT113" s="74"/>
      <c r="BLU113" s="74"/>
      <c r="BLV113" s="74"/>
      <c r="BLW113" s="74"/>
      <c r="BLX113" s="74"/>
      <c r="BLY113" s="74"/>
      <c r="BLZ113" s="74"/>
      <c r="BMA113" s="74"/>
      <c r="BMB113" s="74"/>
      <c r="BMC113" s="74"/>
      <c r="BMD113" s="74"/>
      <c r="BME113" s="74"/>
      <c r="BMF113" s="74"/>
      <c r="BMG113" s="74"/>
      <c r="BMH113" s="74"/>
      <c r="BMI113" s="74"/>
      <c r="BMJ113" s="74"/>
      <c r="BMK113" s="74"/>
      <c r="BML113" s="74"/>
      <c r="BMM113" s="74"/>
      <c r="BMN113" s="74"/>
      <c r="BMO113" s="74"/>
      <c r="BMP113" s="74"/>
      <c r="BMQ113" s="74"/>
      <c r="BMR113" s="74"/>
      <c r="BMS113" s="74"/>
      <c r="BMT113" s="74"/>
      <c r="BMU113" s="74"/>
      <c r="BMV113" s="74"/>
      <c r="BMW113" s="74"/>
      <c r="BMX113" s="74"/>
      <c r="BMY113" s="74"/>
      <c r="BMZ113" s="74"/>
      <c r="BNA113" s="74"/>
      <c r="BNB113" s="74"/>
      <c r="BNC113" s="74"/>
      <c r="BND113" s="74"/>
      <c r="BNE113" s="74"/>
      <c r="BNF113" s="74"/>
      <c r="BNG113" s="74"/>
      <c r="BNH113" s="74"/>
      <c r="BNI113" s="74"/>
      <c r="BNJ113" s="74"/>
      <c r="BNK113" s="74"/>
      <c r="BNL113" s="74"/>
      <c r="BNM113" s="74"/>
      <c r="BNN113" s="74"/>
      <c r="BNO113" s="74"/>
      <c r="BNP113" s="74"/>
      <c r="BNQ113" s="74"/>
      <c r="BNR113" s="74"/>
      <c r="BNS113" s="74"/>
      <c r="BNT113" s="74"/>
      <c r="BNU113" s="74"/>
      <c r="BNV113" s="74"/>
      <c r="BNW113" s="74"/>
      <c r="BNX113" s="74"/>
      <c r="BNY113" s="74"/>
      <c r="BNZ113" s="74"/>
      <c r="BOA113" s="74"/>
      <c r="BOB113" s="74"/>
      <c r="BOC113" s="74"/>
      <c r="BOD113" s="74"/>
      <c r="BOE113" s="74"/>
      <c r="BOF113" s="74"/>
      <c r="BOG113" s="74"/>
      <c r="BOH113" s="74"/>
      <c r="BOI113" s="74"/>
      <c r="BOJ113" s="74"/>
      <c r="BOK113" s="74"/>
      <c r="BOL113" s="74"/>
      <c r="BOM113" s="74"/>
      <c r="BON113" s="74"/>
      <c r="BOO113" s="74"/>
      <c r="BOP113" s="74"/>
      <c r="BOQ113" s="74"/>
      <c r="BOR113" s="74"/>
      <c r="BOS113" s="74"/>
      <c r="BOT113" s="74"/>
      <c r="BOU113" s="74"/>
      <c r="BOV113" s="74"/>
      <c r="BOW113" s="74"/>
      <c r="BOX113" s="74"/>
      <c r="BOY113" s="74"/>
      <c r="BOZ113" s="74"/>
      <c r="BPA113" s="74"/>
      <c r="BPB113" s="74"/>
      <c r="BPC113" s="74"/>
      <c r="BPD113" s="74"/>
      <c r="BPE113" s="74"/>
      <c r="BPF113" s="74"/>
      <c r="BPG113" s="74"/>
      <c r="BPH113" s="74"/>
      <c r="BPI113" s="74"/>
      <c r="BPJ113" s="74"/>
      <c r="BPK113" s="74"/>
      <c r="BPL113" s="74"/>
      <c r="BPM113" s="74"/>
      <c r="BPN113" s="74"/>
      <c r="BPO113" s="74"/>
      <c r="BPP113" s="74"/>
      <c r="BPQ113" s="74"/>
      <c r="BPR113" s="74"/>
      <c r="BPS113" s="74"/>
      <c r="BPT113" s="74"/>
      <c r="BPU113" s="74"/>
      <c r="BPV113" s="74"/>
      <c r="BPW113" s="74"/>
      <c r="BPX113" s="74"/>
      <c r="BPY113" s="74"/>
      <c r="BPZ113" s="74"/>
      <c r="BQA113" s="74"/>
      <c r="BQB113" s="74"/>
      <c r="BQC113" s="74"/>
      <c r="BQD113" s="74"/>
      <c r="BQE113" s="74"/>
      <c r="BQF113" s="74"/>
      <c r="BQG113" s="74"/>
      <c r="BQH113" s="74"/>
      <c r="BQI113" s="74"/>
      <c r="BQJ113" s="74"/>
      <c r="BQK113" s="74"/>
      <c r="BQL113" s="74"/>
      <c r="BQM113" s="74"/>
      <c r="BQN113" s="74"/>
      <c r="BQO113" s="74"/>
      <c r="BQP113" s="74"/>
      <c r="BQQ113" s="74"/>
      <c r="BQR113" s="74"/>
      <c r="BQS113" s="74"/>
      <c r="BQT113" s="74"/>
      <c r="BQU113" s="74"/>
      <c r="BQV113" s="74"/>
      <c r="BQW113" s="74"/>
      <c r="BQX113" s="74"/>
      <c r="BQY113" s="74"/>
      <c r="BQZ113" s="74"/>
      <c r="BRA113" s="74"/>
      <c r="BRB113" s="74"/>
      <c r="BRC113" s="74"/>
      <c r="BRD113" s="74"/>
      <c r="BRE113" s="74"/>
      <c r="BRF113" s="74"/>
      <c r="BRG113" s="74"/>
      <c r="BRH113" s="74"/>
      <c r="BRI113" s="74"/>
      <c r="BRJ113" s="74"/>
      <c r="BRK113" s="74"/>
      <c r="BRL113" s="74"/>
      <c r="BRM113" s="74"/>
      <c r="BRN113" s="74"/>
      <c r="BRO113" s="74"/>
      <c r="BRP113" s="74"/>
      <c r="BRQ113" s="74"/>
      <c r="BRR113" s="74"/>
      <c r="BRS113" s="74"/>
      <c r="BRT113" s="74"/>
      <c r="BRU113" s="74"/>
      <c r="BRV113" s="74"/>
      <c r="BRW113" s="74"/>
      <c r="BRX113" s="74"/>
      <c r="BRY113" s="74"/>
      <c r="BRZ113" s="74"/>
      <c r="BSA113" s="74"/>
      <c r="BSB113" s="74"/>
      <c r="BSC113" s="74"/>
      <c r="BSD113" s="74"/>
      <c r="BSE113" s="74"/>
      <c r="BSF113" s="74"/>
      <c r="BSG113" s="74"/>
      <c r="BSH113" s="74"/>
      <c r="BSI113" s="74"/>
      <c r="BSJ113" s="74"/>
      <c r="BSK113" s="74"/>
      <c r="BSL113" s="74"/>
      <c r="BSM113" s="74"/>
      <c r="BSN113" s="74"/>
      <c r="BSO113" s="74"/>
      <c r="BSP113" s="74"/>
      <c r="BSQ113" s="74"/>
      <c r="BSR113" s="74"/>
      <c r="BSS113" s="74"/>
      <c r="BST113" s="74"/>
      <c r="BSU113" s="74"/>
      <c r="BSV113" s="74"/>
      <c r="BSW113" s="74"/>
      <c r="BSX113" s="74"/>
      <c r="BSY113" s="74"/>
      <c r="BSZ113" s="74"/>
      <c r="BTA113" s="74"/>
      <c r="BTB113" s="74"/>
      <c r="BTC113" s="74"/>
      <c r="BTD113" s="74"/>
      <c r="BTE113" s="74"/>
      <c r="BTF113" s="74"/>
      <c r="BTG113" s="74"/>
      <c r="BTH113" s="74"/>
      <c r="BTI113" s="74"/>
      <c r="BTJ113" s="74"/>
      <c r="BTK113" s="74"/>
      <c r="BTL113" s="74"/>
      <c r="BTM113" s="74"/>
      <c r="BTN113" s="74"/>
      <c r="BTO113" s="74"/>
      <c r="BTP113" s="74"/>
      <c r="BTQ113" s="74"/>
      <c r="BTR113" s="74"/>
      <c r="BTS113" s="74"/>
      <c r="BTT113" s="74"/>
      <c r="BTU113" s="74"/>
      <c r="BTV113" s="74"/>
      <c r="BTW113" s="74"/>
      <c r="BTX113" s="74"/>
      <c r="BTY113" s="74"/>
      <c r="BTZ113" s="74"/>
      <c r="BUA113" s="74"/>
      <c r="BUB113" s="74"/>
      <c r="BUC113" s="74"/>
      <c r="BUD113" s="74"/>
      <c r="BUE113" s="74"/>
      <c r="BUF113" s="74"/>
      <c r="BUG113" s="74"/>
      <c r="BUH113" s="74"/>
      <c r="BUI113" s="74"/>
      <c r="BUJ113" s="74"/>
      <c r="BUK113" s="74"/>
      <c r="BUL113" s="74"/>
      <c r="BUM113" s="74"/>
      <c r="BUN113" s="74"/>
      <c r="BUO113" s="74"/>
      <c r="BUP113" s="74"/>
      <c r="BUQ113" s="74"/>
      <c r="BUR113" s="74"/>
      <c r="BUS113" s="74"/>
      <c r="BUT113" s="74"/>
      <c r="BUU113" s="74"/>
      <c r="BUV113" s="74"/>
      <c r="BUW113" s="74"/>
      <c r="BUX113" s="74"/>
      <c r="BUY113" s="74"/>
      <c r="BUZ113" s="74"/>
      <c r="BVA113" s="74"/>
      <c r="BVB113" s="74"/>
      <c r="BVC113" s="74"/>
      <c r="BVD113" s="74"/>
      <c r="BVE113" s="74"/>
      <c r="BVF113" s="74"/>
      <c r="BVG113" s="74"/>
      <c r="BVH113" s="74"/>
      <c r="BVI113" s="74"/>
      <c r="BVJ113" s="74"/>
      <c r="BVK113" s="74"/>
      <c r="BVL113" s="74"/>
      <c r="BVM113" s="74"/>
      <c r="BVN113" s="74"/>
      <c r="BVO113" s="74"/>
      <c r="BVP113" s="74"/>
      <c r="BVQ113" s="74"/>
      <c r="BVR113" s="74"/>
      <c r="BVS113" s="74"/>
      <c r="BVT113" s="74"/>
      <c r="BVU113" s="74"/>
      <c r="BVV113" s="74"/>
      <c r="BVW113" s="74"/>
      <c r="BVX113" s="74"/>
      <c r="BVY113" s="74"/>
      <c r="BVZ113" s="74"/>
      <c r="BWA113" s="74"/>
      <c r="BWB113" s="74"/>
      <c r="BWC113" s="74"/>
      <c r="BWD113" s="74"/>
      <c r="BWE113" s="74"/>
      <c r="BWF113" s="74"/>
      <c r="BWG113" s="74"/>
      <c r="BWH113" s="74"/>
      <c r="BWI113" s="74"/>
      <c r="BWJ113" s="74"/>
      <c r="BWK113" s="74"/>
      <c r="BWL113" s="74"/>
      <c r="BWM113" s="74"/>
      <c r="BWN113" s="74"/>
      <c r="BWO113" s="74"/>
      <c r="BWP113" s="74"/>
      <c r="BWQ113" s="74"/>
      <c r="BWR113" s="74"/>
      <c r="BWS113" s="74"/>
      <c r="BWT113" s="74"/>
      <c r="BWU113" s="74"/>
      <c r="BWV113" s="74"/>
      <c r="BWW113" s="74"/>
      <c r="BWX113" s="74"/>
      <c r="BWY113" s="74"/>
      <c r="BWZ113" s="74"/>
      <c r="BXA113" s="74"/>
      <c r="BXB113" s="74"/>
      <c r="BXC113" s="74"/>
      <c r="BXD113" s="74"/>
      <c r="BXE113" s="74"/>
      <c r="BXF113" s="74"/>
      <c r="BXG113" s="74"/>
      <c r="BXH113" s="74"/>
      <c r="BXI113" s="74"/>
      <c r="BXJ113" s="74"/>
      <c r="BXK113" s="74"/>
      <c r="BXL113" s="74"/>
      <c r="BXM113" s="74"/>
      <c r="BXN113" s="74"/>
      <c r="BXO113" s="74"/>
      <c r="BXP113" s="74"/>
      <c r="BXQ113" s="74"/>
      <c r="BXR113" s="74"/>
      <c r="BXS113" s="74"/>
      <c r="BXT113" s="74"/>
      <c r="BXU113" s="74"/>
      <c r="BXV113" s="74"/>
      <c r="BXW113" s="74"/>
      <c r="BXX113" s="74"/>
      <c r="BXY113" s="74"/>
      <c r="BXZ113" s="74"/>
      <c r="BYA113" s="74"/>
      <c r="BYB113" s="74"/>
      <c r="BYC113" s="74"/>
      <c r="BYD113" s="74"/>
      <c r="BYE113" s="74"/>
      <c r="BYF113" s="74"/>
      <c r="BYG113" s="74"/>
      <c r="BYH113" s="74"/>
      <c r="BYI113" s="74"/>
      <c r="BYJ113" s="74"/>
      <c r="BYK113" s="74"/>
      <c r="BYL113" s="74"/>
      <c r="BYM113" s="74"/>
      <c r="BYN113" s="74"/>
      <c r="BYO113" s="74"/>
      <c r="BYP113" s="74"/>
      <c r="BYQ113" s="74"/>
      <c r="BYR113" s="74"/>
      <c r="BYS113" s="74"/>
      <c r="BYT113" s="74"/>
      <c r="BYU113" s="74"/>
      <c r="BYV113" s="74"/>
      <c r="BYW113" s="74"/>
      <c r="BYX113" s="74"/>
      <c r="BYY113" s="74"/>
      <c r="BYZ113" s="74"/>
      <c r="BZA113" s="74"/>
      <c r="BZB113" s="74"/>
      <c r="BZC113" s="74"/>
      <c r="BZD113" s="74"/>
      <c r="BZE113" s="74"/>
      <c r="BZF113" s="74"/>
      <c r="BZG113" s="74"/>
      <c r="BZH113" s="74"/>
      <c r="BZI113" s="74"/>
      <c r="BZJ113" s="74"/>
      <c r="BZK113" s="74"/>
      <c r="BZL113" s="74"/>
      <c r="BZM113" s="74"/>
      <c r="BZN113" s="74"/>
      <c r="BZO113" s="74"/>
      <c r="BZP113" s="74"/>
      <c r="BZQ113" s="74"/>
      <c r="BZR113" s="74"/>
      <c r="BZS113" s="74"/>
      <c r="BZT113" s="74"/>
      <c r="BZU113" s="74"/>
      <c r="BZV113" s="74"/>
      <c r="BZW113" s="74"/>
      <c r="BZX113" s="74"/>
      <c r="BZY113" s="74"/>
      <c r="BZZ113" s="74"/>
      <c r="CAA113" s="74"/>
      <c r="CAB113" s="74"/>
      <c r="CAC113" s="74"/>
      <c r="CAD113" s="74"/>
      <c r="CAE113" s="74"/>
      <c r="CAF113" s="74"/>
      <c r="CAG113" s="74"/>
      <c r="CAH113" s="74"/>
      <c r="CAI113" s="74"/>
      <c r="CAJ113" s="74"/>
      <c r="CAK113" s="74"/>
      <c r="CAL113" s="74"/>
      <c r="CAM113" s="74"/>
      <c r="CAN113" s="74"/>
      <c r="CAO113" s="74"/>
      <c r="CAP113" s="74"/>
      <c r="CAQ113" s="74"/>
      <c r="CAR113" s="74"/>
      <c r="CAS113" s="74"/>
      <c r="CAT113" s="74"/>
      <c r="CAU113" s="74"/>
      <c r="CAV113" s="74"/>
      <c r="CAW113" s="74"/>
      <c r="CAX113" s="74"/>
      <c r="CAY113" s="74"/>
      <c r="CAZ113" s="74"/>
      <c r="CBA113" s="74"/>
      <c r="CBB113" s="74"/>
      <c r="CBC113" s="74"/>
      <c r="CBD113" s="74"/>
      <c r="CBE113" s="74"/>
      <c r="CBF113" s="74"/>
      <c r="CBG113" s="74"/>
      <c r="CBH113" s="74"/>
      <c r="CBI113" s="74"/>
      <c r="CBJ113" s="74"/>
      <c r="CBK113" s="74"/>
      <c r="CBL113" s="74"/>
      <c r="CBM113" s="74"/>
      <c r="CBN113" s="74"/>
      <c r="CBO113" s="74"/>
      <c r="CBP113" s="74"/>
      <c r="CBQ113" s="74"/>
      <c r="CBR113" s="74"/>
      <c r="CBS113" s="74"/>
      <c r="CBT113" s="74"/>
      <c r="CBU113" s="74"/>
      <c r="CBV113" s="74"/>
      <c r="CBW113" s="74"/>
      <c r="CBX113" s="74"/>
      <c r="CBY113" s="74"/>
      <c r="CBZ113" s="74"/>
      <c r="CCA113" s="74"/>
      <c r="CCB113" s="74"/>
      <c r="CCC113" s="74"/>
      <c r="CCD113" s="74"/>
      <c r="CCE113" s="74"/>
      <c r="CCF113" s="74"/>
      <c r="CCG113" s="74"/>
      <c r="CCH113" s="74"/>
      <c r="CCI113" s="74"/>
      <c r="CCJ113" s="74"/>
      <c r="CCK113" s="74"/>
      <c r="CCL113" s="74"/>
      <c r="CCM113" s="74"/>
      <c r="CCN113" s="74"/>
      <c r="CCO113" s="74"/>
      <c r="CCP113" s="74"/>
      <c r="CCQ113" s="74"/>
      <c r="CCR113" s="74"/>
      <c r="CCS113" s="74"/>
      <c r="CCT113" s="74"/>
      <c r="CCU113" s="74"/>
      <c r="CCV113" s="74"/>
      <c r="CCW113" s="74"/>
      <c r="CCX113" s="74"/>
      <c r="CCY113" s="74"/>
      <c r="CCZ113" s="74"/>
      <c r="CDA113" s="74"/>
      <c r="CDB113" s="74"/>
      <c r="CDC113" s="74"/>
      <c r="CDD113" s="74"/>
      <c r="CDE113" s="74"/>
      <c r="CDF113" s="74"/>
      <c r="CDG113" s="74"/>
      <c r="CDH113" s="74"/>
      <c r="CDI113" s="74"/>
      <c r="CDJ113" s="74"/>
      <c r="CDK113" s="74"/>
      <c r="CDL113" s="74"/>
      <c r="CDM113" s="74"/>
      <c r="CDN113" s="74"/>
      <c r="CDO113" s="74"/>
      <c r="CDP113" s="74"/>
      <c r="CDQ113" s="74"/>
      <c r="CDR113" s="74"/>
      <c r="CDS113" s="74"/>
      <c r="CDT113" s="74"/>
      <c r="CDU113" s="74"/>
      <c r="CDV113" s="74"/>
      <c r="CDW113" s="74"/>
      <c r="CDX113" s="74"/>
      <c r="CDY113" s="74"/>
      <c r="CDZ113" s="74"/>
      <c r="CEA113" s="74"/>
      <c r="CEB113" s="74"/>
      <c r="CEC113" s="74"/>
      <c r="CED113" s="74"/>
      <c r="CEE113" s="74"/>
      <c r="CEF113" s="74"/>
      <c r="CEG113" s="74"/>
      <c r="CEH113" s="74"/>
      <c r="CEI113" s="74"/>
      <c r="CEJ113" s="74"/>
      <c r="CEK113" s="74"/>
      <c r="CEL113" s="74"/>
      <c r="CEM113" s="74"/>
      <c r="CEN113" s="74"/>
      <c r="CEO113" s="74"/>
      <c r="CEP113" s="74"/>
      <c r="CEQ113" s="74"/>
      <c r="CER113" s="74"/>
      <c r="CES113" s="74"/>
      <c r="CET113" s="74"/>
      <c r="CEU113" s="74"/>
      <c r="CEV113" s="74"/>
      <c r="CEW113" s="74"/>
      <c r="CEX113" s="74"/>
      <c r="CEY113" s="74"/>
      <c r="CEZ113" s="74"/>
      <c r="CFA113" s="74"/>
      <c r="CFB113" s="74"/>
      <c r="CFC113" s="74"/>
      <c r="CFD113" s="74"/>
      <c r="CFE113" s="74"/>
      <c r="CFF113" s="74"/>
      <c r="CFG113" s="74"/>
      <c r="CFH113" s="74"/>
      <c r="CFI113" s="74"/>
      <c r="CFJ113" s="74"/>
      <c r="CFK113" s="74"/>
      <c r="CFL113" s="74"/>
      <c r="CFM113" s="74"/>
      <c r="CFN113" s="74"/>
      <c r="CFO113" s="74"/>
      <c r="CFP113" s="74"/>
      <c r="CFQ113" s="74"/>
      <c r="CFR113" s="74"/>
      <c r="CFS113" s="74"/>
      <c r="CFT113" s="74"/>
      <c r="CFU113" s="74"/>
      <c r="CFV113" s="74"/>
      <c r="CFW113" s="74"/>
      <c r="CFX113" s="74"/>
      <c r="CFY113" s="74"/>
      <c r="CFZ113" s="74"/>
      <c r="CGA113" s="74"/>
      <c r="CGB113" s="74"/>
      <c r="CGC113" s="74"/>
      <c r="CGD113" s="74"/>
      <c r="CGE113" s="74"/>
      <c r="CGF113" s="74"/>
      <c r="CGG113" s="74"/>
      <c r="CGH113" s="74"/>
      <c r="CGI113" s="74"/>
      <c r="CGJ113" s="74"/>
      <c r="CGK113" s="74"/>
      <c r="CGL113" s="74"/>
      <c r="CGM113" s="74"/>
      <c r="CGN113" s="74"/>
      <c r="CGO113" s="74"/>
      <c r="CGP113" s="74"/>
      <c r="CGQ113" s="74"/>
      <c r="CGR113" s="74"/>
      <c r="CGS113" s="74"/>
      <c r="CGT113" s="74"/>
      <c r="CGU113" s="74"/>
      <c r="CGV113" s="74"/>
      <c r="CGW113" s="74"/>
      <c r="CGX113" s="74"/>
      <c r="CGY113" s="74"/>
      <c r="CGZ113" s="74"/>
      <c r="CHA113" s="74"/>
      <c r="CHB113" s="74"/>
      <c r="CHC113" s="74"/>
      <c r="CHD113" s="74"/>
      <c r="CHE113" s="74"/>
      <c r="CHF113" s="74"/>
      <c r="CHG113" s="74"/>
      <c r="CHH113" s="74"/>
      <c r="CHI113" s="74"/>
      <c r="CHJ113" s="74"/>
      <c r="CHK113" s="74"/>
      <c r="CHL113" s="74"/>
      <c r="CHM113" s="74"/>
      <c r="CHN113" s="74"/>
      <c r="CHO113" s="74"/>
      <c r="CHP113" s="74"/>
      <c r="CHQ113" s="74"/>
      <c r="CHR113" s="74"/>
      <c r="CHS113" s="74"/>
      <c r="CHT113" s="74"/>
      <c r="CHU113" s="74"/>
      <c r="CHV113" s="74"/>
      <c r="CHW113" s="74"/>
      <c r="CHX113" s="74"/>
      <c r="CHY113" s="74"/>
      <c r="CHZ113" s="74"/>
      <c r="CIA113" s="74"/>
      <c r="CIB113" s="74"/>
      <c r="CIC113" s="74"/>
      <c r="CID113" s="74"/>
      <c r="CIE113" s="74"/>
      <c r="CIF113" s="74"/>
      <c r="CIG113" s="74"/>
      <c r="CIH113" s="74"/>
      <c r="CII113" s="74"/>
      <c r="CIJ113" s="74"/>
      <c r="CIK113" s="74"/>
      <c r="CIL113" s="74"/>
      <c r="CIM113" s="74"/>
      <c r="CIN113" s="74"/>
      <c r="CIO113" s="74"/>
      <c r="CIP113" s="74"/>
      <c r="CIQ113" s="74"/>
      <c r="CIR113" s="74"/>
      <c r="CIS113" s="74"/>
      <c r="CIT113" s="74"/>
      <c r="CIU113" s="74"/>
      <c r="CIV113" s="74"/>
      <c r="CIW113" s="74"/>
      <c r="CIX113" s="74"/>
      <c r="CIY113" s="74"/>
      <c r="CIZ113" s="74"/>
      <c r="CJA113" s="74"/>
      <c r="CJB113" s="74"/>
      <c r="CJC113" s="74"/>
      <c r="CJD113" s="74"/>
      <c r="CJE113" s="74"/>
      <c r="CJF113" s="74"/>
      <c r="CJG113" s="74"/>
      <c r="CJH113" s="74"/>
      <c r="CJI113" s="74"/>
      <c r="CJJ113" s="74"/>
      <c r="CJK113" s="74"/>
      <c r="CJL113" s="74"/>
      <c r="CJM113" s="74"/>
      <c r="CJN113" s="74"/>
      <c r="CJO113" s="74"/>
      <c r="CJP113" s="74"/>
      <c r="CJQ113" s="74"/>
      <c r="CJR113" s="74"/>
      <c r="CJS113" s="74"/>
      <c r="CJT113" s="74"/>
      <c r="CJU113" s="74"/>
      <c r="CJV113" s="74"/>
      <c r="CJW113" s="74"/>
      <c r="CJX113" s="74"/>
      <c r="CJY113" s="74"/>
      <c r="CJZ113" s="74"/>
      <c r="CKA113" s="74"/>
      <c r="CKB113" s="74"/>
      <c r="CKC113" s="74"/>
      <c r="CKD113" s="74"/>
      <c r="CKE113" s="74"/>
      <c r="CKF113" s="74"/>
      <c r="CKG113" s="74"/>
      <c r="CKH113" s="74"/>
      <c r="CKI113" s="74"/>
      <c r="CKJ113" s="74"/>
      <c r="CKK113" s="74"/>
      <c r="CKL113" s="74"/>
      <c r="CKM113" s="74"/>
      <c r="CKN113" s="74"/>
      <c r="CKO113" s="74"/>
      <c r="CKP113" s="74"/>
      <c r="CKQ113" s="74"/>
      <c r="CKR113" s="74"/>
      <c r="CKS113" s="74"/>
      <c r="CKT113" s="74"/>
      <c r="CKU113" s="74"/>
      <c r="CKV113" s="74"/>
      <c r="CKW113" s="74"/>
      <c r="CKX113" s="74"/>
      <c r="CKY113" s="74"/>
      <c r="CKZ113" s="74"/>
      <c r="CLA113" s="74"/>
      <c r="CLB113" s="74"/>
      <c r="CLC113" s="74"/>
      <c r="CLD113" s="74"/>
      <c r="CLE113" s="74"/>
      <c r="CLF113" s="74"/>
      <c r="CLG113" s="74"/>
      <c r="CLH113" s="74"/>
      <c r="CLI113" s="74"/>
      <c r="CLJ113" s="74"/>
      <c r="CLK113" s="74"/>
      <c r="CLL113" s="74"/>
      <c r="CLM113" s="74"/>
      <c r="CLN113" s="74"/>
      <c r="CLO113" s="74"/>
      <c r="CLP113" s="74"/>
      <c r="CLQ113" s="74"/>
      <c r="CLR113" s="74"/>
      <c r="CLS113" s="74"/>
      <c r="CLT113" s="74"/>
      <c r="CLU113" s="74"/>
      <c r="CLV113" s="74"/>
      <c r="CLW113" s="74"/>
      <c r="CLX113" s="74"/>
      <c r="CLY113" s="74"/>
      <c r="CLZ113" s="74"/>
      <c r="CMA113" s="74"/>
      <c r="CMB113" s="74"/>
      <c r="CMC113" s="74"/>
      <c r="CMD113" s="74"/>
      <c r="CME113" s="74"/>
      <c r="CMF113" s="74"/>
      <c r="CMG113" s="74"/>
      <c r="CMH113" s="74"/>
      <c r="CMI113" s="74"/>
      <c r="CMJ113" s="74"/>
      <c r="CMK113" s="74"/>
      <c r="CML113" s="74"/>
      <c r="CMM113" s="74"/>
      <c r="CMN113" s="74"/>
      <c r="CMO113" s="74"/>
      <c r="CMP113" s="74"/>
      <c r="CMQ113" s="74"/>
      <c r="CMR113" s="74"/>
      <c r="CMS113" s="74"/>
      <c r="CMT113" s="74"/>
      <c r="CMU113" s="74"/>
      <c r="CMV113" s="74"/>
      <c r="CMW113" s="74"/>
      <c r="CMX113" s="74"/>
      <c r="CMY113" s="74"/>
      <c r="CMZ113" s="74"/>
      <c r="CNA113" s="74"/>
      <c r="CNB113" s="74"/>
      <c r="CNC113" s="74"/>
      <c r="CND113" s="74"/>
      <c r="CNE113" s="74"/>
      <c r="CNF113" s="74"/>
      <c r="CNG113" s="74"/>
      <c r="CNH113" s="74"/>
      <c r="CNI113" s="74"/>
      <c r="CNJ113" s="74"/>
      <c r="CNK113" s="74"/>
      <c r="CNL113" s="74"/>
      <c r="CNM113" s="74"/>
      <c r="CNN113" s="74"/>
      <c r="CNO113" s="74"/>
      <c r="CNP113" s="74"/>
      <c r="CNQ113" s="74"/>
      <c r="CNR113" s="74"/>
      <c r="CNS113" s="74"/>
      <c r="CNT113" s="74"/>
      <c r="CNU113" s="74"/>
      <c r="CNV113" s="74"/>
      <c r="CNW113" s="74"/>
      <c r="CNX113" s="74"/>
      <c r="CNY113" s="74"/>
      <c r="CNZ113" s="74"/>
      <c r="COA113" s="74"/>
      <c r="COB113" s="74"/>
      <c r="COC113" s="74"/>
      <c r="COD113" s="74"/>
      <c r="COE113" s="74"/>
      <c r="COF113" s="74"/>
      <c r="COG113" s="74"/>
      <c r="COH113" s="74"/>
      <c r="COI113" s="74"/>
      <c r="COJ113" s="74"/>
      <c r="COK113" s="74"/>
      <c r="COL113" s="74"/>
      <c r="COM113" s="74"/>
      <c r="CON113" s="74"/>
      <c r="COO113" s="74"/>
      <c r="COP113" s="74"/>
      <c r="COQ113" s="74"/>
      <c r="COR113" s="74"/>
      <c r="COS113" s="74"/>
      <c r="COT113" s="74"/>
      <c r="COU113" s="74"/>
      <c r="COV113" s="74"/>
      <c r="COW113" s="74"/>
      <c r="COX113" s="74"/>
      <c r="COY113" s="74"/>
      <c r="COZ113" s="74"/>
      <c r="CPA113" s="74"/>
      <c r="CPB113" s="74"/>
      <c r="CPC113" s="74"/>
      <c r="CPD113" s="74"/>
      <c r="CPE113" s="74"/>
      <c r="CPF113" s="74"/>
      <c r="CPG113" s="74"/>
      <c r="CPH113" s="74"/>
      <c r="CPI113" s="74"/>
      <c r="CPJ113" s="74"/>
      <c r="CPK113" s="74"/>
      <c r="CPL113" s="74"/>
      <c r="CPM113" s="74"/>
      <c r="CPN113" s="74"/>
      <c r="CPO113" s="74"/>
      <c r="CPP113" s="74"/>
      <c r="CPQ113" s="74"/>
      <c r="CPR113" s="74"/>
      <c r="CPS113" s="74"/>
      <c r="CPT113" s="74"/>
      <c r="CPU113" s="74"/>
      <c r="CPV113" s="74"/>
      <c r="CPW113" s="74"/>
      <c r="CPX113" s="74"/>
      <c r="CPY113" s="74"/>
      <c r="CPZ113" s="74"/>
      <c r="CQA113" s="74"/>
      <c r="CQB113" s="74"/>
      <c r="CQC113" s="74"/>
      <c r="CQD113" s="74"/>
      <c r="CQE113" s="74"/>
      <c r="CQF113" s="74"/>
      <c r="CQG113" s="74"/>
      <c r="CQH113" s="74"/>
      <c r="CQI113" s="74"/>
      <c r="CQJ113" s="74"/>
      <c r="CQK113" s="74"/>
      <c r="CQL113" s="74"/>
      <c r="CQM113" s="74"/>
      <c r="CQN113" s="74"/>
      <c r="CQO113" s="74"/>
      <c r="CQP113" s="74"/>
      <c r="CQQ113" s="74"/>
      <c r="CQR113" s="74"/>
      <c r="CQS113" s="74"/>
      <c r="CQT113" s="74"/>
      <c r="CQU113" s="74"/>
      <c r="CQV113" s="74"/>
      <c r="CQW113" s="74"/>
      <c r="CQX113" s="74"/>
      <c r="CQY113" s="74"/>
      <c r="CQZ113" s="74"/>
      <c r="CRA113" s="74"/>
      <c r="CRB113" s="74"/>
      <c r="CRC113" s="74"/>
      <c r="CRD113" s="74"/>
      <c r="CRE113" s="74"/>
      <c r="CRF113" s="74"/>
      <c r="CRG113" s="74"/>
      <c r="CRH113" s="74"/>
      <c r="CRI113" s="74"/>
      <c r="CRJ113" s="74"/>
      <c r="CRK113" s="74"/>
      <c r="CRL113" s="74"/>
      <c r="CRM113" s="74"/>
      <c r="CRN113" s="74"/>
      <c r="CRO113" s="74"/>
      <c r="CRP113" s="74"/>
      <c r="CRQ113" s="74"/>
      <c r="CRR113" s="74"/>
      <c r="CRS113" s="74"/>
      <c r="CRT113" s="74"/>
      <c r="CRU113" s="74"/>
      <c r="CRV113" s="74"/>
      <c r="CRW113" s="74"/>
      <c r="CRX113" s="74"/>
      <c r="CRY113" s="74"/>
      <c r="CRZ113" s="74"/>
      <c r="CSA113" s="74"/>
      <c r="CSB113" s="74"/>
      <c r="CSC113" s="74"/>
      <c r="CSD113" s="74"/>
      <c r="CSE113" s="74"/>
      <c r="CSF113" s="74"/>
      <c r="CSG113" s="74"/>
      <c r="CSH113" s="74"/>
      <c r="CSI113" s="74"/>
      <c r="CSJ113" s="74"/>
      <c r="CSK113" s="74"/>
      <c r="CSL113" s="74"/>
      <c r="CSM113" s="74"/>
      <c r="CSN113" s="74"/>
      <c r="CSO113" s="74"/>
      <c r="CSP113" s="74"/>
      <c r="CSQ113" s="74"/>
      <c r="CSR113" s="74"/>
      <c r="CSS113" s="74"/>
      <c r="CST113" s="74"/>
      <c r="CSU113" s="74"/>
      <c r="CSV113" s="74"/>
      <c r="CSW113" s="74"/>
      <c r="CSX113" s="74"/>
      <c r="CSY113" s="74"/>
      <c r="CSZ113" s="74"/>
      <c r="CTA113" s="74"/>
      <c r="CTB113" s="74"/>
      <c r="CTC113" s="74"/>
      <c r="CTD113" s="74"/>
      <c r="CTE113" s="74"/>
      <c r="CTF113" s="74"/>
      <c r="CTG113" s="74"/>
      <c r="CTH113" s="74"/>
      <c r="CTI113" s="74"/>
      <c r="CTJ113" s="74"/>
      <c r="CTK113" s="74"/>
      <c r="CTL113" s="74"/>
      <c r="CTM113" s="74"/>
      <c r="CTN113" s="74"/>
      <c r="CTO113" s="74"/>
      <c r="CTP113" s="74"/>
      <c r="CTQ113" s="74"/>
      <c r="CTR113" s="74"/>
      <c r="CTS113" s="74"/>
      <c r="CTT113" s="74"/>
      <c r="CTU113" s="74"/>
      <c r="CTV113" s="74"/>
      <c r="CTW113" s="74"/>
      <c r="CTX113" s="74"/>
      <c r="CTY113" s="74"/>
      <c r="CTZ113" s="74"/>
      <c r="CUA113" s="74"/>
      <c r="CUB113" s="74"/>
      <c r="CUC113" s="74"/>
      <c r="CUD113" s="74"/>
      <c r="CUE113" s="74"/>
      <c r="CUF113" s="74"/>
      <c r="CUG113" s="74"/>
      <c r="CUH113" s="74"/>
      <c r="CUI113" s="74"/>
      <c r="CUJ113" s="74"/>
      <c r="CUK113" s="74"/>
      <c r="CUL113" s="74"/>
      <c r="CUM113" s="74"/>
      <c r="CUN113" s="74"/>
      <c r="CUO113" s="74"/>
      <c r="CUP113" s="74"/>
      <c r="CUQ113" s="74"/>
      <c r="CUR113" s="74"/>
      <c r="CUS113" s="74"/>
      <c r="CUT113" s="74"/>
      <c r="CUU113" s="74"/>
      <c r="CUV113" s="74"/>
      <c r="CUW113" s="74"/>
      <c r="CUX113" s="74"/>
      <c r="CUY113" s="74"/>
      <c r="CUZ113" s="74"/>
      <c r="CVA113" s="74"/>
      <c r="CVB113" s="74"/>
      <c r="CVC113" s="74"/>
      <c r="CVD113" s="74"/>
      <c r="CVE113" s="74"/>
      <c r="CVF113" s="74"/>
      <c r="CVG113" s="74"/>
      <c r="CVH113" s="74"/>
      <c r="CVI113" s="74"/>
      <c r="CVJ113" s="74"/>
      <c r="CVK113" s="74"/>
      <c r="CVL113" s="74"/>
      <c r="CVM113" s="74"/>
      <c r="CVN113" s="74"/>
      <c r="CVO113" s="74"/>
      <c r="CVP113" s="74"/>
      <c r="CVQ113" s="74"/>
      <c r="CVR113" s="74"/>
      <c r="CVS113" s="74"/>
      <c r="CVT113" s="74"/>
      <c r="CVU113" s="74"/>
      <c r="CVV113" s="74"/>
      <c r="CVW113" s="74"/>
      <c r="CVX113" s="74"/>
      <c r="CVY113" s="74"/>
      <c r="CVZ113" s="74"/>
      <c r="CWA113" s="74"/>
      <c r="CWB113" s="74"/>
      <c r="CWC113" s="74"/>
      <c r="CWD113" s="74"/>
      <c r="CWE113" s="74"/>
      <c r="CWF113" s="74"/>
      <c r="CWG113" s="74"/>
      <c r="CWH113" s="74"/>
      <c r="CWI113" s="74"/>
      <c r="CWJ113" s="74"/>
      <c r="CWK113" s="74"/>
      <c r="CWL113" s="74"/>
      <c r="CWM113" s="74"/>
      <c r="CWN113" s="74"/>
      <c r="CWO113" s="74"/>
      <c r="CWP113" s="74"/>
      <c r="CWQ113" s="74"/>
      <c r="CWR113" s="74"/>
      <c r="CWS113" s="74"/>
      <c r="CWT113" s="74"/>
      <c r="CWU113" s="74"/>
      <c r="CWV113" s="74"/>
      <c r="CWW113" s="74"/>
      <c r="CWX113" s="74"/>
      <c r="CWY113" s="74"/>
      <c r="CWZ113" s="74"/>
      <c r="CXA113" s="74"/>
      <c r="CXB113" s="74"/>
      <c r="CXC113" s="74"/>
      <c r="CXD113" s="74"/>
      <c r="CXE113" s="74"/>
      <c r="CXF113" s="74"/>
      <c r="CXG113" s="74"/>
      <c r="CXH113" s="74"/>
      <c r="CXI113" s="74"/>
      <c r="CXJ113" s="74"/>
      <c r="CXK113" s="74"/>
      <c r="CXL113" s="74"/>
      <c r="CXM113" s="74"/>
      <c r="CXN113" s="74"/>
      <c r="CXO113" s="74"/>
      <c r="CXP113" s="74"/>
      <c r="CXQ113" s="74"/>
      <c r="CXR113" s="74"/>
      <c r="CXS113" s="74"/>
      <c r="CXT113" s="74"/>
      <c r="CXU113" s="74"/>
      <c r="CXV113" s="74"/>
      <c r="CXW113" s="74"/>
      <c r="CXX113" s="74"/>
      <c r="CXY113" s="74"/>
      <c r="CXZ113" s="74"/>
      <c r="CYA113" s="74"/>
      <c r="CYB113" s="74"/>
      <c r="CYC113" s="74"/>
      <c r="CYD113" s="74"/>
      <c r="CYE113" s="74"/>
      <c r="CYF113" s="74"/>
      <c r="CYG113" s="74"/>
      <c r="CYH113" s="74"/>
      <c r="CYI113" s="74"/>
      <c r="CYJ113" s="74"/>
      <c r="CYK113" s="74"/>
      <c r="CYL113" s="74"/>
      <c r="CYM113" s="74"/>
      <c r="CYN113" s="74"/>
      <c r="CYO113" s="74"/>
      <c r="CYP113" s="74"/>
      <c r="CYQ113" s="74"/>
      <c r="CYR113" s="74"/>
      <c r="CYS113" s="74"/>
      <c r="CYT113" s="74"/>
      <c r="CYU113" s="74"/>
      <c r="CYV113" s="74"/>
      <c r="CYW113" s="74"/>
      <c r="CYX113" s="74"/>
      <c r="CYY113" s="74"/>
      <c r="CYZ113" s="74"/>
      <c r="CZA113" s="74"/>
      <c r="CZB113" s="74"/>
      <c r="CZC113" s="74"/>
      <c r="CZD113" s="74"/>
      <c r="CZE113" s="74"/>
      <c r="CZF113" s="74"/>
      <c r="CZG113" s="74"/>
      <c r="CZH113" s="74"/>
      <c r="CZI113" s="74"/>
      <c r="CZJ113" s="74"/>
      <c r="CZK113" s="74"/>
      <c r="CZL113" s="74"/>
      <c r="CZM113" s="74"/>
      <c r="CZN113" s="74"/>
      <c r="CZO113" s="74"/>
      <c r="CZP113" s="74"/>
      <c r="CZQ113" s="74"/>
      <c r="CZR113" s="74"/>
      <c r="CZS113" s="74"/>
      <c r="CZT113" s="74"/>
      <c r="CZU113" s="74"/>
      <c r="CZV113" s="74"/>
      <c r="CZW113" s="74"/>
      <c r="CZX113" s="74"/>
      <c r="CZY113" s="74"/>
      <c r="CZZ113" s="74"/>
      <c r="DAA113" s="74"/>
      <c r="DAB113" s="74"/>
      <c r="DAC113" s="74"/>
      <c r="DAD113" s="74"/>
      <c r="DAE113" s="74"/>
      <c r="DAF113" s="74"/>
      <c r="DAG113" s="74"/>
      <c r="DAH113" s="74"/>
      <c r="DAI113" s="74"/>
      <c r="DAJ113" s="74"/>
      <c r="DAK113" s="74"/>
      <c r="DAL113" s="74"/>
      <c r="DAM113" s="74"/>
      <c r="DAN113" s="74"/>
      <c r="DAO113" s="74"/>
      <c r="DAP113" s="74"/>
      <c r="DAQ113" s="74"/>
      <c r="DAR113" s="74"/>
      <c r="DAS113" s="74"/>
      <c r="DAT113" s="74"/>
      <c r="DAU113" s="74"/>
      <c r="DAV113" s="74"/>
      <c r="DAW113" s="74"/>
      <c r="DAX113" s="74"/>
      <c r="DAY113" s="74"/>
      <c r="DAZ113" s="74"/>
      <c r="DBA113" s="74"/>
      <c r="DBB113" s="74"/>
      <c r="DBC113" s="74"/>
      <c r="DBD113" s="74"/>
      <c r="DBE113" s="74"/>
      <c r="DBF113" s="74"/>
      <c r="DBG113" s="74"/>
      <c r="DBH113" s="74"/>
      <c r="DBI113" s="74"/>
      <c r="DBJ113" s="74"/>
      <c r="DBK113" s="74"/>
      <c r="DBL113" s="74"/>
      <c r="DBM113" s="74"/>
      <c r="DBN113" s="74"/>
      <c r="DBO113" s="74"/>
      <c r="DBP113" s="74"/>
      <c r="DBQ113" s="74"/>
      <c r="DBR113" s="74"/>
      <c r="DBS113" s="74"/>
      <c r="DBT113" s="74"/>
      <c r="DBU113" s="74"/>
      <c r="DBV113" s="74"/>
      <c r="DBW113" s="74"/>
      <c r="DBX113" s="74"/>
      <c r="DBY113" s="74"/>
      <c r="DBZ113" s="74"/>
      <c r="DCA113" s="74"/>
      <c r="DCB113" s="74"/>
      <c r="DCC113" s="74"/>
      <c r="DCD113" s="74"/>
      <c r="DCE113" s="74"/>
      <c r="DCF113" s="74"/>
      <c r="DCG113" s="74"/>
      <c r="DCH113" s="74"/>
      <c r="DCI113" s="74"/>
      <c r="DCJ113" s="74"/>
      <c r="DCK113" s="74"/>
      <c r="DCL113" s="74"/>
      <c r="DCM113" s="74"/>
      <c r="DCN113" s="74"/>
      <c r="DCO113" s="74"/>
      <c r="DCP113" s="74"/>
      <c r="DCQ113" s="74"/>
      <c r="DCR113" s="74"/>
      <c r="DCS113" s="74"/>
      <c r="DCT113" s="74"/>
      <c r="DCU113" s="74"/>
      <c r="DCV113" s="74"/>
      <c r="DCW113" s="74"/>
      <c r="DCX113" s="74"/>
      <c r="DCY113" s="74"/>
      <c r="DCZ113" s="74"/>
      <c r="DDA113" s="74"/>
      <c r="DDB113" s="74"/>
      <c r="DDC113" s="74"/>
      <c r="DDD113" s="74"/>
      <c r="DDE113" s="74"/>
      <c r="DDF113" s="74"/>
      <c r="DDG113" s="74"/>
      <c r="DDH113" s="74"/>
      <c r="DDI113" s="74"/>
      <c r="DDJ113" s="74"/>
      <c r="DDK113" s="74"/>
      <c r="DDL113" s="74"/>
      <c r="DDM113" s="74"/>
      <c r="DDN113" s="74"/>
      <c r="DDO113" s="74"/>
      <c r="DDP113" s="74"/>
      <c r="DDQ113" s="74"/>
      <c r="DDR113" s="74"/>
      <c r="DDS113" s="74"/>
      <c r="DDT113" s="74"/>
      <c r="DDU113" s="74"/>
      <c r="DDV113" s="74"/>
      <c r="DDW113" s="74"/>
      <c r="DDX113" s="74"/>
      <c r="DDY113" s="74"/>
      <c r="DDZ113" s="74"/>
      <c r="DEA113" s="74"/>
      <c r="DEB113" s="74"/>
      <c r="DEC113" s="74"/>
      <c r="DED113" s="74"/>
      <c r="DEE113" s="74"/>
      <c r="DEF113" s="74"/>
      <c r="DEG113" s="74"/>
      <c r="DEH113" s="74"/>
      <c r="DEI113" s="74"/>
      <c r="DEJ113" s="74"/>
      <c r="DEK113" s="74"/>
      <c r="DEL113" s="74"/>
      <c r="DEM113" s="74"/>
      <c r="DEN113" s="74"/>
      <c r="DEO113" s="74"/>
      <c r="DEP113" s="74"/>
      <c r="DEQ113" s="74"/>
      <c r="DER113" s="74"/>
      <c r="DES113" s="74"/>
      <c r="DET113" s="74"/>
      <c r="DEU113" s="74"/>
      <c r="DEV113" s="74"/>
      <c r="DEW113" s="74"/>
      <c r="DEX113" s="74"/>
      <c r="DEY113" s="74"/>
      <c r="DEZ113" s="74"/>
      <c r="DFA113" s="74"/>
      <c r="DFB113" s="74"/>
      <c r="DFC113" s="74"/>
      <c r="DFD113" s="74"/>
      <c r="DFE113" s="74"/>
      <c r="DFF113" s="74"/>
      <c r="DFG113" s="74"/>
      <c r="DFH113" s="74"/>
      <c r="DFI113" s="74"/>
      <c r="DFJ113" s="74"/>
      <c r="DFK113" s="74"/>
      <c r="DFL113" s="74"/>
      <c r="DFM113" s="74"/>
      <c r="DFN113" s="74"/>
      <c r="DFO113" s="74"/>
      <c r="DFP113" s="74"/>
      <c r="DFQ113" s="74"/>
      <c r="DFR113" s="74"/>
      <c r="DFS113" s="74"/>
      <c r="DFT113" s="74"/>
      <c r="DFU113" s="74"/>
      <c r="DFV113" s="74"/>
      <c r="DFW113" s="74"/>
      <c r="DFX113" s="74"/>
      <c r="DFY113" s="74"/>
      <c r="DFZ113" s="74"/>
      <c r="DGA113" s="74"/>
      <c r="DGB113" s="74"/>
      <c r="DGC113" s="74"/>
      <c r="DGD113" s="74"/>
      <c r="DGE113" s="74"/>
      <c r="DGF113" s="74"/>
      <c r="DGG113" s="74"/>
      <c r="DGH113" s="74"/>
      <c r="DGI113" s="74"/>
      <c r="DGJ113" s="74"/>
      <c r="DGK113" s="74"/>
      <c r="DGL113" s="74"/>
      <c r="DGM113" s="74"/>
      <c r="DGN113" s="74"/>
      <c r="DGO113" s="74"/>
      <c r="DGP113" s="74"/>
      <c r="DGQ113" s="74"/>
      <c r="DGR113" s="74"/>
      <c r="DGS113" s="74"/>
      <c r="DGT113" s="74"/>
      <c r="DGU113" s="74"/>
      <c r="DGV113" s="74"/>
      <c r="DGW113" s="74"/>
      <c r="DGX113" s="74"/>
      <c r="DGY113" s="74"/>
      <c r="DGZ113" s="74"/>
      <c r="DHA113" s="74"/>
      <c r="DHB113" s="74"/>
      <c r="DHC113" s="74"/>
      <c r="DHD113" s="74"/>
      <c r="DHE113" s="74"/>
      <c r="DHF113" s="74"/>
      <c r="DHG113" s="74"/>
      <c r="DHH113" s="74"/>
      <c r="DHI113" s="74"/>
      <c r="DHJ113" s="74"/>
      <c r="DHK113" s="74"/>
      <c r="DHL113" s="74"/>
      <c r="DHM113" s="74"/>
      <c r="DHN113" s="74"/>
      <c r="DHO113" s="74"/>
      <c r="DHP113" s="74"/>
      <c r="DHQ113" s="74"/>
      <c r="DHR113" s="74"/>
      <c r="DHS113" s="74"/>
      <c r="DHT113" s="74"/>
      <c r="DHU113" s="74"/>
      <c r="DHV113" s="74"/>
      <c r="DHW113" s="74"/>
      <c r="DHX113" s="74"/>
      <c r="DHY113" s="74"/>
      <c r="DHZ113" s="74"/>
      <c r="DIA113" s="74"/>
      <c r="DIB113" s="74"/>
      <c r="DIC113" s="74"/>
      <c r="DID113" s="74"/>
      <c r="DIE113" s="74"/>
      <c r="DIF113" s="74"/>
      <c r="DIG113" s="74"/>
      <c r="DIH113" s="74"/>
      <c r="DII113" s="74"/>
      <c r="DIJ113" s="74"/>
      <c r="DIK113" s="74"/>
      <c r="DIL113" s="74"/>
      <c r="DIM113" s="74"/>
      <c r="DIN113" s="74"/>
      <c r="DIO113" s="74"/>
      <c r="DIP113" s="74"/>
      <c r="DIQ113" s="74"/>
      <c r="DIR113" s="74"/>
      <c r="DIS113" s="74"/>
      <c r="DIT113" s="74"/>
      <c r="DIU113" s="74"/>
      <c r="DIV113" s="74"/>
      <c r="DIW113" s="74"/>
      <c r="DIX113" s="74"/>
      <c r="DIY113" s="74"/>
      <c r="DIZ113" s="74"/>
      <c r="DJA113" s="74"/>
      <c r="DJB113" s="74"/>
      <c r="DJC113" s="74"/>
      <c r="DJD113" s="74"/>
      <c r="DJE113" s="74"/>
      <c r="DJF113" s="74"/>
      <c r="DJG113" s="74"/>
      <c r="DJH113" s="74"/>
      <c r="DJI113" s="74"/>
      <c r="DJJ113" s="74"/>
      <c r="DJK113" s="74"/>
      <c r="DJL113" s="74"/>
      <c r="DJM113" s="74"/>
      <c r="DJN113" s="74"/>
      <c r="DJO113" s="74"/>
      <c r="DJP113" s="74"/>
      <c r="DJQ113" s="74"/>
      <c r="DJR113" s="74"/>
      <c r="DJS113" s="74"/>
      <c r="DJT113" s="74"/>
      <c r="DJU113" s="74"/>
      <c r="DJV113" s="74"/>
      <c r="DJW113" s="74"/>
      <c r="DJX113" s="74"/>
      <c r="DJY113" s="74"/>
      <c r="DJZ113" s="74"/>
      <c r="DKA113" s="74"/>
      <c r="DKB113" s="74"/>
      <c r="DKC113" s="74"/>
      <c r="DKD113" s="74"/>
      <c r="DKE113" s="74"/>
      <c r="DKF113" s="74"/>
      <c r="DKG113" s="74"/>
      <c r="DKH113" s="74"/>
      <c r="DKI113" s="74"/>
      <c r="DKJ113" s="74"/>
      <c r="DKK113" s="74"/>
      <c r="DKL113" s="74"/>
      <c r="DKM113" s="74"/>
      <c r="DKN113" s="74"/>
      <c r="DKO113" s="74"/>
      <c r="DKP113" s="74"/>
      <c r="DKQ113" s="74"/>
      <c r="DKR113" s="74"/>
      <c r="DKS113" s="74"/>
      <c r="DKT113" s="74"/>
      <c r="DKU113" s="74"/>
      <c r="DKV113" s="74"/>
      <c r="DKW113" s="74"/>
      <c r="DKX113" s="74"/>
      <c r="DKY113" s="74"/>
      <c r="DKZ113" s="74"/>
      <c r="DLA113" s="74"/>
      <c r="DLB113" s="74"/>
      <c r="DLC113" s="74"/>
      <c r="DLD113" s="74"/>
      <c r="DLE113" s="74"/>
      <c r="DLF113" s="74"/>
      <c r="DLG113" s="74"/>
      <c r="DLH113" s="74"/>
      <c r="DLI113" s="74"/>
      <c r="DLJ113" s="74"/>
      <c r="DLK113" s="74"/>
      <c r="DLL113" s="74"/>
      <c r="DLM113" s="74"/>
      <c r="DLN113" s="74"/>
      <c r="DLO113" s="74"/>
      <c r="DLP113" s="74"/>
      <c r="DLQ113" s="74"/>
      <c r="DLR113" s="74"/>
      <c r="DLS113" s="74"/>
      <c r="DLT113" s="74"/>
      <c r="DLU113" s="74"/>
      <c r="DLV113" s="74"/>
      <c r="DLW113" s="74"/>
      <c r="DLX113" s="74"/>
      <c r="DLY113" s="74"/>
      <c r="DLZ113" s="74"/>
      <c r="DMA113" s="74"/>
      <c r="DMB113" s="74"/>
      <c r="DMC113" s="74"/>
      <c r="DMD113" s="74"/>
      <c r="DME113" s="74"/>
      <c r="DMF113" s="74"/>
      <c r="DMG113" s="74"/>
      <c r="DMH113" s="74"/>
      <c r="DMI113" s="74"/>
      <c r="DMJ113" s="74"/>
      <c r="DMK113" s="74"/>
      <c r="DML113" s="74"/>
      <c r="DMM113" s="74"/>
      <c r="DMN113" s="74"/>
      <c r="DMO113" s="74"/>
      <c r="DMP113" s="74"/>
      <c r="DMQ113" s="74"/>
      <c r="DMR113" s="74"/>
      <c r="DMS113" s="74"/>
      <c r="DMT113" s="74"/>
      <c r="DMU113" s="74"/>
      <c r="DMV113" s="74"/>
      <c r="DMW113" s="74"/>
      <c r="DMX113" s="74"/>
      <c r="DMY113" s="74"/>
      <c r="DMZ113" s="74"/>
      <c r="DNA113" s="74"/>
      <c r="DNB113" s="74"/>
      <c r="DNC113" s="74"/>
      <c r="DND113" s="74"/>
      <c r="DNE113" s="74"/>
      <c r="DNF113" s="74"/>
      <c r="DNG113" s="74"/>
      <c r="DNH113" s="74"/>
      <c r="DNI113" s="74"/>
      <c r="DNJ113" s="74"/>
      <c r="DNK113" s="74"/>
      <c r="DNL113" s="74"/>
      <c r="DNM113" s="74"/>
      <c r="DNN113" s="74"/>
      <c r="DNO113" s="74"/>
      <c r="DNP113" s="74"/>
      <c r="DNQ113" s="74"/>
      <c r="DNR113" s="74"/>
      <c r="DNS113" s="74"/>
      <c r="DNT113" s="74"/>
      <c r="DNU113" s="74"/>
      <c r="DNV113" s="74"/>
      <c r="DNW113" s="74"/>
      <c r="DNX113" s="74"/>
      <c r="DNY113" s="74"/>
      <c r="DNZ113" s="74"/>
      <c r="DOA113" s="74"/>
      <c r="DOB113" s="74"/>
      <c r="DOC113" s="74"/>
      <c r="DOD113" s="74"/>
      <c r="DOE113" s="74"/>
      <c r="DOF113" s="74"/>
      <c r="DOG113" s="74"/>
      <c r="DOH113" s="74"/>
      <c r="DOI113" s="74"/>
      <c r="DOJ113" s="74"/>
      <c r="DOK113" s="74"/>
      <c r="DOL113" s="74"/>
      <c r="DOM113" s="74"/>
      <c r="DON113" s="74"/>
      <c r="DOO113" s="74"/>
      <c r="DOP113" s="74"/>
      <c r="DOQ113" s="74"/>
      <c r="DOR113" s="74"/>
      <c r="DOS113" s="74"/>
      <c r="DOT113" s="74"/>
      <c r="DOU113" s="74"/>
      <c r="DOV113" s="74"/>
      <c r="DOW113" s="74"/>
      <c r="DOX113" s="74"/>
      <c r="DOY113" s="74"/>
      <c r="DOZ113" s="74"/>
      <c r="DPA113" s="74"/>
      <c r="DPB113" s="74"/>
      <c r="DPC113" s="74"/>
      <c r="DPD113" s="74"/>
      <c r="DPE113" s="74"/>
      <c r="DPF113" s="74"/>
      <c r="DPG113" s="74"/>
      <c r="DPH113" s="74"/>
      <c r="DPI113" s="74"/>
      <c r="DPJ113" s="74"/>
      <c r="DPK113" s="74"/>
      <c r="DPL113" s="74"/>
      <c r="DPM113" s="74"/>
      <c r="DPN113" s="74"/>
      <c r="DPO113" s="74"/>
      <c r="DPP113" s="74"/>
      <c r="DPQ113" s="74"/>
      <c r="DPR113" s="74"/>
      <c r="DPS113" s="74"/>
      <c r="DPT113" s="74"/>
      <c r="DPU113" s="74"/>
      <c r="DPV113" s="74"/>
      <c r="DPW113" s="74"/>
      <c r="DPX113" s="74"/>
      <c r="DPY113" s="74"/>
      <c r="DPZ113" s="74"/>
      <c r="DQA113" s="74"/>
      <c r="DQB113" s="74"/>
      <c r="DQC113" s="74"/>
      <c r="DQD113" s="74"/>
      <c r="DQE113" s="74"/>
      <c r="DQF113" s="74"/>
      <c r="DQG113" s="74"/>
      <c r="DQH113" s="74"/>
      <c r="DQI113" s="74"/>
      <c r="DQJ113" s="74"/>
      <c r="DQK113" s="74"/>
      <c r="DQL113" s="74"/>
      <c r="DQM113" s="74"/>
      <c r="DQN113" s="74"/>
      <c r="DQO113" s="74"/>
      <c r="DQP113" s="74"/>
      <c r="DQQ113" s="74"/>
      <c r="DQR113" s="74"/>
      <c r="DQS113" s="74"/>
      <c r="DQT113" s="74"/>
      <c r="DQU113" s="74"/>
      <c r="DQV113" s="74"/>
      <c r="DQW113" s="74"/>
      <c r="DQX113" s="74"/>
      <c r="DQY113" s="74"/>
      <c r="DQZ113" s="74"/>
      <c r="DRA113" s="74"/>
      <c r="DRB113" s="74"/>
      <c r="DRC113" s="74"/>
      <c r="DRD113" s="74"/>
      <c r="DRE113" s="74"/>
      <c r="DRF113" s="74"/>
      <c r="DRG113" s="74"/>
      <c r="DRH113" s="74"/>
      <c r="DRI113" s="74"/>
      <c r="DRJ113" s="74"/>
      <c r="DRK113" s="74"/>
      <c r="DRL113" s="74"/>
      <c r="DRM113" s="74"/>
      <c r="DRN113" s="74"/>
      <c r="DRO113" s="74"/>
      <c r="DRP113" s="74"/>
      <c r="DRQ113" s="74"/>
      <c r="DRR113" s="74"/>
      <c r="DRS113" s="74"/>
      <c r="DRT113" s="74"/>
      <c r="DRU113" s="74"/>
      <c r="DRV113" s="74"/>
      <c r="DRW113" s="74"/>
      <c r="DRX113" s="74"/>
      <c r="DRY113" s="74"/>
      <c r="DRZ113" s="74"/>
      <c r="DSA113" s="74"/>
      <c r="DSB113" s="74"/>
      <c r="DSC113" s="74"/>
      <c r="DSD113" s="74"/>
      <c r="DSE113" s="74"/>
      <c r="DSF113" s="74"/>
      <c r="DSG113" s="74"/>
      <c r="DSH113" s="74"/>
      <c r="DSI113" s="74"/>
      <c r="DSJ113" s="74"/>
      <c r="DSK113" s="74"/>
      <c r="DSL113" s="74"/>
      <c r="DSM113" s="74"/>
      <c r="DSN113" s="74"/>
      <c r="DSO113" s="74"/>
      <c r="DSP113" s="74"/>
      <c r="DSQ113" s="74"/>
      <c r="DSR113" s="74"/>
      <c r="DSS113" s="74"/>
      <c r="DST113" s="74"/>
      <c r="DSU113" s="74"/>
      <c r="DSV113" s="74"/>
      <c r="DSW113" s="74"/>
      <c r="DSX113" s="74"/>
      <c r="DSY113" s="74"/>
      <c r="DSZ113" s="74"/>
      <c r="DTA113" s="74"/>
      <c r="DTB113" s="74"/>
      <c r="DTC113" s="74"/>
      <c r="DTD113" s="74"/>
      <c r="DTE113" s="74"/>
      <c r="DTF113" s="74"/>
      <c r="DTG113" s="74"/>
      <c r="DTH113" s="74"/>
      <c r="DTI113" s="74"/>
      <c r="DTJ113" s="74"/>
      <c r="DTK113" s="74"/>
      <c r="DTL113" s="74"/>
      <c r="DTM113" s="74"/>
      <c r="DTN113" s="74"/>
      <c r="DTO113" s="74"/>
      <c r="DTP113" s="74"/>
      <c r="DTQ113" s="74"/>
      <c r="DTR113" s="74"/>
      <c r="DTS113" s="74"/>
      <c r="DTT113" s="74"/>
      <c r="DTU113" s="74"/>
      <c r="DTV113" s="74"/>
      <c r="DTW113" s="74"/>
      <c r="DTX113" s="74"/>
      <c r="DTY113" s="74"/>
      <c r="DTZ113" s="74"/>
      <c r="DUA113" s="74"/>
      <c r="DUB113" s="74"/>
      <c r="DUC113" s="74"/>
      <c r="DUD113" s="74"/>
      <c r="DUE113" s="74"/>
      <c r="DUF113" s="74"/>
      <c r="DUG113" s="74"/>
      <c r="DUH113" s="74"/>
      <c r="DUI113" s="74"/>
      <c r="DUJ113" s="74"/>
      <c r="DUK113" s="74"/>
      <c r="DUL113" s="74"/>
      <c r="DUM113" s="74"/>
      <c r="DUN113" s="74"/>
      <c r="DUO113" s="74"/>
      <c r="DUP113" s="74"/>
      <c r="DUQ113" s="74"/>
      <c r="DUR113" s="74"/>
      <c r="DUS113" s="74"/>
      <c r="DUT113" s="74"/>
      <c r="DUU113" s="74"/>
      <c r="DUV113" s="74"/>
      <c r="DUW113" s="74"/>
      <c r="DUX113" s="74"/>
      <c r="DUY113" s="74"/>
      <c r="DUZ113" s="74"/>
      <c r="DVA113" s="74"/>
      <c r="DVB113" s="74"/>
      <c r="DVC113" s="74"/>
      <c r="DVD113" s="74"/>
      <c r="DVE113" s="74"/>
      <c r="DVF113" s="74"/>
      <c r="DVG113" s="74"/>
      <c r="DVH113" s="74"/>
      <c r="DVI113" s="74"/>
      <c r="DVJ113" s="74"/>
      <c r="DVK113" s="74"/>
      <c r="DVL113" s="74"/>
      <c r="DVM113" s="74"/>
      <c r="DVN113" s="74"/>
      <c r="DVO113" s="74"/>
      <c r="DVP113" s="74"/>
      <c r="DVQ113" s="74"/>
      <c r="DVR113" s="74"/>
      <c r="DVS113" s="74"/>
      <c r="DVT113" s="74"/>
      <c r="DVU113" s="74"/>
      <c r="DVV113" s="74"/>
      <c r="DVW113" s="74"/>
      <c r="DVX113" s="74"/>
      <c r="DVY113" s="74"/>
      <c r="DVZ113" s="74"/>
      <c r="DWA113" s="74"/>
      <c r="DWB113" s="74"/>
      <c r="DWC113" s="74"/>
      <c r="DWD113" s="74"/>
      <c r="DWE113" s="74"/>
      <c r="DWF113" s="74"/>
      <c r="DWG113" s="74"/>
      <c r="DWH113" s="74"/>
      <c r="DWI113" s="74"/>
      <c r="DWJ113" s="74"/>
      <c r="DWK113" s="74"/>
      <c r="DWL113" s="74"/>
      <c r="DWM113" s="74"/>
      <c r="DWN113" s="74"/>
      <c r="DWO113" s="74"/>
      <c r="DWP113" s="74"/>
      <c r="DWQ113" s="74"/>
      <c r="DWR113" s="74"/>
      <c r="DWS113" s="74"/>
      <c r="DWT113" s="74"/>
      <c r="DWU113" s="74"/>
      <c r="DWV113" s="74"/>
      <c r="DWW113" s="74"/>
      <c r="DWX113" s="74"/>
      <c r="DWY113" s="74"/>
      <c r="DWZ113" s="74"/>
      <c r="DXA113" s="74"/>
      <c r="DXB113" s="74"/>
      <c r="DXC113" s="74"/>
      <c r="DXD113" s="74"/>
      <c r="DXE113" s="74"/>
      <c r="DXF113" s="74"/>
      <c r="DXG113" s="74"/>
      <c r="DXH113" s="74"/>
      <c r="DXI113" s="74"/>
      <c r="DXJ113" s="74"/>
      <c r="DXK113" s="74"/>
      <c r="DXL113" s="74"/>
      <c r="DXM113" s="74"/>
      <c r="DXN113" s="74"/>
      <c r="DXO113" s="74"/>
      <c r="DXP113" s="74"/>
      <c r="DXQ113" s="74"/>
      <c r="DXR113" s="74"/>
      <c r="DXS113" s="74"/>
      <c r="DXT113" s="74"/>
      <c r="DXU113" s="74"/>
      <c r="DXV113" s="74"/>
      <c r="DXW113" s="74"/>
      <c r="DXX113" s="74"/>
      <c r="DXY113" s="74"/>
      <c r="DXZ113" s="74"/>
      <c r="DYA113" s="74"/>
      <c r="DYB113" s="74"/>
      <c r="DYC113" s="74"/>
      <c r="DYD113" s="74"/>
      <c r="DYE113" s="74"/>
      <c r="DYF113" s="74"/>
      <c r="DYG113" s="74"/>
      <c r="DYH113" s="74"/>
      <c r="DYI113" s="74"/>
      <c r="DYJ113" s="74"/>
      <c r="DYK113" s="74"/>
      <c r="DYL113" s="74"/>
      <c r="DYM113" s="74"/>
      <c r="DYN113" s="74"/>
      <c r="DYO113" s="74"/>
      <c r="DYP113" s="74"/>
      <c r="DYQ113" s="74"/>
      <c r="DYR113" s="74"/>
      <c r="DYS113" s="74"/>
      <c r="DYT113" s="74"/>
      <c r="DYU113" s="74"/>
      <c r="DYV113" s="74"/>
      <c r="DYW113" s="74"/>
      <c r="DYX113" s="74"/>
      <c r="DYY113" s="74"/>
      <c r="DYZ113" s="74"/>
      <c r="DZA113" s="74"/>
      <c r="DZB113" s="74"/>
      <c r="DZC113" s="74"/>
      <c r="DZD113" s="74"/>
      <c r="DZE113" s="74"/>
      <c r="DZF113" s="74"/>
      <c r="DZG113" s="74"/>
      <c r="DZH113" s="74"/>
      <c r="DZI113" s="74"/>
      <c r="DZJ113" s="74"/>
      <c r="DZK113" s="74"/>
      <c r="DZL113" s="74"/>
      <c r="DZM113" s="74"/>
      <c r="DZN113" s="74"/>
      <c r="DZO113" s="74"/>
      <c r="DZP113" s="74"/>
      <c r="DZQ113" s="74"/>
      <c r="DZR113" s="74"/>
      <c r="DZS113" s="74"/>
      <c r="DZT113" s="74"/>
      <c r="DZU113" s="74"/>
      <c r="DZV113" s="74"/>
      <c r="DZW113" s="74"/>
      <c r="DZX113" s="74"/>
      <c r="DZY113" s="74"/>
      <c r="DZZ113" s="74"/>
      <c r="EAA113" s="74"/>
      <c r="EAB113" s="74"/>
      <c r="EAC113" s="74"/>
      <c r="EAD113" s="74"/>
      <c r="EAE113" s="74"/>
      <c r="EAF113" s="74"/>
      <c r="EAG113" s="74"/>
      <c r="EAH113" s="74"/>
      <c r="EAI113" s="74"/>
      <c r="EAJ113" s="74"/>
      <c r="EAK113" s="74"/>
      <c r="EAL113" s="74"/>
      <c r="EAM113" s="74"/>
      <c r="EAN113" s="74"/>
      <c r="EAO113" s="74"/>
      <c r="EAP113" s="74"/>
      <c r="EAQ113" s="74"/>
      <c r="EAR113" s="74"/>
      <c r="EAS113" s="74"/>
      <c r="EAT113" s="74"/>
      <c r="EAU113" s="74"/>
      <c r="EAV113" s="74"/>
      <c r="EAW113" s="74"/>
      <c r="EAX113" s="74"/>
      <c r="EAY113" s="74"/>
      <c r="EAZ113" s="74"/>
      <c r="EBA113" s="74"/>
      <c r="EBB113" s="74"/>
      <c r="EBC113" s="74"/>
      <c r="EBD113" s="74"/>
      <c r="EBE113" s="74"/>
      <c r="EBF113" s="74"/>
      <c r="EBG113" s="74"/>
      <c r="EBH113" s="74"/>
      <c r="EBI113" s="74"/>
      <c r="EBJ113" s="74"/>
      <c r="EBK113" s="74"/>
      <c r="EBL113" s="74"/>
      <c r="EBM113" s="74"/>
      <c r="EBN113" s="74"/>
      <c r="EBO113" s="74"/>
      <c r="EBP113" s="74"/>
      <c r="EBQ113" s="74"/>
      <c r="EBR113" s="74"/>
      <c r="EBS113" s="74"/>
      <c r="EBT113" s="74"/>
      <c r="EBU113" s="74"/>
      <c r="EBV113" s="74"/>
      <c r="EBW113" s="74"/>
      <c r="EBX113" s="74"/>
      <c r="EBY113" s="74"/>
      <c r="EBZ113" s="74"/>
      <c r="ECA113" s="74"/>
      <c r="ECB113" s="74"/>
      <c r="ECC113" s="74"/>
      <c r="ECD113" s="74"/>
      <c r="ECE113" s="74"/>
      <c r="ECF113" s="74"/>
      <c r="ECG113" s="74"/>
      <c r="ECH113" s="74"/>
      <c r="ECI113" s="74"/>
      <c r="ECJ113" s="74"/>
      <c r="ECK113" s="74"/>
      <c r="ECL113" s="74"/>
      <c r="ECM113" s="74"/>
      <c r="ECN113" s="74"/>
      <c r="ECO113" s="74"/>
      <c r="ECP113" s="74"/>
      <c r="ECQ113" s="74"/>
      <c r="ECR113" s="74"/>
      <c r="ECS113" s="74"/>
      <c r="ECT113" s="74"/>
      <c r="ECU113" s="74"/>
      <c r="ECV113" s="74"/>
      <c r="ECW113" s="74"/>
      <c r="ECX113" s="74"/>
      <c r="ECY113" s="74"/>
      <c r="ECZ113" s="74"/>
      <c r="EDA113" s="74"/>
      <c r="EDB113" s="74"/>
      <c r="EDC113" s="74"/>
      <c r="EDD113" s="74"/>
      <c r="EDE113" s="74"/>
      <c r="EDF113" s="74"/>
      <c r="EDG113" s="74"/>
      <c r="EDH113" s="74"/>
      <c r="EDI113" s="74"/>
      <c r="EDJ113" s="74"/>
      <c r="EDK113" s="74"/>
      <c r="EDL113" s="74"/>
      <c r="EDM113" s="74"/>
      <c r="EDN113" s="74"/>
      <c r="EDO113" s="74"/>
      <c r="EDP113" s="74"/>
      <c r="EDQ113" s="74"/>
      <c r="EDR113" s="74"/>
      <c r="EDS113" s="74"/>
      <c r="EDT113" s="74"/>
      <c r="EDU113" s="74"/>
      <c r="EDV113" s="74"/>
      <c r="EDW113" s="74"/>
      <c r="EDX113" s="74"/>
      <c r="EDY113" s="74"/>
      <c r="EDZ113" s="74"/>
      <c r="EEA113" s="74"/>
      <c r="EEB113" s="74"/>
      <c r="EEC113" s="74"/>
      <c r="EED113" s="74"/>
      <c r="EEE113" s="74"/>
      <c r="EEF113" s="74"/>
      <c r="EEG113" s="74"/>
      <c r="EEH113" s="74"/>
      <c r="EEI113" s="74"/>
      <c r="EEJ113" s="74"/>
      <c r="EEK113" s="74"/>
      <c r="EEL113" s="74"/>
      <c r="EEM113" s="74"/>
      <c r="EEN113" s="74"/>
      <c r="EEO113" s="74"/>
      <c r="EEP113" s="74"/>
      <c r="EEQ113" s="74"/>
      <c r="EER113" s="74"/>
      <c r="EES113" s="74"/>
      <c r="EET113" s="74"/>
      <c r="EEU113" s="74"/>
      <c r="EEV113" s="74"/>
      <c r="EEW113" s="74"/>
      <c r="EEX113" s="74"/>
      <c r="EEY113" s="74"/>
      <c r="EEZ113" s="74"/>
      <c r="EFA113" s="74"/>
      <c r="EFB113" s="74"/>
      <c r="EFC113" s="74"/>
      <c r="EFD113" s="74"/>
      <c r="EFE113" s="74"/>
      <c r="EFF113" s="74"/>
      <c r="EFG113" s="74"/>
      <c r="EFH113" s="74"/>
      <c r="EFI113" s="74"/>
      <c r="EFJ113" s="74"/>
      <c r="EFK113" s="74"/>
      <c r="EFL113" s="74"/>
      <c r="EFM113" s="74"/>
      <c r="EFN113" s="74"/>
      <c r="EFO113" s="74"/>
      <c r="EFP113" s="74"/>
      <c r="EFQ113" s="74"/>
      <c r="EFR113" s="74"/>
      <c r="EFS113" s="74"/>
      <c r="EFT113" s="74"/>
      <c r="EFU113" s="74"/>
      <c r="EFV113" s="74"/>
      <c r="EFW113" s="74"/>
      <c r="EFX113" s="74"/>
      <c r="EFY113" s="74"/>
      <c r="EFZ113" s="74"/>
      <c r="EGA113" s="74"/>
      <c r="EGB113" s="74"/>
      <c r="EGC113" s="74"/>
      <c r="EGD113" s="74"/>
      <c r="EGE113" s="74"/>
      <c r="EGF113" s="74"/>
      <c r="EGG113" s="74"/>
      <c r="EGH113" s="74"/>
      <c r="EGI113" s="74"/>
      <c r="EGJ113" s="74"/>
      <c r="EGK113" s="74"/>
      <c r="EGL113" s="74"/>
      <c r="EGM113" s="74"/>
      <c r="EGN113" s="74"/>
      <c r="EGO113" s="74"/>
      <c r="EGP113" s="74"/>
      <c r="EGQ113" s="74"/>
      <c r="EGR113" s="74"/>
      <c r="EGS113" s="74"/>
      <c r="EGT113" s="74"/>
      <c r="EGU113" s="74"/>
      <c r="EGV113" s="74"/>
      <c r="EGW113" s="74"/>
      <c r="EGX113" s="74"/>
      <c r="EGY113" s="74"/>
      <c r="EGZ113" s="74"/>
      <c r="EHA113" s="74"/>
      <c r="EHB113" s="74"/>
      <c r="EHC113" s="74"/>
      <c r="EHD113" s="74"/>
      <c r="EHE113" s="74"/>
      <c r="EHF113" s="74"/>
      <c r="EHG113" s="74"/>
      <c r="EHH113" s="74"/>
      <c r="EHI113" s="74"/>
      <c r="EHJ113" s="74"/>
      <c r="EHK113" s="74"/>
      <c r="EHL113" s="74"/>
      <c r="EHM113" s="74"/>
      <c r="EHN113" s="74"/>
      <c r="EHO113" s="74"/>
      <c r="EHP113" s="74"/>
      <c r="EHQ113" s="74"/>
      <c r="EHR113" s="74"/>
      <c r="EHS113" s="74"/>
      <c r="EHT113" s="74"/>
      <c r="EHU113" s="74"/>
      <c r="EHV113" s="74"/>
      <c r="EHW113" s="74"/>
      <c r="EHX113" s="74"/>
      <c r="EHY113" s="74"/>
      <c r="EHZ113" s="74"/>
      <c r="EIA113" s="74"/>
      <c r="EIB113" s="74"/>
      <c r="EIC113" s="74"/>
      <c r="EID113" s="74"/>
      <c r="EIE113" s="74"/>
      <c r="EIF113" s="74"/>
      <c r="EIG113" s="74"/>
      <c r="EIH113" s="74"/>
      <c r="EII113" s="74"/>
      <c r="EIJ113" s="74"/>
      <c r="EIK113" s="74"/>
      <c r="EIL113" s="74"/>
      <c r="EIM113" s="74"/>
      <c r="EIN113" s="74"/>
      <c r="EIO113" s="74"/>
      <c r="EIP113" s="74"/>
      <c r="EIQ113" s="74"/>
      <c r="EIR113" s="74"/>
      <c r="EIS113" s="74"/>
      <c r="EIT113" s="74"/>
      <c r="EIU113" s="74"/>
      <c r="EIV113" s="74"/>
      <c r="EIW113" s="74"/>
      <c r="EIX113" s="74"/>
      <c r="EIY113" s="74"/>
      <c r="EIZ113" s="74"/>
      <c r="EJA113" s="74"/>
      <c r="EJB113" s="74"/>
      <c r="EJC113" s="74"/>
      <c r="EJD113" s="74"/>
      <c r="EJE113" s="74"/>
      <c r="EJF113" s="74"/>
      <c r="EJG113" s="74"/>
      <c r="EJH113" s="74"/>
      <c r="EJI113" s="74"/>
      <c r="EJJ113" s="74"/>
      <c r="EJK113" s="74"/>
      <c r="EJL113" s="74"/>
      <c r="EJM113" s="74"/>
      <c r="EJN113" s="74"/>
      <c r="EJO113" s="74"/>
      <c r="EJP113" s="74"/>
      <c r="EJQ113" s="74"/>
      <c r="EJR113" s="74"/>
      <c r="EJS113" s="74"/>
      <c r="EJT113" s="74"/>
      <c r="EJU113" s="74"/>
      <c r="EJV113" s="74"/>
      <c r="EJW113" s="74"/>
      <c r="EJX113" s="74"/>
      <c r="EJY113" s="74"/>
      <c r="EJZ113" s="74"/>
      <c r="EKA113" s="74"/>
      <c r="EKB113" s="74"/>
      <c r="EKC113" s="74"/>
      <c r="EKD113" s="74"/>
      <c r="EKE113" s="74"/>
      <c r="EKF113" s="74"/>
      <c r="EKG113" s="74"/>
      <c r="EKH113" s="74"/>
      <c r="EKI113" s="74"/>
      <c r="EKJ113" s="74"/>
      <c r="EKK113" s="74"/>
      <c r="EKL113" s="74"/>
      <c r="EKM113" s="74"/>
      <c r="EKN113" s="74"/>
      <c r="EKO113" s="74"/>
      <c r="EKP113" s="74"/>
      <c r="EKQ113" s="74"/>
      <c r="EKR113" s="74"/>
      <c r="EKS113" s="74"/>
      <c r="EKT113" s="74"/>
      <c r="EKU113" s="74"/>
      <c r="EKV113" s="74"/>
      <c r="EKW113" s="74"/>
      <c r="EKX113" s="74"/>
      <c r="EKY113" s="74"/>
      <c r="EKZ113" s="74"/>
      <c r="ELA113" s="74"/>
      <c r="ELB113" s="74"/>
      <c r="ELC113" s="74"/>
      <c r="ELD113" s="74"/>
      <c r="ELE113" s="74"/>
      <c r="ELF113" s="74"/>
      <c r="ELG113" s="74"/>
      <c r="ELH113" s="74"/>
      <c r="ELI113" s="74"/>
      <c r="ELJ113" s="74"/>
      <c r="ELK113" s="74"/>
      <c r="ELL113" s="74"/>
      <c r="ELM113" s="74"/>
      <c r="ELN113" s="74"/>
      <c r="ELO113" s="74"/>
      <c r="ELP113" s="74"/>
      <c r="ELQ113" s="74"/>
      <c r="ELR113" s="74"/>
      <c r="ELS113" s="74"/>
      <c r="ELT113" s="74"/>
      <c r="ELU113" s="74"/>
      <c r="ELV113" s="74"/>
      <c r="ELW113" s="74"/>
      <c r="ELX113" s="74"/>
      <c r="ELY113" s="74"/>
      <c r="ELZ113" s="74"/>
      <c r="EMA113" s="74"/>
      <c r="EMB113" s="74"/>
      <c r="EMC113" s="74"/>
      <c r="EMD113" s="74"/>
      <c r="EME113" s="74"/>
      <c r="EMF113" s="74"/>
      <c r="EMG113" s="74"/>
      <c r="EMH113" s="74"/>
      <c r="EMI113" s="74"/>
      <c r="EMJ113" s="74"/>
      <c r="EMK113" s="74"/>
      <c r="EML113" s="74"/>
      <c r="EMM113" s="74"/>
      <c r="EMN113" s="74"/>
      <c r="EMO113" s="74"/>
      <c r="EMP113" s="74"/>
      <c r="EMQ113" s="74"/>
      <c r="EMR113" s="74"/>
      <c r="EMS113" s="74"/>
      <c r="EMT113" s="74"/>
      <c r="EMU113" s="74"/>
      <c r="EMV113" s="74"/>
      <c r="EMW113" s="74"/>
      <c r="EMX113" s="74"/>
      <c r="EMY113" s="74"/>
      <c r="EMZ113" s="74"/>
      <c r="ENA113" s="74"/>
      <c r="ENB113" s="74"/>
      <c r="ENC113" s="74"/>
      <c r="END113" s="74"/>
      <c r="ENE113" s="74"/>
      <c r="ENF113" s="74"/>
      <c r="ENG113" s="74"/>
      <c r="ENH113" s="74"/>
      <c r="ENI113" s="74"/>
      <c r="ENJ113" s="74"/>
      <c r="ENK113" s="74"/>
      <c r="ENL113" s="74"/>
      <c r="ENM113" s="74"/>
      <c r="ENN113" s="74"/>
      <c r="ENO113" s="74"/>
      <c r="ENP113" s="74"/>
      <c r="ENQ113" s="74"/>
      <c r="ENR113" s="74"/>
      <c r="ENS113" s="74"/>
      <c r="ENT113" s="74"/>
      <c r="ENU113" s="74"/>
      <c r="ENV113" s="74"/>
      <c r="ENW113" s="74"/>
      <c r="ENX113" s="74"/>
      <c r="ENY113" s="74"/>
      <c r="ENZ113" s="74"/>
      <c r="EOA113" s="74"/>
      <c r="EOB113" s="74"/>
      <c r="EOC113" s="74"/>
      <c r="EOD113" s="74"/>
      <c r="EOE113" s="74"/>
      <c r="EOF113" s="74"/>
      <c r="EOG113" s="74"/>
      <c r="EOH113" s="74"/>
      <c r="EOI113" s="74"/>
      <c r="EOJ113" s="74"/>
      <c r="EOK113" s="74"/>
      <c r="EOL113" s="74"/>
      <c r="EOM113" s="74"/>
      <c r="EON113" s="74"/>
      <c r="EOO113" s="74"/>
      <c r="EOP113" s="74"/>
      <c r="EOQ113" s="74"/>
      <c r="EOR113" s="74"/>
      <c r="EOS113" s="74"/>
      <c r="EOT113" s="74"/>
      <c r="EOU113" s="74"/>
      <c r="EOV113" s="74"/>
      <c r="EOW113" s="74"/>
      <c r="EOX113" s="74"/>
      <c r="EOY113" s="74"/>
      <c r="EOZ113" s="74"/>
      <c r="EPA113" s="74"/>
      <c r="EPB113" s="74"/>
      <c r="EPC113" s="74"/>
      <c r="EPD113" s="74"/>
      <c r="EPE113" s="74"/>
      <c r="EPF113" s="74"/>
      <c r="EPG113" s="74"/>
      <c r="EPH113" s="74"/>
      <c r="EPI113" s="74"/>
      <c r="EPJ113" s="74"/>
      <c r="EPK113" s="74"/>
      <c r="EPL113" s="74"/>
      <c r="EPM113" s="74"/>
      <c r="EPN113" s="74"/>
      <c r="EPO113" s="74"/>
      <c r="EPP113" s="74"/>
      <c r="EPQ113" s="74"/>
      <c r="EPR113" s="74"/>
      <c r="EPS113" s="74"/>
      <c r="EPT113" s="74"/>
      <c r="EPU113" s="74"/>
      <c r="EPV113" s="74"/>
      <c r="EPW113" s="74"/>
      <c r="EPX113" s="74"/>
      <c r="EPY113" s="74"/>
      <c r="EPZ113" s="74"/>
      <c r="EQA113" s="74"/>
      <c r="EQB113" s="74"/>
      <c r="EQC113" s="74"/>
      <c r="EQD113" s="74"/>
      <c r="EQE113" s="74"/>
      <c r="EQF113" s="74"/>
      <c r="EQG113" s="74"/>
      <c r="EQH113" s="74"/>
      <c r="EQI113" s="74"/>
      <c r="EQJ113" s="74"/>
      <c r="EQK113" s="74"/>
      <c r="EQL113" s="74"/>
      <c r="EQM113" s="74"/>
      <c r="EQN113" s="74"/>
      <c r="EQO113" s="74"/>
      <c r="EQP113" s="74"/>
      <c r="EQQ113" s="74"/>
      <c r="EQR113" s="74"/>
      <c r="EQS113" s="74"/>
      <c r="EQT113" s="74"/>
      <c r="EQU113" s="74"/>
      <c r="EQV113" s="74"/>
      <c r="EQW113" s="74"/>
      <c r="EQX113" s="74"/>
      <c r="EQY113" s="74"/>
      <c r="EQZ113" s="74"/>
      <c r="ERA113" s="74"/>
      <c r="ERB113" s="74"/>
      <c r="ERC113" s="74"/>
      <c r="ERD113" s="74"/>
      <c r="ERE113" s="74"/>
      <c r="ERF113" s="74"/>
      <c r="ERG113" s="74"/>
      <c r="ERH113" s="74"/>
      <c r="ERI113" s="74"/>
      <c r="ERJ113" s="74"/>
      <c r="ERK113" s="74"/>
      <c r="ERL113" s="74"/>
      <c r="ERM113" s="74"/>
      <c r="ERN113" s="74"/>
      <c r="ERO113" s="74"/>
      <c r="ERP113" s="74"/>
      <c r="ERQ113" s="74"/>
      <c r="ERR113" s="74"/>
      <c r="ERS113" s="74"/>
      <c r="ERT113" s="74"/>
      <c r="ERU113" s="74"/>
      <c r="ERV113" s="74"/>
      <c r="ERW113" s="74"/>
      <c r="ERX113" s="74"/>
      <c r="ERY113" s="74"/>
      <c r="ERZ113" s="74"/>
      <c r="ESA113" s="74"/>
      <c r="ESB113" s="74"/>
      <c r="ESC113" s="74"/>
      <c r="ESD113" s="74"/>
      <c r="ESE113" s="74"/>
      <c r="ESF113" s="74"/>
      <c r="ESG113" s="74"/>
      <c r="ESH113" s="74"/>
      <c r="ESI113" s="74"/>
      <c r="ESJ113" s="74"/>
      <c r="ESK113" s="74"/>
      <c r="ESL113" s="74"/>
      <c r="ESM113" s="74"/>
      <c r="ESN113" s="74"/>
      <c r="ESO113" s="74"/>
      <c r="ESP113" s="74"/>
      <c r="ESQ113" s="74"/>
      <c r="ESR113" s="74"/>
      <c r="ESS113" s="74"/>
      <c r="EST113" s="74"/>
      <c r="ESU113" s="74"/>
      <c r="ESV113" s="74"/>
      <c r="ESW113" s="74"/>
      <c r="ESX113" s="74"/>
      <c r="ESY113" s="74"/>
      <c r="ESZ113" s="74"/>
      <c r="ETA113" s="74"/>
      <c r="ETB113" s="74"/>
      <c r="ETC113" s="74"/>
      <c r="ETD113" s="74"/>
      <c r="ETE113" s="74"/>
      <c r="ETF113" s="74"/>
      <c r="ETG113" s="74"/>
      <c r="ETH113" s="74"/>
      <c r="ETI113" s="74"/>
      <c r="ETJ113" s="74"/>
      <c r="ETK113" s="74"/>
      <c r="ETL113" s="74"/>
      <c r="ETM113" s="74"/>
      <c r="ETN113" s="74"/>
      <c r="ETO113" s="74"/>
      <c r="ETP113" s="74"/>
      <c r="ETQ113" s="74"/>
      <c r="ETR113" s="74"/>
      <c r="ETS113" s="74"/>
      <c r="ETT113" s="74"/>
      <c r="ETU113" s="74"/>
      <c r="ETV113" s="74"/>
      <c r="ETW113" s="74"/>
      <c r="ETX113" s="74"/>
      <c r="ETY113" s="74"/>
      <c r="ETZ113" s="74"/>
      <c r="EUA113" s="74"/>
      <c r="EUB113" s="74"/>
      <c r="EUC113" s="74"/>
      <c r="EUD113" s="74"/>
      <c r="EUE113" s="74"/>
      <c r="EUF113" s="74"/>
      <c r="EUG113" s="74"/>
      <c r="EUH113" s="74"/>
      <c r="EUI113" s="74"/>
      <c r="EUJ113" s="74"/>
      <c r="EUK113" s="74"/>
      <c r="EUL113" s="74"/>
      <c r="EUM113" s="74"/>
      <c r="EUN113" s="74"/>
      <c r="EUO113" s="74"/>
      <c r="EUP113" s="74"/>
      <c r="EUQ113" s="74"/>
      <c r="EUR113" s="74"/>
      <c r="EUS113" s="74"/>
      <c r="EUT113" s="74"/>
      <c r="EUU113" s="74"/>
      <c r="EUV113" s="74"/>
      <c r="EUW113" s="74"/>
      <c r="EUX113" s="74"/>
      <c r="EUY113" s="74"/>
      <c r="EUZ113" s="74"/>
      <c r="EVA113" s="74"/>
      <c r="EVB113" s="74"/>
      <c r="EVC113" s="74"/>
      <c r="EVD113" s="74"/>
      <c r="EVE113" s="74"/>
      <c r="EVF113" s="74"/>
      <c r="EVG113" s="74"/>
      <c r="EVH113" s="74"/>
      <c r="EVI113" s="74"/>
      <c r="EVJ113" s="74"/>
      <c r="EVK113" s="74"/>
      <c r="EVL113" s="74"/>
      <c r="EVM113" s="74"/>
      <c r="EVN113" s="74"/>
      <c r="EVO113" s="74"/>
      <c r="EVP113" s="74"/>
      <c r="EVQ113" s="74"/>
      <c r="EVR113" s="74"/>
      <c r="EVS113" s="74"/>
      <c r="EVT113" s="74"/>
      <c r="EVU113" s="74"/>
      <c r="EVV113" s="74"/>
      <c r="EVW113" s="74"/>
      <c r="EVX113" s="74"/>
      <c r="EVY113" s="74"/>
      <c r="EVZ113" s="74"/>
      <c r="EWA113" s="74"/>
      <c r="EWB113" s="74"/>
      <c r="EWC113" s="74"/>
      <c r="EWD113" s="74"/>
      <c r="EWE113" s="74"/>
      <c r="EWF113" s="74"/>
      <c r="EWG113" s="74"/>
      <c r="EWH113" s="74"/>
      <c r="EWI113" s="74"/>
      <c r="EWJ113" s="74"/>
      <c r="EWK113" s="74"/>
      <c r="EWL113" s="74"/>
      <c r="EWM113" s="74"/>
      <c r="EWN113" s="74"/>
      <c r="EWO113" s="74"/>
      <c r="EWP113" s="74"/>
      <c r="EWQ113" s="74"/>
      <c r="EWR113" s="74"/>
      <c r="EWS113" s="74"/>
      <c r="EWT113" s="74"/>
      <c r="EWU113" s="74"/>
      <c r="EWV113" s="74"/>
      <c r="EWW113" s="74"/>
      <c r="EWX113" s="74"/>
      <c r="EWY113" s="74"/>
      <c r="EWZ113" s="74"/>
      <c r="EXA113" s="74"/>
      <c r="EXB113" s="74"/>
      <c r="EXC113" s="74"/>
      <c r="EXD113" s="74"/>
      <c r="EXE113" s="74"/>
      <c r="EXF113" s="74"/>
      <c r="EXG113" s="74"/>
      <c r="EXH113" s="74"/>
      <c r="EXI113" s="74"/>
      <c r="EXJ113" s="74"/>
      <c r="EXK113" s="74"/>
      <c r="EXL113" s="74"/>
      <c r="EXM113" s="74"/>
      <c r="EXN113" s="74"/>
      <c r="EXO113" s="74"/>
      <c r="EXP113" s="74"/>
      <c r="EXQ113" s="74"/>
      <c r="EXR113" s="74"/>
      <c r="EXS113" s="74"/>
      <c r="EXT113" s="74"/>
      <c r="EXU113" s="74"/>
      <c r="EXV113" s="74"/>
      <c r="EXW113" s="74"/>
      <c r="EXX113" s="74"/>
      <c r="EXY113" s="74"/>
      <c r="EXZ113" s="74"/>
      <c r="EYA113" s="74"/>
      <c r="EYB113" s="74"/>
      <c r="EYC113" s="74"/>
      <c r="EYD113" s="74"/>
      <c r="EYE113" s="74"/>
      <c r="EYF113" s="74"/>
      <c r="EYG113" s="74"/>
      <c r="EYH113" s="74"/>
      <c r="EYI113" s="74"/>
      <c r="EYJ113" s="74"/>
      <c r="EYK113" s="74"/>
      <c r="EYL113" s="74"/>
      <c r="EYM113" s="74"/>
      <c r="EYN113" s="74"/>
      <c r="EYO113" s="74"/>
      <c r="EYP113" s="74"/>
      <c r="EYQ113" s="74"/>
      <c r="EYR113" s="74"/>
      <c r="EYS113" s="74"/>
      <c r="EYT113" s="74"/>
      <c r="EYU113" s="74"/>
      <c r="EYV113" s="74"/>
      <c r="EYW113" s="74"/>
      <c r="EYX113" s="74"/>
      <c r="EYY113" s="74"/>
      <c r="EYZ113" s="74"/>
      <c r="EZA113" s="74"/>
      <c r="EZB113" s="74"/>
      <c r="EZC113" s="74"/>
      <c r="EZD113" s="74"/>
      <c r="EZE113" s="74"/>
      <c r="EZF113" s="74"/>
      <c r="EZG113" s="74"/>
      <c r="EZH113" s="74"/>
      <c r="EZI113" s="74"/>
      <c r="EZJ113" s="74"/>
      <c r="EZK113" s="74"/>
      <c r="EZL113" s="74"/>
      <c r="EZM113" s="74"/>
      <c r="EZN113" s="74"/>
      <c r="EZO113" s="74"/>
      <c r="EZP113" s="74"/>
      <c r="EZQ113" s="74"/>
      <c r="EZR113" s="74"/>
      <c r="EZS113" s="74"/>
      <c r="EZT113" s="74"/>
      <c r="EZU113" s="74"/>
      <c r="EZV113" s="74"/>
      <c r="EZW113" s="74"/>
      <c r="EZX113" s="74"/>
      <c r="EZY113" s="74"/>
      <c r="EZZ113" s="74"/>
      <c r="FAA113" s="74"/>
      <c r="FAB113" s="74"/>
      <c r="FAC113" s="74"/>
      <c r="FAD113" s="74"/>
      <c r="FAE113" s="74"/>
      <c r="FAF113" s="74"/>
      <c r="FAG113" s="74"/>
      <c r="FAH113" s="74"/>
      <c r="FAI113" s="74"/>
      <c r="FAJ113" s="74"/>
      <c r="FAK113" s="74"/>
      <c r="FAL113" s="74"/>
      <c r="FAM113" s="74"/>
      <c r="FAN113" s="74"/>
      <c r="FAO113" s="74"/>
      <c r="FAP113" s="74"/>
      <c r="FAQ113" s="74"/>
      <c r="FAR113" s="74"/>
      <c r="FAS113" s="74"/>
      <c r="FAT113" s="74"/>
      <c r="FAU113" s="74"/>
      <c r="FAV113" s="74"/>
      <c r="FAW113" s="74"/>
      <c r="FAX113" s="74"/>
      <c r="FAY113" s="74"/>
      <c r="FAZ113" s="74"/>
      <c r="FBA113" s="74"/>
      <c r="FBB113" s="74"/>
      <c r="FBC113" s="74"/>
      <c r="FBD113" s="74"/>
      <c r="FBE113" s="74"/>
      <c r="FBF113" s="74"/>
      <c r="FBG113" s="74"/>
      <c r="FBH113" s="74"/>
      <c r="FBI113" s="74"/>
      <c r="FBJ113" s="74"/>
      <c r="FBK113" s="74"/>
      <c r="FBL113" s="74"/>
      <c r="FBM113" s="74"/>
      <c r="FBN113" s="74"/>
      <c r="FBO113" s="74"/>
      <c r="FBP113" s="74"/>
      <c r="FBQ113" s="74"/>
      <c r="FBR113" s="74"/>
      <c r="FBS113" s="74"/>
      <c r="FBT113" s="74"/>
      <c r="FBU113" s="74"/>
      <c r="FBV113" s="74"/>
      <c r="FBW113" s="74"/>
      <c r="FBX113" s="74"/>
      <c r="FBY113" s="74"/>
      <c r="FBZ113" s="74"/>
      <c r="FCA113" s="74"/>
      <c r="FCB113" s="74"/>
      <c r="FCC113" s="74"/>
      <c r="FCD113" s="74"/>
      <c r="FCE113" s="74"/>
      <c r="FCF113" s="74"/>
      <c r="FCG113" s="74"/>
      <c r="FCH113" s="74"/>
      <c r="FCI113" s="74"/>
      <c r="FCJ113" s="74"/>
      <c r="FCK113" s="74"/>
      <c r="FCL113" s="74"/>
      <c r="FCM113" s="74"/>
      <c r="FCN113" s="74"/>
      <c r="FCO113" s="74"/>
      <c r="FCP113" s="74"/>
      <c r="FCQ113" s="74"/>
      <c r="FCR113" s="74"/>
      <c r="FCS113" s="74"/>
      <c r="FCT113" s="74"/>
      <c r="FCU113" s="74"/>
      <c r="FCV113" s="74"/>
      <c r="FCW113" s="74"/>
      <c r="FCX113" s="74"/>
      <c r="FCY113" s="74"/>
      <c r="FCZ113" s="74"/>
      <c r="FDA113" s="74"/>
      <c r="FDB113" s="74"/>
      <c r="FDC113" s="74"/>
      <c r="FDD113" s="74"/>
      <c r="FDE113" s="74"/>
      <c r="FDF113" s="74"/>
      <c r="FDG113" s="74"/>
      <c r="FDH113" s="74"/>
      <c r="FDI113" s="74"/>
      <c r="FDJ113" s="74"/>
      <c r="FDK113" s="74"/>
      <c r="FDL113" s="74"/>
      <c r="FDM113" s="74"/>
      <c r="FDN113" s="74"/>
      <c r="FDO113" s="74"/>
      <c r="FDP113" s="74"/>
      <c r="FDQ113" s="74"/>
      <c r="FDR113" s="74"/>
      <c r="FDS113" s="74"/>
      <c r="FDT113" s="74"/>
      <c r="FDU113" s="74"/>
      <c r="FDV113" s="74"/>
      <c r="FDW113" s="74"/>
      <c r="FDX113" s="74"/>
      <c r="FDY113" s="74"/>
      <c r="FDZ113" s="74"/>
      <c r="FEA113" s="74"/>
      <c r="FEB113" s="74"/>
      <c r="FEC113" s="74"/>
      <c r="FED113" s="74"/>
      <c r="FEE113" s="74"/>
      <c r="FEF113" s="74"/>
      <c r="FEG113" s="74"/>
      <c r="FEH113" s="74"/>
      <c r="FEI113" s="74"/>
      <c r="FEJ113" s="74"/>
      <c r="FEK113" s="74"/>
      <c r="FEL113" s="74"/>
      <c r="FEM113" s="74"/>
      <c r="FEN113" s="74"/>
      <c r="FEO113" s="74"/>
      <c r="FEP113" s="74"/>
      <c r="FEQ113" s="74"/>
      <c r="FER113" s="74"/>
      <c r="FES113" s="74"/>
      <c r="FET113" s="74"/>
      <c r="FEU113" s="74"/>
      <c r="FEV113" s="74"/>
      <c r="FEW113" s="74"/>
      <c r="FEX113" s="74"/>
      <c r="FEY113" s="74"/>
      <c r="FEZ113" s="74"/>
      <c r="FFA113" s="74"/>
      <c r="FFB113" s="74"/>
      <c r="FFC113" s="74"/>
      <c r="FFD113" s="74"/>
      <c r="FFE113" s="74"/>
      <c r="FFF113" s="74"/>
      <c r="FFG113" s="74"/>
      <c r="FFH113" s="74"/>
      <c r="FFI113" s="74"/>
      <c r="FFJ113" s="74"/>
      <c r="FFK113" s="74"/>
      <c r="FFL113" s="74"/>
      <c r="FFM113" s="74"/>
      <c r="FFN113" s="74"/>
      <c r="FFO113" s="74"/>
      <c r="FFP113" s="74"/>
      <c r="FFQ113" s="74"/>
      <c r="FFR113" s="74"/>
      <c r="FFS113" s="74"/>
      <c r="FFT113" s="74"/>
      <c r="FFU113" s="74"/>
      <c r="FFV113" s="74"/>
      <c r="FFW113" s="74"/>
      <c r="FFX113" s="74"/>
      <c r="FFY113" s="74"/>
      <c r="FFZ113" s="74"/>
      <c r="FGA113" s="74"/>
      <c r="FGB113" s="74"/>
      <c r="FGC113" s="74"/>
      <c r="FGD113" s="74"/>
      <c r="FGE113" s="74"/>
      <c r="FGF113" s="74"/>
      <c r="FGG113" s="74"/>
      <c r="FGH113" s="74"/>
      <c r="FGI113" s="74"/>
      <c r="FGJ113" s="74"/>
      <c r="FGK113" s="74"/>
      <c r="FGL113" s="74"/>
      <c r="FGM113" s="74"/>
      <c r="FGN113" s="74"/>
      <c r="FGO113" s="74"/>
      <c r="FGP113" s="74"/>
      <c r="FGQ113" s="74"/>
      <c r="FGR113" s="74"/>
      <c r="FGS113" s="74"/>
      <c r="FGT113" s="74"/>
      <c r="FGU113" s="74"/>
      <c r="FGV113" s="74"/>
      <c r="FGW113" s="74"/>
      <c r="FGX113" s="74"/>
      <c r="FGY113" s="74"/>
      <c r="FGZ113" s="74"/>
      <c r="FHA113" s="74"/>
      <c r="FHB113" s="74"/>
      <c r="FHC113" s="74"/>
      <c r="FHD113" s="74"/>
      <c r="FHE113" s="74"/>
      <c r="FHF113" s="74"/>
      <c r="FHG113" s="74"/>
      <c r="FHH113" s="74"/>
      <c r="FHI113" s="74"/>
      <c r="FHJ113" s="74"/>
      <c r="FHK113" s="74"/>
      <c r="FHL113" s="74"/>
      <c r="FHM113" s="74"/>
      <c r="FHN113" s="74"/>
      <c r="FHO113" s="74"/>
      <c r="FHP113" s="74"/>
      <c r="FHQ113" s="74"/>
      <c r="FHR113" s="74"/>
      <c r="FHS113" s="74"/>
      <c r="FHT113" s="74"/>
      <c r="FHU113" s="74"/>
      <c r="FHV113" s="74"/>
      <c r="FHW113" s="74"/>
      <c r="FHX113" s="74"/>
      <c r="FHY113" s="74"/>
      <c r="FHZ113" s="74"/>
      <c r="FIA113" s="74"/>
      <c r="FIB113" s="74"/>
      <c r="FIC113" s="74"/>
      <c r="FID113" s="74"/>
      <c r="FIE113" s="74"/>
      <c r="FIF113" s="74"/>
      <c r="FIG113" s="74"/>
      <c r="FIH113" s="74"/>
      <c r="FII113" s="74"/>
      <c r="FIJ113" s="74"/>
      <c r="FIK113" s="74"/>
      <c r="FIL113" s="74"/>
      <c r="FIM113" s="74"/>
      <c r="FIN113" s="74"/>
      <c r="FIO113" s="74"/>
      <c r="FIP113" s="74"/>
      <c r="FIQ113" s="74"/>
      <c r="FIR113" s="74"/>
      <c r="FIS113" s="74"/>
      <c r="FIT113" s="74"/>
      <c r="FIU113" s="74"/>
      <c r="FIV113" s="74"/>
      <c r="FIW113" s="74"/>
      <c r="FIX113" s="74"/>
      <c r="FIY113" s="74"/>
      <c r="FIZ113" s="74"/>
      <c r="FJA113" s="74"/>
      <c r="FJB113" s="74"/>
      <c r="FJC113" s="74"/>
      <c r="FJD113" s="74"/>
      <c r="FJE113" s="74"/>
      <c r="FJF113" s="74"/>
      <c r="FJG113" s="74"/>
      <c r="FJH113" s="74"/>
      <c r="FJI113" s="74"/>
      <c r="FJJ113" s="74"/>
      <c r="FJK113" s="74"/>
      <c r="FJL113" s="74"/>
      <c r="FJM113" s="74"/>
      <c r="FJN113" s="74"/>
      <c r="FJO113" s="74"/>
      <c r="FJP113" s="74"/>
      <c r="FJQ113" s="74"/>
      <c r="FJR113" s="74"/>
      <c r="FJS113" s="74"/>
      <c r="FJT113" s="74"/>
      <c r="FJU113" s="74"/>
      <c r="FJV113" s="74"/>
      <c r="FJW113" s="74"/>
      <c r="FJX113" s="74"/>
      <c r="FJY113" s="74"/>
      <c r="FJZ113" s="74"/>
      <c r="FKA113" s="74"/>
      <c r="FKB113" s="74"/>
      <c r="FKC113" s="74"/>
      <c r="FKD113" s="74"/>
      <c r="FKE113" s="74"/>
      <c r="FKF113" s="74"/>
      <c r="FKG113" s="74"/>
      <c r="FKH113" s="74"/>
      <c r="FKI113" s="74"/>
      <c r="FKJ113" s="74"/>
      <c r="FKK113" s="74"/>
      <c r="FKL113" s="74"/>
      <c r="FKM113" s="74"/>
      <c r="FKN113" s="74"/>
      <c r="FKO113" s="74"/>
      <c r="FKP113" s="74"/>
      <c r="FKQ113" s="74"/>
      <c r="FKR113" s="74"/>
      <c r="FKS113" s="74"/>
      <c r="FKT113" s="74"/>
      <c r="FKU113" s="74"/>
      <c r="FKV113" s="74"/>
      <c r="FKW113" s="74"/>
      <c r="FKX113" s="74"/>
      <c r="FKY113" s="74"/>
      <c r="FKZ113" s="74"/>
      <c r="FLA113" s="74"/>
      <c r="FLB113" s="74"/>
      <c r="FLC113" s="74"/>
      <c r="FLD113" s="74"/>
      <c r="FLE113" s="74"/>
      <c r="FLF113" s="74"/>
      <c r="FLG113" s="74"/>
      <c r="FLH113" s="74"/>
      <c r="FLI113" s="74"/>
      <c r="FLJ113" s="74"/>
      <c r="FLK113" s="74"/>
      <c r="FLL113" s="74"/>
      <c r="FLM113" s="74"/>
      <c r="FLN113" s="74"/>
      <c r="FLO113" s="74"/>
      <c r="FLP113" s="74"/>
      <c r="FLQ113" s="74"/>
      <c r="FLR113" s="74"/>
      <c r="FLS113" s="74"/>
      <c r="FLT113" s="74"/>
      <c r="FLU113" s="74"/>
      <c r="FLV113" s="74"/>
      <c r="FLW113" s="74"/>
      <c r="FLX113" s="74"/>
      <c r="FLY113" s="74"/>
      <c r="FLZ113" s="74"/>
      <c r="FMA113" s="74"/>
      <c r="FMB113" s="74"/>
      <c r="FMC113" s="74"/>
      <c r="FMD113" s="74"/>
      <c r="FME113" s="74"/>
      <c r="FMF113" s="74"/>
      <c r="FMG113" s="74"/>
      <c r="FMH113" s="74"/>
      <c r="FMI113" s="74"/>
      <c r="FMJ113" s="74"/>
      <c r="FMK113" s="74"/>
      <c r="FML113" s="74"/>
      <c r="FMM113" s="74"/>
      <c r="FMN113" s="74"/>
      <c r="FMO113" s="74"/>
      <c r="FMP113" s="74"/>
      <c r="FMQ113" s="74"/>
      <c r="FMR113" s="74"/>
      <c r="FMS113" s="74"/>
      <c r="FMT113" s="74"/>
      <c r="FMU113" s="74"/>
      <c r="FMV113" s="74"/>
      <c r="FMW113" s="74"/>
      <c r="FMX113" s="74"/>
      <c r="FMY113" s="74"/>
      <c r="FMZ113" s="74"/>
      <c r="FNA113" s="74"/>
      <c r="FNB113" s="74"/>
      <c r="FNC113" s="74"/>
      <c r="FND113" s="74"/>
      <c r="FNE113" s="74"/>
      <c r="FNF113" s="74"/>
      <c r="FNG113" s="74"/>
      <c r="FNH113" s="74"/>
      <c r="FNI113" s="74"/>
      <c r="FNJ113" s="74"/>
      <c r="FNK113" s="74"/>
      <c r="FNL113" s="74"/>
      <c r="FNM113" s="74"/>
      <c r="FNN113" s="74"/>
      <c r="FNO113" s="74"/>
      <c r="FNP113" s="74"/>
      <c r="FNQ113" s="74"/>
      <c r="FNR113" s="74"/>
      <c r="FNS113" s="74"/>
      <c r="FNT113" s="74"/>
      <c r="FNU113" s="74"/>
      <c r="FNV113" s="74"/>
      <c r="FNW113" s="74"/>
      <c r="FNX113" s="74"/>
      <c r="FNY113" s="74"/>
      <c r="FNZ113" s="74"/>
      <c r="FOA113" s="74"/>
      <c r="FOB113" s="74"/>
      <c r="FOC113" s="74"/>
      <c r="FOD113" s="74"/>
      <c r="FOE113" s="74"/>
      <c r="FOF113" s="74"/>
      <c r="FOG113" s="74"/>
      <c r="FOH113" s="74"/>
      <c r="FOI113" s="74"/>
      <c r="FOJ113" s="74"/>
      <c r="FOK113" s="74"/>
      <c r="FOL113" s="74"/>
      <c r="FOM113" s="74"/>
      <c r="FON113" s="74"/>
      <c r="FOO113" s="74"/>
      <c r="FOP113" s="74"/>
      <c r="FOQ113" s="74"/>
      <c r="FOR113" s="74"/>
      <c r="FOS113" s="74"/>
      <c r="FOT113" s="74"/>
      <c r="FOU113" s="74"/>
      <c r="FOV113" s="74"/>
      <c r="FOW113" s="74"/>
      <c r="FOX113" s="74"/>
      <c r="FOY113" s="74"/>
      <c r="FOZ113" s="74"/>
      <c r="FPA113" s="74"/>
      <c r="FPB113" s="74"/>
      <c r="FPC113" s="74"/>
      <c r="FPD113" s="74"/>
      <c r="FPE113" s="74"/>
      <c r="FPF113" s="74"/>
      <c r="FPG113" s="74"/>
      <c r="FPH113" s="74"/>
      <c r="FPI113" s="74"/>
      <c r="FPJ113" s="74"/>
      <c r="FPK113" s="74"/>
      <c r="FPL113" s="74"/>
      <c r="FPM113" s="74"/>
      <c r="FPN113" s="74"/>
      <c r="FPO113" s="74"/>
      <c r="FPP113" s="74"/>
      <c r="FPQ113" s="74"/>
      <c r="FPR113" s="74"/>
      <c r="FPS113" s="74"/>
      <c r="FPT113" s="74"/>
      <c r="FPU113" s="74"/>
      <c r="FPV113" s="74"/>
      <c r="FPW113" s="74"/>
      <c r="FPX113" s="74"/>
      <c r="FPY113" s="74"/>
      <c r="FPZ113" s="74"/>
      <c r="FQA113" s="74"/>
      <c r="FQB113" s="74"/>
      <c r="FQC113" s="74"/>
      <c r="FQD113" s="74"/>
      <c r="FQE113" s="74"/>
      <c r="FQF113" s="74"/>
      <c r="FQG113" s="74"/>
      <c r="FQH113" s="74"/>
      <c r="FQI113" s="74"/>
      <c r="FQJ113" s="74"/>
      <c r="FQK113" s="74"/>
      <c r="FQL113" s="74"/>
      <c r="FQM113" s="74"/>
      <c r="FQN113" s="74"/>
      <c r="FQO113" s="74"/>
      <c r="FQP113" s="74"/>
      <c r="FQQ113" s="74"/>
      <c r="FQR113" s="74"/>
      <c r="FQS113" s="74"/>
      <c r="FQT113" s="74"/>
      <c r="FQU113" s="74"/>
      <c r="FQV113" s="74"/>
      <c r="FQW113" s="74"/>
      <c r="FQX113" s="74"/>
      <c r="FQY113" s="74"/>
      <c r="FQZ113" s="74"/>
      <c r="FRA113" s="74"/>
      <c r="FRB113" s="74"/>
      <c r="FRC113" s="74"/>
      <c r="FRD113" s="74"/>
      <c r="FRE113" s="74"/>
      <c r="FRF113" s="74"/>
      <c r="FRG113" s="74"/>
      <c r="FRH113" s="74"/>
      <c r="FRI113" s="74"/>
      <c r="FRJ113" s="74"/>
      <c r="FRK113" s="74"/>
      <c r="FRL113" s="74"/>
      <c r="FRM113" s="74"/>
      <c r="FRN113" s="74"/>
      <c r="FRO113" s="74"/>
      <c r="FRP113" s="74"/>
      <c r="FRQ113" s="74"/>
      <c r="FRR113" s="74"/>
      <c r="FRS113" s="74"/>
      <c r="FRT113" s="74"/>
      <c r="FRU113" s="74"/>
      <c r="FRV113" s="74"/>
      <c r="FRW113" s="74"/>
      <c r="FRX113" s="74"/>
      <c r="FRY113" s="74"/>
      <c r="FRZ113" s="74"/>
      <c r="FSA113" s="74"/>
      <c r="FSB113" s="74"/>
      <c r="FSC113" s="74"/>
      <c r="FSD113" s="74"/>
      <c r="FSE113" s="74"/>
      <c r="FSF113" s="74"/>
      <c r="FSG113" s="74"/>
      <c r="FSH113" s="74"/>
      <c r="FSI113" s="74"/>
      <c r="FSJ113" s="74"/>
      <c r="FSK113" s="74"/>
      <c r="FSL113" s="74"/>
      <c r="FSM113" s="74"/>
      <c r="FSN113" s="74"/>
      <c r="FSO113" s="74"/>
      <c r="FSP113" s="74"/>
      <c r="FSQ113" s="74"/>
      <c r="FSR113" s="74"/>
      <c r="FSS113" s="74"/>
      <c r="FST113" s="74"/>
      <c r="FSU113" s="74"/>
      <c r="FSV113" s="74"/>
      <c r="FSW113" s="74"/>
      <c r="FSX113" s="74"/>
      <c r="FSY113" s="74"/>
      <c r="FSZ113" s="74"/>
      <c r="FTA113" s="74"/>
      <c r="FTB113" s="74"/>
      <c r="FTC113" s="74"/>
      <c r="FTD113" s="74"/>
      <c r="FTE113" s="74"/>
      <c r="FTF113" s="74"/>
      <c r="FTG113" s="74"/>
      <c r="FTH113" s="74"/>
      <c r="FTI113" s="74"/>
      <c r="FTJ113" s="74"/>
      <c r="FTK113" s="74"/>
      <c r="FTL113" s="74"/>
      <c r="FTM113" s="74"/>
      <c r="FTN113" s="74"/>
      <c r="FTO113" s="74"/>
      <c r="FTP113" s="74"/>
      <c r="FTQ113" s="74"/>
      <c r="FTR113" s="74"/>
      <c r="FTS113" s="74"/>
      <c r="FTT113" s="74"/>
      <c r="FTU113" s="74"/>
      <c r="FTV113" s="74"/>
      <c r="FTW113" s="74"/>
      <c r="FTX113" s="74"/>
      <c r="FTY113" s="74"/>
      <c r="FTZ113" s="74"/>
      <c r="FUA113" s="74"/>
      <c r="FUB113" s="74"/>
      <c r="FUC113" s="74"/>
      <c r="FUD113" s="74"/>
      <c r="FUE113" s="74"/>
      <c r="FUF113" s="74"/>
      <c r="FUG113" s="74"/>
      <c r="FUH113" s="74"/>
      <c r="FUI113" s="74"/>
      <c r="FUJ113" s="74"/>
      <c r="FUK113" s="74"/>
      <c r="FUL113" s="74"/>
      <c r="FUM113" s="74"/>
      <c r="FUN113" s="74"/>
      <c r="FUO113" s="74"/>
      <c r="FUP113" s="74"/>
      <c r="FUQ113" s="74"/>
      <c r="FUR113" s="74"/>
      <c r="FUS113" s="74"/>
      <c r="FUT113" s="74"/>
      <c r="FUU113" s="74"/>
      <c r="FUV113" s="74"/>
      <c r="FUW113" s="74"/>
      <c r="FUX113" s="74"/>
      <c r="FUY113" s="74"/>
      <c r="FUZ113" s="74"/>
      <c r="FVA113" s="74"/>
      <c r="FVB113" s="74"/>
      <c r="FVC113" s="74"/>
      <c r="FVD113" s="74"/>
      <c r="FVE113" s="74"/>
      <c r="FVF113" s="74"/>
      <c r="FVG113" s="74"/>
      <c r="FVH113" s="74"/>
      <c r="FVI113" s="74"/>
      <c r="FVJ113" s="74"/>
      <c r="FVK113" s="74"/>
      <c r="FVL113" s="74"/>
      <c r="FVM113" s="74"/>
      <c r="FVN113" s="74"/>
      <c r="FVO113" s="74"/>
      <c r="FVP113" s="74"/>
      <c r="FVQ113" s="74"/>
      <c r="FVR113" s="74"/>
      <c r="FVS113" s="74"/>
      <c r="FVT113" s="74"/>
      <c r="FVU113" s="74"/>
      <c r="FVV113" s="74"/>
      <c r="FVW113" s="74"/>
      <c r="FVX113" s="74"/>
      <c r="FVY113" s="74"/>
      <c r="FVZ113" s="74"/>
      <c r="FWA113" s="74"/>
      <c r="FWB113" s="74"/>
      <c r="FWC113" s="74"/>
      <c r="FWD113" s="74"/>
      <c r="FWE113" s="74"/>
      <c r="FWF113" s="74"/>
      <c r="FWG113" s="74"/>
      <c r="FWH113" s="74"/>
      <c r="FWI113" s="74"/>
      <c r="FWJ113" s="74"/>
      <c r="FWK113" s="74"/>
      <c r="FWL113" s="74"/>
      <c r="FWM113" s="74"/>
      <c r="FWN113" s="74"/>
      <c r="FWO113" s="74"/>
      <c r="FWP113" s="74"/>
      <c r="FWQ113" s="74"/>
      <c r="FWR113" s="74"/>
      <c r="FWS113" s="74"/>
      <c r="FWT113" s="74"/>
      <c r="FWU113" s="74"/>
      <c r="FWV113" s="74"/>
      <c r="FWW113" s="74"/>
      <c r="FWX113" s="74"/>
      <c r="FWY113" s="74"/>
      <c r="FWZ113" s="74"/>
      <c r="FXA113" s="74"/>
      <c r="FXB113" s="74"/>
      <c r="FXC113" s="74"/>
      <c r="FXD113" s="74"/>
      <c r="FXE113" s="74"/>
      <c r="FXF113" s="74"/>
      <c r="FXG113" s="74"/>
      <c r="FXH113" s="74"/>
      <c r="FXI113" s="74"/>
      <c r="FXJ113" s="74"/>
      <c r="FXK113" s="74"/>
      <c r="FXL113" s="74"/>
      <c r="FXM113" s="74"/>
      <c r="FXN113" s="74"/>
      <c r="FXO113" s="74"/>
      <c r="FXP113" s="74"/>
      <c r="FXQ113" s="74"/>
      <c r="FXR113" s="74"/>
      <c r="FXS113" s="74"/>
      <c r="FXT113" s="74"/>
      <c r="FXU113" s="74"/>
      <c r="FXV113" s="74"/>
      <c r="FXW113" s="74"/>
      <c r="FXX113" s="74"/>
      <c r="FXY113" s="74"/>
      <c r="FXZ113" s="74"/>
      <c r="FYA113" s="74"/>
      <c r="FYB113" s="74"/>
      <c r="FYC113" s="74"/>
      <c r="FYD113" s="74"/>
      <c r="FYE113" s="74"/>
      <c r="FYF113" s="74"/>
      <c r="FYG113" s="74"/>
      <c r="FYH113" s="74"/>
      <c r="FYI113" s="74"/>
      <c r="FYJ113" s="74"/>
      <c r="FYK113" s="74"/>
      <c r="FYL113" s="74"/>
      <c r="FYM113" s="74"/>
      <c r="FYN113" s="74"/>
      <c r="FYO113" s="74"/>
      <c r="FYP113" s="74"/>
      <c r="FYQ113" s="74"/>
      <c r="FYR113" s="74"/>
      <c r="FYS113" s="74"/>
      <c r="FYT113" s="74"/>
      <c r="FYU113" s="74"/>
      <c r="FYV113" s="74"/>
      <c r="FYW113" s="74"/>
      <c r="FYX113" s="74"/>
      <c r="FYY113" s="74"/>
      <c r="FYZ113" s="74"/>
      <c r="FZA113" s="74"/>
      <c r="FZB113" s="74"/>
      <c r="FZC113" s="74"/>
      <c r="FZD113" s="74"/>
      <c r="FZE113" s="74"/>
      <c r="FZF113" s="74"/>
      <c r="FZG113" s="74"/>
      <c r="FZH113" s="74"/>
      <c r="FZI113" s="74"/>
      <c r="FZJ113" s="74"/>
      <c r="FZK113" s="74"/>
      <c r="FZL113" s="74"/>
      <c r="FZM113" s="74"/>
      <c r="FZN113" s="74"/>
      <c r="FZO113" s="74"/>
      <c r="FZP113" s="74"/>
      <c r="FZQ113" s="74"/>
      <c r="FZR113" s="74"/>
      <c r="FZS113" s="74"/>
      <c r="FZT113" s="74"/>
      <c r="FZU113" s="74"/>
      <c r="FZV113" s="74"/>
      <c r="FZW113" s="74"/>
      <c r="FZX113" s="74"/>
      <c r="FZY113" s="74"/>
      <c r="FZZ113" s="74"/>
      <c r="GAA113" s="74"/>
      <c r="GAB113" s="74"/>
      <c r="GAC113" s="74"/>
      <c r="GAD113" s="74"/>
      <c r="GAE113" s="74"/>
      <c r="GAF113" s="74"/>
      <c r="GAG113" s="74"/>
      <c r="GAH113" s="74"/>
      <c r="GAI113" s="74"/>
      <c r="GAJ113" s="74"/>
      <c r="GAK113" s="74"/>
      <c r="GAL113" s="74"/>
      <c r="GAM113" s="74"/>
      <c r="GAN113" s="74"/>
      <c r="GAO113" s="74"/>
      <c r="GAP113" s="74"/>
      <c r="GAQ113" s="74"/>
      <c r="GAR113" s="74"/>
      <c r="GAS113" s="74"/>
      <c r="GAT113" s="74"/>
      <c r="GAU113" s="74"/>
      <c r="GAV113" s="74"/>
      <c r="GAW113" s="74"/>
      <c r="GAX113" s="74"/>
      <c r="GAY113" s="74"/>
      <c r="GAZ113" s="74"/>
      <c r="GBA113" s="74"/>
      <c r="GBB113" s="74"/>
      <c r="GBC113" s="74"/>
      <c r="GBD113" s="74"/>
      <c r="GBE113" s="74"/>
      <c r="GBF113" s="74"/>
      <c r="GBG113" s="74"/>
      <c r="GBH113" s="74"/>
      <c r="GBI113" s="74"/>
      <c r="GBJ113" s="74"/>
      <c r="GBK113" s="74"/>
      <c r="GBL113" s="74"/>
      <c r="GBM113" s="74"/>
      <c r="GBN113" s="74"/>
      <c r="GBO113" s="74"/>
      <c r="GBP113" s="74"/>
      <c r="GBQ113" s="74"/>
      <c r="GBR113" s="74"/>
      <c r="GBS113" s="74"/>
      <c r="GBT113" s="74"/>
      <c r="GBU113" s="74"/>
      <c r="GBV113" s="74"/>
      <c r="GBW113" s="74"/>
      <c r="GBX113" s="74"/>
      <c r="GBY113" s="74"/>
      <c r="GBZ113" s="74"/>
      <c r="GCA113" s="74"/>
      <c r="GCB113" s="74"/>
      <c r="GCC113" s="74"/>
      <c r="GCD113" s="74"/>
      <c r="GCE113" s="74"/>
      <c r="GCF113" s="74"/>
      <c r="GCG113" s="74"/>
      <c r="GCH113" s="74"/>
      <c r="GCI113" s="74"/>
      <c r="GCJ113" s="74"/>
      <c r="GCK113" s="74"/>
      <c r="GCL113" s="74"/>
      <c r="GCM113" s="74"/>
      <c r="GCN113" s="74"/>
      <c r="GCO113" s="74"/>
      <c r="GCP113" s="74"/>
      <c r="GCQ113" s="74"/>
      <c r="GCR113" s="74"/>
      <c r="GCS113" s="74"/>
      <c r="GCT113" s="74"/>
      <c r="GCU113" s="74"/>
      <c r="GCV113" s="74"/>
      <c r="GCW113" s="74"/>
      <c r="GCX113" s="74"/>
      <c r="GCY113" s="74"/>
      <c r="GCZ113" s="74"/>
      <c r="GDA113" s="74"/>
      <c r="GDB113" s="74"/>
      <c r="GDC113" s="74"/>
      <c r="GDD113" s="74"/>
      <c r="GDE113" s="74"/>
      <c r="GDF113" s="74"/>
      <c r="GDG113" s="74"/>
      <c r="GDH113" s="74"/>
      <c r="GDI113" s="74"/>
      <c r="GDJ113" s="74"/>
      <c r="GDK113" s="74"/>
      <c r="GDL113" s="74"/>
      <c r="GDM113" s="74"/>
      <c r="GDN113" s="74"/>
      <c r="GDO113" s="74"/>
      <c r="GDP113" s="74"/>
      <c r="GDQ113" s="74"/>
      <c r="GDR113" s="74"/>
      <c r="GDS113" s="74"/>
      <c r="GDT113" s="74"/>
      <c r="GDU113" s="74"/>
      <c r="GDV113" s="74"/>
      <c r="GDW113" s="74"/>
      <c r="GDX113" s="74"/>
      <c r="GDY113" s="74"/>
      <c r="GDZ113" s="74"/>
      <c r="GEA113" s="74"/>
      <c r="GEB113" s="74"/>
      <c r="GEC113" s="74"/>
      <c r="GED113" s="74"/>
      <c r="GEE113" s="74"/>
      <c r="GEF113" s="74"/>
      <c r="GEG113" s="74"/>
      <c r="GEH113" s="74"/>
      <c r="GEI113" s="74"/>
      <c r="GEJ113" s="74"/>
      <c r="GEK113" s="74"/>
      <c r="GEL113" s="74"/>
      <c r="GEM113" s="74"/>
      <c r="GEN113" s="74"/>
      <c r="GEO113" s="74"/>
      <c r="GEP113" s="74"/>
      <c r="GEQ113" s="74"/>
      <c r="GER113" s="74"/>
      <c r="GES113" s="74"/>
      <c r="GET113" s="74"/>
      <c r="GEU113" s="74"/>
      <c r="GEV113" s="74"/>
      <c r="GEW113" s="74"/>
      <c r="GEX113" s="74"/>
      <c r="GEY113" s="74"/>
      <c r="GEZ113" s="74"/>
      <c r="GFA113" s="74"/>
      <c r="GFB113" s="74"/>
      <c r="GFC113" s="74"/>
      <c r="GFD113" s="74"/>
      <c r="GFE113" s="74"/>
      <c r="GFF113" s="74"/>
      <c r="GFG113" s="74"/>
      <c r="GFH113" s="74"/>
      <c r="GFI113" s="74"/>
      <c r="GFJ113" s="74"/>
      <c r="GFK113" s="74"/>
      <c r="GFL113" s="74"/>
      <c r="GFM113" s="74"/>
      <c r="GFN113" s="74"/>
      <c r="GFO113" s="74"/>
      <c r="GFP113" s="74"/>
      <c r="GFQ113" s="74"/>
      <c r="GFR113" s="74"/>
      <c r="GFS113" s="74"/>
      <c r="GFT113" s="74"/>
      <c r="GFU113" s="74"/>
      <c r="GFV113" s="74"/>
      <c r="GFW113" s="74"/>
      <c r="GFX113" s="74"/>
      <c r="GFY113" s="74"/>
      <c r="GFZ113" s="74"/>
      <c r="GGA113" s="74"/>
      <c r="GGB113" s="74"/>
      <c r="GGC113" s="74"/>
      <c r="GGD113" s="74"/>
      <c r="GGE113" s="74"/>
      <c r="GGF113" s="74"/>
      <c r="GGG113" s="74"/>
      <c r="GGH113" s="74"/>
      <c r="GGI113" s="74"/>
      <c r="GGJ113" s="74"/>
      <c r="GGK113" s="74"/>
      <c r="GGL113" s="74"/>
      <c r="GGM113" s="74"/>
      <c r="GGN113" s="74"/>
      <c r="GGO113" s="74"/>
      <c r="GGP113" s="74"/>
      <c r="GGQ113" s="74"/>
      <c r="GGR113" s="74"/>
      <c r="GGS113" s="74"/>
      <c r="GGT113" s="74"/>
      <c r="GGU113" s="74"/>
      <c r="GGV113" s="74"/>
      <c r="GGW113" s="74"/>
      <c r="GGX113" s="74"/>
      <c r="GGY113" s="74"/>
      <c r="GGZ113" s="74"/>
      <c r="GHA113" s="74"/>
      <c r="GHB113" s="74"/>
      <c r="GHC113" s="74"/>
      <c r="GHD113" s="74"/>
      <c r="GHE113" s="74"/>
      <c r="GHF113" s="74"/>
      <c r="GHG113" s="74"/>
      <c r="GHH113" s="74"/>
      <c r="GHI113" s="74"/>
      <c r="GHJ113" s="74"/>
      <c r="GHK113" s="74"/>
      <c r="GHL113" s="74"/>
      <c r="GHM113" s="74"/>
      <c r="GHN113" s="74"/>
      <c r="GHO113" s="74"/>
      <c r="GHP113" s="74"/>
      <c r="GHQ113" s="74"/>
      <c r="GHR113" s="74"/>
      <c r="GHS113" s="74"/>
      <c r="GHT113" s="74"/>
      <c r="GHU113" s="74"/>
      <c r="GHV113" s="74"/>
      <c r="GHW113" s="74"/>
      <c r="GHX113" s="74"/>
      <c r="GHY113" s="74"/>
      <c r="GHZ113" s="74"/>
      <c r="GIA113" s="74"/>
      <c r="GIB113" s="74"/>
      <c r="GIC113" s="74"/>
      <c r="GID113" s="74"/>
      <c r="GIE113" s="74"/>
      <c r="GIF113" s="74"/>
      <c r="GIG113" s="74"/>
      <c r="GIH113" s="74"/>
      <c r="GII113" s="74"/>
      <c r="GIJ113" s="74"/>
      <c r="GIK113" s="74"/>
      <c r="GIL113" s="74"/>
      <c r="GIM113" s="74"/>
      <c r="GIN113" s="74"/>
      <c r="GIO113" s="74"/>
      <c r="GIP113" s="74"/>
      <c r="GIQ113" s="74"/>
      <c r="GIR113" s="74"/>
      <c r="GIS113" s="74"/>
      <c r="GIT113" s="74"/>
      <c r="GIU113" s="74"/>
      <c r="GIV113" s="74"/>
      <c r="GIW113" s="74"/>
      <c r="GIX113" s="74"/>
      <c r="GIY113" s="74"/>
      <c r="GIZ113" s="74"/>
      <c r="GJA113" s="74"/>
      <c r="GJB113" s="74"/>
      <c r="GJC113" s="74"/>
      <c r="GJD113" s="74"/>
      <c r="GJE113" s="74"/>
      <c r="GJF113" s="74"/>
      <c r="GJG113" s="74"/>
      <c r="GJH113" s="74"/>
      <c r="GJI113" s="74"/>
      <c r="GJJ113" s="74"/>
      <c r="GJK113" s="74"/>
      <c r="GJL113" s="74"/>
      <c r="GJM113" s="74"/>
      <c r="GJN113" s="74"/>
      <c r="GJO113" s="74"/>
      <c r="GJP113" s="74"/>
      <c r="GJQ113" s="74"/>
      <c r="GJR113" s="74"/>
      <c r="GJS113" s="74"/>
      <c r="GJT113" s="74"/>
      <c r="GJU113" s="74"/>
      <c r="GJV113" s="74"/>
      <c r="GJW113" s="74"/>
      <c r="GJX113" s="74"/>
      <c r="GJY113" s="74"/>
      <c r="GJZ113" s="74"/>
      <c r="GKA113" s="74"/>
      <c r="GKB113" s="74"/>
      <c r="GKC113" s="74"/>
      <c r="GKD113" s="74"/>
      <c r="GKE113" s="74"/>
      <c r="GKF113" s="74"/>
      <c r="GKG113" s="74"/>
      <c r="GKH113" s="74"/>
      <c r="GKI113" s="74"/>
      <c r="GKJ113" s="74"/>
      <c r="GKK113" s="74"/>
      <c r="GKL113" s="74"/>
      <c r="GKM113" s="74"/>
      <c r="GKN113" s="74"/>
      <c r="GKO113" s="74"/>
      <c r="GKP113" s="74"/>
      <c r="GKQ113" s="74"/>
      <c r="GKR113" s="74"/>
      <c r="GKS113" s="74"/>
      <c r="GKT113" s="74"/>
      <c r="GKU113" s="74"/>
      <c r="GKV113" s="74"/>
      <c r="GKW113" s="74"/>
      <c r="GKX113" s="74"/>
      <c r="GKY113" s="74"/>
      <c r="GKZ113" s="74"/>
      <c r="GLA113" s="74"/>
      <c r="GLB113" s="74"/>
      <c r="GLC113" s="74"/>
      <c r="GLD113" s="74"/>
      <c r="GLE113" s="74"/>
      <c r="GLF113" s="74"/>
      <c r="GLG113" s="74"/>
      <c r="GLH113" s="74"/>
      <c r="GLI113" s="74"/>
      <c r="GLJ113" s="74"/>
      <c r="GLK113" s="74"/>
      <c r="GLL113" s="74"/>
      <c r="GLM113" s="74"/>
      <c r="GLN113" s="74"/>
      <c r="GLO113" s="74"/>
      <c r="GLP113" s="74"/>
      <c r="GLQ113" s="74"/>
      <c r="GLR113" s="74"/>
      <c r="GLS113" s="74"/>
      <c r="GLT113" s="74"/>
      <c r="GLU113" s="74"/>
      <c r="GLV113" s="74"/>
      <c r="GLW113" s="74"/>
      <c r="GLX113" s="74"/>
      <c r="GLY113" s="74"/>
      <c r="GLZ113" s="74"/>
      <c r="GMA113" s="74"/>
      <c r="GMB113" s="74"/>
      <c r="GMC113" s="74"/>
      <c r="GMD113" s="74"/>
      <c r="GME113" s="74"/>
      <c r="GMF113" s="74"/>
      <c r="GMG113" s="74"/>
      <c r="GMH113" s="74"/>
      <c r="GMI113" s="74"/>
      <c r="GMJ113" s="74"/>
      <c r="GMK113" s="74"/>
      <c r="GML113" s="74"/>
      <c r="GMM113" s="74"/>
      <c r="GMN113" s="74"/>
      <c r="GMO113" s="74"/>
      <c r="GMP113" s="74"/>
      <c r="GMQ113" s="74"/>
      <c r="GMR113" s="74"/>
      <c r="GMS113" s="74"/>
      <c r="GMT113" s="74"/>
      <c r="GMU113" s="74"/>
      <c r="GMV113" s="74"/>
      <c r="GMW113" s="74"/>
      <c r="GMX113" s="74"/>
      <c r="GMY113" s="74"/>
      <c r="GMZ113" s="74"/>
      <c r="GNA113" s="74"/>
      <c r="GNB113" s="74"/>
      <c r="GNC113" s="74"/>
      <c r="GND113" s="74"/>
      <c r="GNE113" s="74"/>
      <c r="GNF113" s="74"/>
      <c r="GNG113" s="74"/>
      <c r="GNH113" s="74"/>
      <c r="GNI113" s="74"/>
      <c r="GNJ113" s="74"/>
      <c r="GNK113" s="74"/>
      <c r="GNL113" s="74"/>
      <c r="GNM113" s="74"/>
      <c r="GNN113" s="74"/>
      <c r="GNO113" s="74"/>
      <c r="GNP113" s="74"/>
      <c r="GNQ113" s="74"/>
      <c r="GNR113" s="74"/>
      <c r="GNS113" s="74"/>
      <c r="GNT113" s="74"/>
      <c r="GNU113" s="74"/>
      <c r="GNV113" s="74"/>
      <c r="GNW113" s="74"/>
      <c r="GNX113" s="74"/>
      <c r="GNY113" s="74"/>
      <c r="GNZ113" s="74"/>
      <c r="GOA113" s="74"/>
      <c r="GOB113" s="74"/>
      <c r="GOC113" s="74"/>
      <c r="GOD113" s="74"/>
      <c r="GOE113" s="74"/>
      <c r="GOF113" s="74"/>
      <c r="GOG113" s="74"/>
      <c r="GOH113" s="74"/>
      <c r="GOI113" s="74"/>
      <c r="GOJ113" s="74"/>
      <c r="GOK113" s="74"/>
      <c r="GOL113" s="74"/>
      <c r="GOM113" s="74"/>
      <c r="GON113" s="74"/>
      <c r="GOO113" s="74"/>
      <c r="GOP113" s="74"/>
      <c r="GOQ113" s="74"/>
      <c r="GOR113" s="74"/>
      <c r="GOS113" s="74"/>
      <c r="GOT113" s="74"/>
      <c r="GOU113" s="74"/>
      <c r="GOV113" s="74"/>
      <c r="GOW113" s="74"/>
      <c r="GOX113" s="74"/>
      <c r="GOY113" s="74"/>
      <c r="GOZ113" s="74"/>
      <c r="GPA113" s="74"/>
      <c r="GPB113" s="74"/>
      <c r="GPC113" s="74"/>
      <c r="GPD113" s="74"/>
      <c r="GPE113" s="74"/>
      <c r="GPF113" s="74"/>
      <c r="GPG113" s="74"/>
      <c r="GPH113" s="74"/>
      <c r="GPI113" s="74"/>
      <c r="GPJ113" s="74"/>
      <c r="GPK113" s="74"/>
      <c r="GPL113" s="74"/>
      <c r="GPM113" s="74"/>
      <c r="GPN113" s="74"/>
      <c r="GPO113" s="74"/>
      <c r="GPP113" s="74"/>
      <c r="GPQ113" s="74"/>
      <c r="GPR113" s="74"/>
      <c r="GPS113" s="74"/>
      <c r="GPT113" s="74"/>
      <c r="GPU113" s="74"/>
      <c r="GPV113" s="74"/>
      <c r="GPW113" s="74"/>
      <c r="GPX113" s="74"/>
      <c r="GPY113" s="74"/>
      <c r="GPZ113" s="74"/>
      <c r="GQA113" s="74"/>
      <c r="GQB113" s="74"/>
      <c r="GQC113" s="74"/>
      <c r="GQD113" s="74"/>
      <c r="GQE113" s="74"/>
      <c r="GQF113" s="74"/>
      <c r="GQG113" s="74"/>
      <c r="GQH113" s="74"/>
      <c r="GQI113" s="74"/>
      <c r="GQJ113" s="74"/>
      <c r="GQK113" s="74"/>
      <c r="GQL113" s="74"/>
      <c r="GQM113" s="74"/>
      <c r="GQN113" s="74"/>
      <c r="GQO113" s="74"/>
      <c r="GQP113" s="74"/>
      <c r="GQQ113" s="74"/>
      <c r="GQR113" s="74"/>
      <c r="GQS113" s="74"/>
      <c r="GQT113" s="74"/>
      <c r="GQU113" s="74"/>
      <c r="GQV113" s="74"/>
      <c r="GQW113" s="74"/>
      <c r="GQX113" s="74"/>
      <c r="GQY113" s="74"/>
      <c r="GQZ113" s="74"/>
      <c r="GRA113" s="74"/>
      <c r="GRB113" s="74"/>
      <c r="GRC113" s="74"/>
      <c r="GRD113" s="74"/>
      <c r="GRE113" s="74"/>
      <c r="GRF113" s="74"/>
      <c r="GRG113" s="74"/>
      <c r="GRH113" s="74"/>
      <c r="GRI113" s="74"/>
      <c r="GRJ113" s="74"/>
      <c r="GRK113" s="74"/>
      <c r="GRL113" s="74"/>
      <c r="GRM113" s="74"/>
      <c r="GRN113" s="74"/>
      <c r="GRO113" s="74"/>
      <c r="GRP113" s="74"/>
      <c r="GRQ113" s="74"/>
      <c r="GRR113" s="74"/>
      <c r="GRS113" s="74"/>
      <c r="GRT113" s="74"/>
      <c r="GRU113" s="74"/>
      <c r="GRV113" s="74"/>
      <c r="GRW113" s="74"/>
      <c r="GRX113" s="74"/>
      <c r="GRY113" s="74"/>
      <c r="GRZ113" s="74"/>
      <c r="GSA113" s="74"/>
      <c r="GSB113" s="74"/>
      <c r="GSC113" s="74"/>
      <c r="GSD113" s="74"/>
      <c r="GSE113" s="74"/>
      <c r="GSF113" s="74"/>
      <c r="GSG113" s="74"/>
      <c r="GSH113" s="74"/>
      <c r="GSI113" s="74"/>
      <c r="GSJ113" s="74"/>
      <c r="GSK113" s="74"/>
      <c r="GSL113" s="74"/>
      <c r="GSM113" s="74"/>
      <c r="GSN113" s="74"/>
      <c r="GSO113" s="74"/>
      <c r="GSP113" s="74"/>
      <c r="GSQ113" s="74"/>
      <c r="GSR113" s="74"/>
      <c r="GSS113" s="74"/>
      <c r="GST113" s="74"/>
      <c r="GSU113" s="74"/>
      <c r="GSV113" s="74"/>
      <c r="GSW113" s="74"/>
      <c r="GSX113" s="74"/>
      <c r="GSY113" s="74"/>
      <c r="GSZ113" s="74"/>
      <c r="GTA113" s="74"/>
      <c r="GTB113" s="74"/>
      <c r="GTC113" s="74"/>
      <c r="GTD113" s="74"/>
      <c r="GTE113" s="74"/>
      <c r="GTF113" s="74"/>
      <c r="GTG113" s="74"/>
      <c r="GTH113" s="74"/>
      <c r="GTI113" s="74"/>
      <c r="GTJ113" s="74"/>
      <c r="GTK113" s="74"/>
      <c r="GTL113" s="74"/>
      <c r="GTM113" s="74"/>
      <c r="GTN113" s="74"/>
      <c r="GTO113" s="74"/>
      <c r="GTP113" s="74"/>
      <c r="GTQ113" s="74"/>
      <c r="GTR113" s="74"/>
      <c r="GTS113" s="74"/>
      <c r="GTT113" s="74"/>
      <c r="GTU113" s="74"/>
      <c r="GTV113" s="74"/>
      <c r="GTW113" s="74"/>
      <c r="GTX113" s="74"/>
      <c r="GTY113" s="74"/>
      <c r="GTZ113" s="74"/>
      <c r="GUA113" s="74"/>
      <c r="GUB113" s="74"/>
      <c r="GUC113" s="74"/>
      <c r="GUD113" s="74"/>
      <c r="GUE113" s="74"/>
      <c r="GUF113" s="74"/>
      <c r="GUG113" s="74"/>
      <c r="GUH113" s="74"/>
      <c r="GUI113" s="74"/>
      <c r="GUJ113" s="74"/>
      <c r="GUK113" s="74"/>
      <c r="GUL113" s="74"/>
      <c r="GUM113" s="74"/>
      <c r="GUN113" s="74"/>
      <c r="GUO113" s="74"/>
      <c r="GUP113" s="74"/>
      <c r="GUQ113" s="74"/>
      <c r="GUR113" s="74"/>
      <c r="GUS113" s="74"/>
      <c r="GUT113" s="74"/>
      <c r="GUU113" s="74"/>
      <c r="GUV113" s="74"/>
      <c r="GUW113" s="74"/>
      <c r="GUX113" s="74"/>
      <c r="GUY113" s="74"/>
      <c r="GUZ113" s="74"/>
      <c r="GVA113" s="74"/>
      <c r="GVB113" s="74"/>
      <c r="GVC113" s="74"/>
      <c r="GVD113" s="74"/>
      <c r="GVE113" s="74"/>
      <c r="GVF113" s="74"/>
      <c r="GVG113" s="74"/>
      <c r="GVH113" s="74"/>
      <c r="GVI113" s="74"/>
      <c r="GVJ113" s="74"/>
      <c r="GVK113" s="74"/>
      <c r="GVL113" s="74"/>
      <c r="GVM113" s="74"/>
      <c r="GVN113" s="74"/>
      <c r="GVO113" s="74"/>
      <c r="GVP113" s="74"/>
      <c r="GVQ113" s="74"/>
      <c r="GVR113" s="74"/>
      <c r="GVS113" s="74"/>
      <c r="GVT113" s="74"/>
      <c r="GVU113" s="74"/>
      <c r="GVV113" s="74"/>
      <c r="GVW113" s="74"/>
      <c r="GVX113" s="74"/>
      <c r="GVY113" s="74"/>
      <c r="GVZ113" s="74"/>
      <c r="GWA113" s="74"/>
      <c r="GWB113" s="74"/>
      <c r="GWC113" s="74"/>
      <c r="GWD113" s="74"/>
      <c r="GWE113" s="74"/>
      <c r="GWF113" s="74"/>
      <c r="GWG113" s="74"/>
      <c r="GWH113" s="74"/>
      <c r="GWI113" s="74"/>
      <c r="GWJ113" s="74"/>
      <c r="GWK113" s="74"/>
      <c r="GWL113" s="74"/>
      <c r="GWM113" s="74"/>
      <c r="GWN113" s="74"/>
      <c r="GWO113" s="74"/>
      <c r="GWP113" s="74"/>
      <c r="GWQ113" s="74"/>
      <c r="GWR113" s="74"/>
      <c r="GWS113" s="74"/>
      <c r="GWT113" s="74"/>
      <c r="GWU113" s="74"/>
      <c r="GWV113" s="74"/>
      <c r="GWW113" s="74"/>
      <c r="GWX113" s="74"/>
      <c r="GWY113" s="74"/>
      <c r="GWZ113" s="74"/>
      <c r="GXA113" s="74"/>
      <c r="GXB113" s="74"/>
      <c r="GXC113" s="74"/>
      <c r="GXD113" s="74"/>
      <c r="GXE113" s="74"/>
      <c r="GXF113" s="74"/>
      <c r="GXG113" s="74"/>
      <c r="GXH113" s="74"/>
      <c r="GXI113" s="74"/>
      <c r="GXJ113" s="74"/>
      <c r="GXK113" s="74"/>
      <c r="GXL113" s="74"/>
      <c r="GXM113" s="74"/>
      <c r="GXN113" s="74"/>
      <c r="GXO113" s="74"/>
      <c r="GXP113" s="74"/>
      <c r="GXQ113" s="74"/>
      <c r="GXR113" s="74"/>
      <c r="GXS113" s="74"/>
      <c r="GXT113" s="74"/>
      <c r="GXU113" s="74"/>
      <c r="GXV113" s="74"/>
      <c r="GXW113" s="74"/>
      <c r="GXX113" s="74"/>
      <c r="GXY113" s="74"/>
      <c r="GXZ113" s="74"/>
      <c r="GYA113" s="74"/>
      <c r="GYB113" s="74"/>
      <c r="GYC113" s="74"/>
      <c r="GYD113" s="74"/>
      <c r="GYE113" s="74"/>
      <c r="GYF113" s="74"/>
      <c r="GYG113" s="74"/>
      <c r="GYH113" s="74"/>
      <c r="GYI113" s="74"/>
      <c r="GYJ113" s="74"/>
      <c r="GYK113" s="74"/>
      <c r="GYL113" s="74"/>
      <c r="GYM113" s="74"/>
      <c r="GYN113" s="74"/>
      <c r="GYO113" s="74"/>
      <c r="GYP113" s="74"/>
      <c r="GYQ113" s="74"/>
      <c r="GYR113" s="74"/>
      <c r="GYS113" s="74"/>
      <c r="GYT113" s="74"/>
      <c r="GYU113" s="74"/>
      <c r="GYV113" s="74"/>
      <c r="GYW113" s="74"/>
      <c r="GYX113" s="74"/>
      <c r="GYY113" s="74"/>
      <c r="GYZ113" s="74"/>
      <c r="GZA113" s="74"/>
      <c r="GZB113" s="74"/>
      <c r="GZC113" s="74"/>
      <c r="GZD113" s="74"/>
      <c r="GZE113" s="74"/>
      <c r="GZF113" s="74"/>
      <c r="GZG113" s="74"/>
      <c r="GZH113" s="74"/>
      <c r="GZI113" s="74"/>
      <c r="GZJ113" s="74"/>
      <c r="GZK113" s="74"/>
      <c r="GZL113" s="74"/>
      <c r="GZM113" s="74"/>
      <c r="GZN113" s="74"/>
      <c r="GZO113" s="74"/>
      <c r="GZP113" s="74"/>
      <c r="GZQ113" s="74"/>
      <c r="GZR113" s="74"/>
      <c r="GZS113" s="74"/>
      <c r="GZT113" s="74"/>
      <c r="GZU113" s="74"/>
      <c r="GZV113" s="74"/>
      <c r="GZW113" s="74"/>
      <c r="GZX113" s="74"/>
      <c r="GZY113" s="74"/>
      <c r="GZZ113" s="74"/>
      <c r="HAA113" s="74"/>
      <c r="HAB113" s="74"/>
      <c r="HAC113" s="74"/>
      <c r="HAD113" s="74"/>
      <c r="HAE113" s="74"/>
      <c r="HAF113" s="74"/>
      <c r="HAG113" s="74"/>
      <c r="HAH113" s="74"/>
      <c r="HAI113" s="74"/>
      <c r="HAJ113" s="74"/>
      <c r="HAK113" s="74"/>
      <c r="HAL113" s="74"/>
      <c r="HAM113" s="74"/>
      <c r="HAN113" s="74"/>
      <c r="HAO113" s="74"/>
      <c r="HAP113" s="74"/>
      <c r="HAQ113" s="74"/>
      <c r="HAR113" s="74"/>
      <c r="HAS113" s="74"/>
      <c r="HAT113" s="74"/>
      <c r="HAU113" s="74"/>
      <c r="HAV113" s="74"/>
      <c r="HAW113" s="74"/>
      <c r="HAX113" s="74"/>
      <c r="HAY113" s="74"/>
      <c r="HAZ113" s="74"/>
      <c r="HBA113" s="74"/>
      <c r="HBB113" s="74"/>
      <c r="HBC113" s="74"/>
      <c r="HBD113" s="74"/>
      <c r="HBE113" s="74"/>
      <c r="HBF113" s="74"/>
      <c r="HBG113" s="74"/>
      <c r="HBH113" s="74"/>
      <c r="HBI113" s="74"/>
      <c r="HBJ113" s="74"/>
      <c r="HBK113" s="74"/>
      <c r="HBL113" s="74"/>
      <c r="HBM113" s="74"/>
      <c r="HBN113" s="74"/>
      <c r="HBO113" s="74"/>
      <c r="HBP113" s="74"/>
      <c r="HBQ113" s="74"/>
      <c r="HBR113" s="74"/>
      <c r="HBS113" s="74"/>
      <c r="HBT113" s="74"/>
      <c r="HBU113" s="74"/>
      <c r="HBV113" s="74"/>
      <c r="HBW113" s="74"/>
      <c r="HBX113" s="74"/>
      <c r="HBY113" s="74"/>
      <c r="HBZ113" s="74"/>
      <c r="HCA113" s="74"/>
      <c r="HCB113" s="74"/>
      <c r="HCC113" s="74"/>
      <c r="HCD113" s="74"/>
      <c r="HCE113" s="74"/>
      <c r="HCF113" s="74"/>
      <c r="HCG113" s="74"/>
      <c r="HCH113" s="74"/>
      <c r="HCI113" s="74"/>
      <c r="HCJ113" s="74"/>
      <c r="HCK113" s="74"/>
      <c r="HCL113" s="74"/>
      <c r="HCM113" s="74"/>
      <c r="HCN113" s="74"/>
      <c r="HCO113" s="74"/>
      <c r="HCP113" s="74"/>
      <c r="HCQ113" s="74"/>
      <c r="HCR113" s="74"/>
      <c r="HCS113" s="74"/>
      <c r="HCT113" s="74"/>
      <c r="HCU113" s="74"/>
      <c r="HCV113" s="74"/>
      <c r="HCW113" s="74"/>
      <c r="HCX113" s="74"/>
      <c r="HCY113" s="74"/>
      <c r="HCZ113" s="74"/>
      <c r="HDA113" s="74"/>
      <c r="HDB113" s="74"/>
      <c r="HDC113" s="74"/>
      <c r="HDD113" s="74"/>
      <c r="HDE113" s="74"/>
      <c r="HDF113" s="74"/>
      <c r="HDG113" s="74"/>
      <c r="HDH113" s="74"/>
      <c r="HDI113" s="74"/>
      <c r="HDJ113" s="74"/>
      <c r="HDK113" s="74"/>
      <c r="HDL113" s="74"/>
      <c r="HDM113" s="74"/>
      <c r="HDN113" s="74"/>
      <c r="HDO113" s="74"/>
      <c r="HDP113" s="74"/>
      <c r="HDQ113" s="74"/>
      <c r="HDR113" s="74"/>
      <c r="HDS113" s="74"/>
      <c r="HDT113" s="74"/>
      <c r="HDU113" s="74"/>
      <c r="HDV113" s="74"/>
      <c r="HDW113" s="74"/>
      <c r="HDX113" s="74"/>
      <c r="HDY113" s="74"/>
      <c r="HDZ113" s="74"/>
      <c r="HEA113" s="74"/>
      <c r="HEB113" s="74"/>
      <c r="HEC113" s="74"/>
      <c r="HED113" s="74"/>
      <c r="HEE113" s="74"/>
      <c r="HEF113" s="74"/>
      <c r="HEG113" s="74"/>
      <c r="HEH113" s="74"/>
      <c r="HEI113" s="74"/>
      <c r="HEJ113" s="74"/>
      <c r="HEK113" s="74"/>
      <c r="HEL113" s="74"/>
      <c r="HEM113" s="74"/>
      <c r="HEN113" s="74"/>
      <c r="HEO113" s="74"/>
      <c r="HEP113" s="74"/>
      <c r="HEQ113" s="74"/>
      <c r="HER113" s="74"/>
      <c r="HES113" s="74"/>
      <c r="HET113" s="74"/>
      <c r="HEU113" s="74"/>
      <c r="HEV113" s="74"/>
      <c r="HEW113" s="74"/>
      <c r="HEX113" s="74"/>
      <c r="HEY113" s="74"/>
      <c r="HEZ113" s="74"/>
      <c r="HFA113" s="74"/>
      <c r="HFB113" s="74"/>
      <c r="HFC113" s="74"/>
      <c r="HFD113" s="74"/>
      <c r="HFE113" s="74"/>
      <c r="HFF113" s="74"/>
      <c r="HFG113" s="74"/>
      <c r="HFH113" s="74"/>
      <c r="HFI113" s="74"/>
      <c r="HFJ113" s="74"/>
      <c r="HFK113" s="74"/>
      <c r="HFL113" s="74"/>
      <c r="HFM113" s="74"/>
      <c r="HFN113" s="74"/>
      <c r="HFO113" s="74"/>
      <c r="HFP113" s="74"/>
      <c r="HFQ113" s="74"/>
      <c r="HFR113" s="74"/>
      <c r="HFS113" s="74"/>
      <c r="HFT113" s="74"/>
      <c r="HFU113" s="74"/>
      <c r="HFV113" s="74"/>
      <c r="HFW113" s="74"/>
      <c r="HFX113" s="74"/>
      <c r="HFY113" s="74"/>
      <c r="HFZ113" s="74"/>
      <c r="HGA113" s="74"/>
      <c r="HGB113" s="74"/>
      <c r="HGC113" s="74"/>
      <c r="HGD113" s="74"/>
      <c r="HGE113" s="74"/>
      <c r="HGF113" s="74"/>
      <c r="HGG113" s="74"/>
      <c r="HGH113" s="74"/>
      <c r="HGI113" s="74"/>
      <c r="HGJ113" s="74"/>
      <c r="HGK113" s="74"/>
      <c r="HGL113" s="74"/>
      <c r="HGM113" s="74"/>
      <c r="HGN113" s="74"/>
      <c r="HGO113" s="74"/>
      <c r="HGP113" s="74"/>
      <c r="HGQ113" s="74"/>
      <c r="HGR113" s="74"/>
      <c r="HGS113" s="74"/>
      <c r="HGT113" s="74"/>
      <c r="HGU113" s="74"/>
      <c r="HGV113" s="74"/>
      <c r="HGW113" s="74"/>
      <c r="HGX113" s="74"/>
      <c r="HGY113" s="74"/>
      <c r="HGZ113" s="74"/>
      <c r="HHA113" s="74"/>
      <c r="HHB113" s="74"/>
      <c r="HHC113" s="74"/>
      <c r="HHD113" s="74"/>
      <c r="HHE113" s="74"/>
      <c r="HHF113" s="74"/>
      <c r="HHG113" s="74"/>
      <c r="HHH113" s="74"/>
      <c r="HHI113" s="74"/>
      <c r="HHJ113" s="74"/>
      <c r="HHK113" s="74"/>
      <c r="HHL113" s="74"/>
      <c r="HHM113" s="74"/>
      <c r="HHN113" s="74"/>
      <c r="HHO113" s="74"/>
      <c r="HHP113" s="74"/>
      <c r="HHQ113" s="74"/>
      <c r="HHR113" s="74"/>
      <c r="HHS113" s="74"/>
      <c r="HHT113" s="74"/>
      <c r="HHU113" s="74"/>
      <c r="HHV113" s="74"/>
      <c r="HHW113" s="74"/>
      <c r="HHX113" s="74"/>
      <c r="HHY113" s="74"/>
      <c r="HHZ113" s="74"/>
      <c r="HIA113" s="74"/>
      <c r="HIB113" s="74"/>
      <c r="HIC113" s="74"/>
      <c r="HID113" s="74"/>
      <c r="HIE113" s="74"/>
      <c r="HIF113" s="74"/>
      <c r="HIG113" s="74"/>
      <c r="HIH113" s="74"/>
      <c r="HII113" s="74"/>
      <c r="HIJ113" s="74"/>
      <c r="HIK113" s="74"/>
      <c r="HIL113" s="74"/>
      <c r="HIM113" s="74"/>
      <c r="HIN113" s="74"/>
      <c r="HIO113" s="74"/>
      <c r="HIP113" s="74"/>
      <c r="HIQ113" s="74"/>
      <c r="HIR113" s="74"/>
      <c r="HIS113" s="74"/>
      <c r="HIT113" s="74"/>
      <c r="HIU113" s="74"/>
      <c r="HIV113" s="74"/>
      <c r="HIW113" s="74"/>
      <c r="HIX113" s="74"/>
      <c r="HIY113" s="74"/>
      <c r="HIZ113" s="74"/>
      <c r="HJA113" s="74"/>
      <c r="HJB113" s="74"/>
      <c r="HJC113" s="74"/>
      <c r="HJD113" s="74"/>
      <c r="HJE113" s="74"/>
      <c r="HJF113" s="74"/>
      <c r="HJG113" s="74"/>
      <c r="HJH113" s="74"/>
      <c r="HJI113" s="74"/>
      <c r="HJJ113" s="74"/>
      <c r="HJK113" s="74"/>
      <c r="HJL113" s="74"/>
      <c r="HJM113" s="74"/>
      <c r="HJN113" s="74"/>
      <c r="HJO113" s="74"/>
      <c r="HJP113" s="74"/>
      <c r="HJQ113" s="74"/>
      <c r="HJR113" s="74"/>
      <c r="HJS113" s="74"/>
      <c r="HJT113" s="74"/>
      <c r="HJU113" s="74"/>
      <c r="HJV113" s="74"/>
      <c r="HJW113" s="74"/>
      <c r="HJX113" s="74"/>
      <c r="HJY113" s="74"/>
      <c r="HJZ113" s="74"/>
      <c r="HKA113" s="74"/>
      <c r="HKB113" s="74"/>
      <c r="HKC113" s="74"/>
      <c r="HKD113" s="74"/>
      <c r="HKE113" s="74"/>
      <c r="HKF113" s="74"/>
      <c r="HKG113" s="74"/>
      <c r="HKH113" s="74"/>
      <c r="HKI113" s="74"/>
      <c r="HKJ113" s="74"/>
      <c r="HKK113" s="74"/>
      <c r="HKL113" s="74"/>
      <c r="HKM113" s="74"/>
      <c r="HKN113" s="74"/>
      <c r="HKO113" s="74"/>
      <c r="HKP113" s="74"/>
      <c r="HKQ113" s="74"/>
      <c r="HKR113" s="74"/>
      <c r="HKS113" s="74"/>
      <c r="HKT113" s="74"/>
      <c r="HKU113" s="74"/>
      <c r="HKV113" s="74"/>
      <c r="HKW113" s="74"/>
      <c r="HKX113" s="74"/>
      <c r="HKY113" s="74"/>
      <c r="HKZ113" s="74"/>
      <c r="HLA113" s="74"/>
      <c r="HLB113" s="74"/>
      <c r="HLC113" s="74"/>
      <c r="HLD113" s="74"/>
      <c r="HLE113" s="74"/>
      <c r="HLF113" s="74"/>
      <c r="HLG113" s="74"/>
      <c r="HLH113" s="74"/>
      <c r="HLI113" s="74"/>
      <c r="HLJ113" s="74"/>
      <c r="HLK113" s="74"/>
      <c r="HLL113" s="74"/>
      <c r="HLM113" s="74"/>
      <c r="HLN113" s="74"/>
      <c r="HLO113" s="74"/>
      <c r="HLP113" s="74"/>
      <c r="HLQ113" s="74"/>
      <c r="HLR113" s="74"/>
      <c r="HLS113" s="74"/>
      <c r="HLT113" s="74"/>
      <c r="HLU113" s="74"/>
      <c r="HLV113" s="74"/>
      <c r="HLW113" s="74"/>
      <c r="HLX113" s="74"/>
      <c r="HLY113" s="74"/>
      <c r="HLZ113" s="74"/>
      <c r="HMA113" s="74"/>
      <c r="HMB113" s="74"/>
      <c r="HMC113" s="74"/>
      <c r="HMD113" s="74"/>
      <c r="HME113" s="74"/>
      <c r="HMF113" s="74"/>
      <c r="HMG113" s="74"/>
      <c r="HMH113" s="74"/>
      <c r="HMI113" s="74"/>
      <c r="HMJ113" s="74"/>
      <c r="HMK113" s="74"/>
      <c r="HML113" s="74"/>
      <c r="HMM113" s="74"/>
      <c r="HMN113" s="74"/>
      <c r="HMO113" s="74"/>
      <c r="HMP113" s="74"/>
      <c r="HMQ113" s="74"/>
      <c r="HMR113" s="74"/>
      <c r="HMS113" s="74"/>
      <c r="HMT113" s="74"/>
      <c r="HMU113" s="74"/>
      <c r="HMV113" s="74"/>
      <c r="HMW113" s="74"/>
      <c r="HMX113" s="74"/>
      <c r="HMY113" s="74"/>
      <c r="HMZ113" s="74"/>
      <c r="HNA113" s="74"/>
      <c r="HNB113" s="74"/>
      <c r="HNC113" s="74"/>
      <c r="HND113" s="74"/>
      <c r="HNE113" s="74"/>
      <c r="HNF113" s="74"/>
      <c r="HNG113" s="74"/>
      <c r="HNH113" s="74"/>
      <c r="HNI113" s="74"/>
      <c r="HNJ113" s="74"/>
      <c r="HNK113" s="74"/>
      <c r="HNL113" s="74"/>
      <c r="HNM113" s="74"/>
      <c r="HNN113" s="74"/>
      <c r="HNO113" s="74"/>
      <c r="HNP113" s="74"/>
      <c r="HNQ113" s="74"/>
      <c r="HNR113" s="74"/>
      <c r="HNS113" s="74"/>
      <c r="HNT113" s="74"/>
      <c r="HNU113" s="74"/>
      <c r="HNV113" s="74"/>
      <c r="HNW113" s="74"/>
      <c r="HNX113" s="74"/>
      <c r="HNY113" s="74"/>
      <c r="HNZ113" s="74"/>
      <c r="HOA113" s="74"/>
      <c r="HOB113" s="74"/>
      <c r="HOC113" s="74"/>
      <c r="HOD113" s="74"/>
      <c r="HOE113" s="74"/>
      <c r="HOF113" s="74"/>
      <c r="HOG113" s="74"/>
      <c r="HOH113" s="74"/>
      <c r="HOI113" s="74"/>
      <c r="HOJ113" s="74"/>
      <c r="HOK113" s="74"/>
      <c r="HOL113" s="74"/>
      <c r="HOM113" s="74"/>
      <c r="HON113" s="74"/>
      <c r="HOO113" s="74"/>
      <c r="HOP113" s="74"/>
      <c r="HOQ113" s="74"/>
      <c r="HOR113" s="74"/>
      <c r="HOS113" s="74"/>
      <c r="HOT113" s="74"/>
      <c r="HOU113" s="74"/>
      <c r="HOV113" s="74"/>
      <c r="HOW113" s="74"/>
      <c r="HOX113" s="74"/>
      <c r="HOY113" s="74"/>
      <c r="HOZ113" s="74"/>
      <c r="HPA113" s="74"/>
      <c r="HPB113" s="74"/>
      <c r="HPC113" s="74"/>
      <c r="HPD113" s="74"/>
      <c r="HPE113" s="74"/>
      <c r="HPF113" s="74"/>
      <c r="HPG113" s="74"/>
      <c r="HPH113" s="74"/>
      <c r="HPI113" s="74"/>
      <c r="HPJ113" s="74"/>
      <c r="HPK113" s="74"/>
      <c r="HPL113" s="74"/>
      <c r="HPM113" s="74"/>
      <c r="HPN113" s="74"/>
      <c r="HPO113" s="74"/>
      <c r="HPP113" s="74"/>
      <c r="HPQ113" s="74"/>
      <c r="HPR113" s="74"/>
      <c r="HPS113" s="74"/>
      <c r="HPT113" s="74"/>
      <c r="HPU113" s="74"/>
      <c r="HPV113" s="74"/>
      <c r="HPW113" s="74"/>
      <c r="HPX113" s="74"/>
      <c r="HPY113" s="74"/>
      <c r="HPZ113" s="74"/>
      <c r="HQA113" s="74"/>
      <c r="HQB113" s="74"/>
      <c r="HQC113" s="74"/>
      <c r="HQD113" s="74"/>
      <c r="HQE113" s="74"/>
      <c r="HQF113" s="74"/>
      <c r="HQG113" s="74"/>
      <c r="HQH113" s="74"/>
      <c r="HQI113" s="74"/>
      <c r="HQJ113" s="74"/>
      <c r="HQK113" s="74"/>
      <c r="HQL113" s="74"/>
      <c r="HQM113" s="74"/>
      <c r="HQN113" s="74"/>
      <c r="HQO113" s="74"/>
      <c r="HQP113" s="74"/>
      <c r="HQQ113" s="74"/>
      <c r="HQR113" s="74"/>
      <c r="HQS113" s="74"/>
      <c r="HQT113" s="74"/>
      <c r="HQU113" s="74"/>
      <c r="HQV113" s="74"/>
      <c r="HQW113" s="74"/>
      <c r="HQX113" s="74"/>
      <c r="HQY113" s="74"/>
      <c r="HQZ113" s="74"/>
      <c r="HRA113" s="74"/>
      <c r="HRB113" s="74"/>
      <c r="HRC113" s="74"/>
      <c r="HRD113" s="74"/>
      <c r="HRE113" s="74"/>
      <c r="HRF113" s="74"/>
      <c r="HRG113" s="74"/>
      <c r="HRH113" s="74"/>
      <c r="HRI113" s="74"/>
      <c r="HRJ113" s="74"/>
      <c r="HRK113" s="74"/>
      <c r="HRL113" s="74"/>
      <c r="HRM113" s="74"/>
      <c r="HRN113" s="74"/>
      <c r="HRO113" s="74"/>
      <c r="HRP113" s="74"/>
      <c r="HRQ113" s="74"/>
      <c r="HRR113" s="74"/>
      <c r="HRS113" s="74"/>
      <c r="HRT113" s="74"/>
      <c r="HRU113" s="74"/>
      <c r="HRV113" s="74"/>
      <c r="HRW113" s="74"/>
      <c r="HRX113" s="74"/>
      <c r="HRY113" s="74"/>
      <c r="HRZ113" s="74"/>
      <c r="HSA113" s="74"/>
      <c r="HSB113" s="74"/>
      <c r="HSC113" s="74"/>
      <c r="HSD113" s="74"/>
      <c r="HSE113" s="74"/>
      <c r="HSF113" s="74"/>
      <c r="HSG113" s="74"/>
      <c r="HSH113" s="74"/>
      <c r="HSI113" s="74"/>
      <c r="HSJ113" s="74"/>
      <c r="HSK113" s="74"/>
      <c r="HSL113" s="74"/>
      <c r="HSM113" s="74"/>
      <c r="HSN113" s="74"/>
      <c r="HSO113" s="74"/>
      <c r="HSP113" s="74"/>
      <c r="HSQ113" s="74"/>
      <c r="HSR113" s="74"/>
      <c r="HSS113" s="74"/>
      <c r="HST113" s="74"/>
      <c r="HSU113" s="74"/>
      <c r="HSV113" s="74"/>
      <c r="HSW113" s="74"/>
      <c r="HSX113" s="74"/>
      <c r="HSY113" s="74"/>
      <c r="HSZ113" s="74"/>
      <c r="HTA113" s="74"/>
      <c r="HTB113" s="74"/>
      <c r="HTC113" s="74"/>
      <c r="HTD113" s="74"/>
      <c r="HTE113" s="74"/>
      <c r="HTF113" s="74"/>
      <c r="HTG113" s="74"/>
      <c r="HTH113" s="74"/>
      <c r="HTI113" s="74"/>
      <c r="HTJ113" s="74"/>
      <c r="HTK113" s="74"/>
      <c r="HTL113" s="74"/>
      <c r="HTM113" s="74"/>
      <c r="HTN113" s="74"/>
      <c r="HTO113" s="74"/>
      <c r="HTP113" s="74"/>
      <c r="HTQ113" s="74"/>
      <c r="HTR113" s="74"/>
      <c r="HTS113" s="74"/>
      <c r="HTT113" s="74"/>
      <c r="HTU113" s="74"/>
      <c r="HTV113" s="74"/>
      <c r="HTW113" s="74"/>
      <c r="HTX113" s="74"/>
      <c r="HTY113" s="74"/>
      <c r="HTZ113" s="74"/>
      <c r="HUA113" s="74"/>
      <c r="HUB113" s="74"/>
      <c r="HUC113" s="74"/>
      <c r="HUD113" s="74"/>
      <c r="HUE113" s="74"/>
      <c r="HUF113" s="74"/>
      <c r="HUG113" s="74"/>
      <c r="HUH113" s="74"/>
      <c r="HUI113" s="74"/>
      <c r="HUJ113" s="74"/>
      <c r="HUK113" s="74"/>
      <c r="HUL113" s="74"/>
      <c r="HUM113" s="74"/>
      <c r="HUN113" s="74"/>
      <c r="HUO113" s="74"/>
      <c r="HUP113" s="74"/>
      <c r="HUQ113" s="74"/>
      <c r="HUR113" s="74"/>
      <c r="HUS113" s="74"/>
      <c r="HUT113" s="74"/>
      <c r="HUU113" s="74"/>
      <c r="HUV113" s="74"/>
      <c r="HUW113" s="74"/>
      <c r="HUX113" s="74"/>
      <c r="HUY113" s="74"/>
      <c r="HUZ113" s="74"/>
      <c r="HVA113" s="74"/>
      <c r="HVB113" s="74"/>
      <c r="HVC113" s="74"/>
      <c r="HVD113" s="74"/>
      <c r="HVE113" s="74"/>
      <c r="HVF113" s="74"/>
      <c r="HVG113" s="74"/>
      <c r="HVH113" s="74"/>
      <c r="HVI113" s="74"/>
      <c r="HVJ113" s="74"/>
      <c r="HVK113" s="74"/>
      <c r="HVL113" s="74"/>
      <c r="HVM113" s="74"/>
      <c r="HVN113" s="74"/>
      <c r="HVO113" s="74"/>
      <c r="HVP113" s="74"/>
      <c r="HVQ113" s="74"/>
      <c r="HVR113" s="74"/>
      <c r="HVS113" s="74"/>
      <c r="HVT113" s="74"/>
      <c r="HVU113" s="74"/>
      <c r="HVV113" s="74"/>
      <c r="HVW113" s="74"/>
      <c r="HVX113" s="74"/>
      <c r="HVY113" s="74"/>
      <c r="HVZ113" s="74"/>
      <c r="HWA113" s="74"/>
      <c r="HWB113" s="74"/>
      <c r="HWC113" s="74"/>
      <c r="HWD113" s="74"/>
      <c r="HWE113" s="74"/>
      <c r="HWF113" s="74"/>
      <c r="HWG113" s="74"/>
      <c r="HWH113" s="74"/>
      <c r="HWI113" s="74"/>
      <c r="HWJ113" s="74"/>
      <c r="HWK113" s="74"/>
      <c r="HWL113" s="74"/>
      <c r="HWM113" s="74"/>
      <c r="HWN113" s="74"/>
      <c r="HWO113" s="74"/>
      <c r="HWP113" s="74"/>
      <c r="HWQ113" s="74"/>
      <c r="HWR113" s="74"/>
      <c r="HWS113" s="74"/>
      <c r="HWT113" s="74"/>
      <c r="HWU113" s="74"/>
      <c r="HWV113" s="74"/>
      <c r="HWW113" s="74"/>
      <c r="HWX113" s="74"/>
      <c r="HWY113" s="74"/>
      <c r="HWZ113" s="74"/>
      <c r="HXA113" s="74"/>
      <c r="HXB113" s="74"/>
      <c r="HXC113" s="74"/>
      <c r="HXD113" s="74"/>
      <c r="HXE113" s="74"/>
      <c r="HXF113" s="74"/>
      <c r="HXG113" s="74"/>
      <c r="HXH113" s="74"/>
      <c r="HXI113" s="74"/>
      <c r="HXJ113" s="74"/>
      <c r="HXK113" s="74"/>
      <c r="HXL113" s="74"/>
      <c r="HXM113" s="74"/>
      <c r="HXN113" s="74"/>
      <c r="HXO113" s="74"/>
      <c r="HXP113" s="74"/>
      <c r="HXQ113" s="74"/>
      <c r="HXR113" s="74"/>
      <c r="HXS113" s="74"/>
      <c r="HXT113" s="74"/>
      <c r="HXU113" s="74"/>
      <c r="HXV113" s="74"/>
      <c r="HXW113" s="74"/>
      <c r="HXX113" s="74"/>
      <c r="HXY113" s="74"/>
      <c r="HXZ113" s="74"/>
      <c r="HYA113" s="74"/>
      <c r="HYB113" s="74"/>
      <c r="HYC113" s="74"/>
      <c r="HYD113" s="74"/>
      <c r="HYE113" s="74"/>
      <c r="HYF113" s="74"/>
      <c r="HYG113" s="74"/>
      <c r="HYH113" s="74"/>
      <c r="HYI113" s="74"/>
      <c r="HYJ113" s="74"/>
      <c r="HYK113" s="74"/>
      <c r="HYL113" s="74"/>
      <c r="HYM113" s="74"/>
      <c r="HYN113" s="74"/>
      <c r="HYO113" s="74"/>
      <c r="HYP113" s="74"/>
      <c r="HYQ113" s="74"/>
      <c r="HYR113" s="74"/>
      <c r="HYS113" s="74"/>
      <c r="HYT113" s="74"/>
      <c r="HYU113" s="74"/>
      <c r="HYV113" s="74"/>
      <c r="HYW113" s="74"/>
      <c r="HYX113" s="74"/>
      <c r="HYY113" s="74"/>
      <c r="HYZ113" s="74"/>
      <c r="HZA113" s="74"/>
      <c r="HZB113" s="74"/>
      <c r="HZC113" s="74"/>
      <c r="HZD113" s="74"/>
      <c r="HZE113" s="74"/>
      <c r="HZF113" s="74"/>
      <c r="HZG113" s="74"/>
      <c r="HZH113" s="74"/>
      <c r="HZI113" s="74"/>
      <c r="HZJ113" s="74"/>
      <c r="HZK113" s="74"/>
      <c r="HZL113" s="74"/>
      <c r="HZM113" s="74"/>
      <c r="HZN113" s="74"/>
      <c r="HZO113" s="74"/>
      <c r="HZP113" s="74"/>
      <c r="HZQ113" s="74"/>
      <c r="HZR113" s="74"/>
      <c r="HZS113" s="74"/>
      <c r="HZT113" s="74"/>
      <c r="HZU113" s="74"/>
      <c r="HZV113" s="74"/>
      <c r="HZW113" s="74"/>
      <c r="HZX113" s="74"/>
      <c r="HZY113" s="74"/>
      <c r="HZZ113" s="74"/>
      <c r="IAA113" s="74"/>
      <c r="IAB113" s="74"/>
      <c r="IAC113" s="74"/>
      <c r="IAD113" s="74"/>
      <c r="IAE113" s="74"/>
      <c r="IAF113" s="74"/>
      <c r="IAG113" s="74"/>
      <c r="IAH113" s="74"/>
      <c r="IAI113" s="74"/>
      <c r="IAJ113" s="74"/>
      <c r="IAK113" s="74"/>
      <c r="IAL113" s="74"/>
      <c r="IAM113" s="74"/>
      <c r="IAN113" s="74"/>
      <c r="IAO113" s="74"/>
      <c r="IAP113" s="74"/>
      <c r="IAQ113" s="74"/>
      <c r="IAR113" s="74"/>
      <c r="IAS113" s="74"/>
      <c r="IAT113" s="74"/>
      <c r="IAU113" s="74"/>
      <c r="IAV113" s="74"/>
      <c r="IAW113" s="74"/>
      <c r="IAX113" s="74"/>
      <c r="IAY113" s="74"/>
      <c r="IAZ113" s="74"/>
      <c r="IBA113" s="74"/>
      <c r="IBB113" s="74"/>
      <c r="IBC113" s="74"/>
      <c r="IBD113" s="74"/>
      <c r="IBE113" s="74"/>
      <c r="IBF113" s="74"/>
      <c r="IBG113" s="74"/>
      <c r="IBH113" s="74"/>
      <c r="IBI113" s="74"/>
      <c r="IBJ113" s="74"/>
      <c r="IBK113" s="74"/>
      <c r="IBL113" s="74"/>
      <c r="IBM113" s="74"/>
      <c r="IBN113" s="74"/>
      <c r="IBO113" s="74"/>
      <c r="IBP113" s="74"/>
      <c r="IBQ113" s="74"/>
      <c r="IBR113" s="74"/>
      <c r="IBS113" s="74"/>
      <c r="IBT113" s="74"/>
      <c r="IBU113" s="74"/>
      <c r="IBV113" s="74"/>
      <c r="IBW113" s="74"/>
      <c r="IBX113" s="74"/>
      <c r="IBY113" s="74"/>
      <c r="IBZ113" s="74"/>
      <c r="ICA113" s="74"/>
      <c r="ICB113" s="74"/>
      <c r="ICC113" s="74"/>
      <c r="ICD113" s="74"/>
      <c r="ICE113" s="74"/>
      <c r="ICF113" s="74"/>
      <c r="ICG113" s="74"/>
      <c r="ICH113" s="74"/>
      <c r="ICI113" s="74"/>
      <c r="ICJ113" s="74"/>
      <c r="ICK113" s="74"/>
      <c r="ICL113" s="74"/>
      <c r="ICM113" s="74"/>
      <c r="ICN113" s="74"/>
      <c r="ICO113" s="74"/>
      <c r="ICP113" s="74"/>
      <c r="ICQ113" s="74"/>
      <c r="ICR113" s="74"/>
      <c r="ICS113" s="74"/>
      <c r="ICT113" s="74"/>
      <c r="ICU113" s="74"/>
      <c r="ICV113" s="74"/>
      <c r="ICW113" s="74"/>
      <c r="ICX113" s="74"/>
      <c r="ICY113" s="74"/>
      <c r="ICZ113" s="74"/>
      <c r="IDA113" s="74"/>
      <c r="IDB113" s="74"/>
      <c r="IDC113" s="74"/>
      <c r="IDD113" s="74"/>
      <c r="IDE113" s="74"/>
      <c r="IDF113" s="74"/>
      <c r="IDG113" s="74"/>
      <c r="IDH113" s="74"/>
      <c r="IDI113" s="74"/>
      <c r="IDJ113" s="74"/>
      <c r="IDK113" s="74"/>
      <c r="IDL113" s="74"/>
      <c r="IDM113" s="74"/>
      <c r="IDN113" s="74"/>
      <c r="IDO113" s="74"/>
      <c r="IDP113" s="74"/>
      <c r="IDQ113" s="74"/>
      <c r="IDR113" s="74"/>
      <c r="IDS113" s="74"/>
      <c r="IDT113" s="74"/>
      <c r="IDU113" s="74"/>
      <c r="IDV113" s="74"/>
      <c r="IDW113" s="74"/>
      <c r="IDX113" s="74"/>
      <c r="IDY113" s="74"/>
      <c r="IDZ113" s="74"/>
      <c r="IEA113" s="74"/>
      <c r="IEB113" s="74"/>
      <c r="IEC113" s="74"/>
      <c r="IED113" s="74"/>
      <c r="IEE113" s="74"/>
      <c r="IEF113" s="74"/>
      <c r="IEG113" s="74"/>
      <c r="IEH113" s="74"/>
      <c r="IEI113" s="74"/>
      <c r="IEJ113" s="74"/>
      <c r="IEK113" s="74"/>
      <c r="IEL113" s="74"/>
      <c r="IEM113" s="74"/>
      <c r="IEN113" s="74"/>
      <c r="IEO113" s="74"/>
      <c r="IEP113" s="74"/>
      <c r="IEQ113" s="74"/>
      <c r="IER113" s="74"/>
      <c r="IES113" s="74"/>
      <c r="IET113" s="74"/>
      <c r="IEU113" s="74"/>
      <c r="IEV113" s="74"/>
      <c r="IEW113" s="74"/>
      <c r="IEX113" s="74"/>
      <c r="IEY113" s="74"/>
      <c r="IEZ113" s="74"/>
      <c r="IFA113" s="74"/>
      <c r="IFB113" s="74"/>
      <c r="IFC113" s="74"/>
      <c r="IFD113" s="74"/>
      <c r="IFE113" s="74"/>
      <c r="IFF113" s="74"/>
      <c r="IFG113" s="74"/>
      <c r="IFH113" s="74"/>
      <c r="IFI113" s="74"/>
      <c r="IFJ113" s="74"/>
      <c r="IFK113" s="74"/>
      <c r="IFL113" s="74"/>
      <c r="IFM113" s="74"/>
      <c r="IFN113" s="74"/>
      <c r="IFO113" s="74"/>
      <c r="IFP113" s="74"/>
      <c r="IFQ113" s="74"/>
      <c r="IFR113" s="74"/>
      <c r="IFS113" s="74"/>
      <c r="IFT113" s="74"/>
      <c r="IFU113" s="74"/>
      <c r="IFV113" s="74"/>
      <c r="IFW113" s="74"/>
      <c r="IFX113" s="74"/>
      <c r="IFY113" s="74"/>
      <c r="IFZ113" s="74"/>
      <c r="IGA113" s="74"/>
      <c r="IGB113" s="74"/>
      <c r="IGC113" s="74"/>
      <c r="IGD113" s="74"/>
      <c r="IGE113" s="74"/>
      <c r="IGF113" s="74"/>
      <c r="IGG113" s="74"/>
      <c r="IGH113" s="74"/>
      <c r="IGI113" s="74"/>
      <c r="IGJ113" s="74"/>
      <c r="IGK113" s="74"/>
      <c r="IGL113" s="74"/>
      <c r="IGM113" s="74"/>
      <c r="IGN113" s="74"/>
      <c r="IGO113" s="74"/>
      <c r="IGP113" s="74"/>
      <c r="IGQ113" s="74"/>
      <c r="IGR113" s="74"/>
      <c r="IGS113" s="74"/>
      <c r="IGT113" s="74"/>
      <c r="IGU113" s="74"/>
      <c r="IGV113" s="74"/>
      <c r="IGW113" s="74"/>
      <c r="IGX113" s="74"/>
      <c r="IGY113" s="74"/>
      <c r="IGZ113" s="74"/>
      <c r="IHA113" s="74"/>
      <c r="IHB113" s="74"/>
      <c r="IHC113" s="74"/>
      <c r="IHD113" s="74"/>
      <c r="IHE113" s="74"/>
      <c r="IHF113" s="74"/>
      <c r="IHG113" s="74"/>
      <c r="IHH113" s="74"/>
      <c r="IHI113" s="74"/>
      <c r="IHJ113" s="74"/>
      <c r="IHK113" s="74"/>
      <c r="IHL113" s="74"/>
      <c r="IHM113" s="74"/>
      <c r="IHN113" s="74"/>
      <c r="IHO113" s="74"/>
      <c r="IHP113" s="74"/>
      <c r="IHQ113" s="74"/>
      <c r="IHR113" s="74"/>
      <c r="IHS113" s="74"/>
      <c r="IHT113" s="74"/>
      <c r="IHU113" s="74"/>
      <c r="IHV113" s="74"/>
      <c r="IHW113" s="74"/>
      <c r="IHX113" s="74"/>
      <c r="IHY113" s="74"/>
      <c r="IHZ113" s="74"/>
      <c r="IIA113" s="74"/>
      <c r="IIB113" s="74"/>
      <c r="IIC113" s="74"/>
      <c r="IID113" s="74"/>
      <c r="IIE113" s="74"/>
      <c r="IIF113" s="74"/>
      <c r="IIG113" s="74"/>
      <c r="IIH113" s="74"/>
      <c r="III113" s="74"/>
      <c r="IIJ113" s="74"/>
      <c r="IIK113" s="74"/>
      <c r="IIL113" s="74"/>
      <c r="IIM113" s="74"/>
      <c r="IIN113" s="74"/>
      <c r="IIO113" s="74"/>
      <c r="IIP113" s="74"/>
      <c r="IIQ113" s="74"/>
      <c r="IIR113" s="74"/>
      <c r="IIS113" s="74"/>
      <c r="IIT113" s="74"/>
      <c r="IIU113" s="74"/>
      <c r="IIV113" s="74"/>
      <c r="IIW113" s="74"/>
      <c r="IIX113" s="74"/>
      <c r="IIY113" s="74"/>
      <c r="IIZ113" s="74"/>
      <c r="IJA113" s="74"/>
      <c r="IJB113" s="74"/>
      <c r="IJC113" s="74"/>
      <c r="IJD113" s="74"/>
      <c r="IJE113" s="74"/>
      <c r="IJF113" s="74"/>
      <c r="IJG113" s="74"/>
      <c r="IJH113" s="74"/>
      <c r="IJI113" s="74"/>
      <c r="IJJ113" s="74"/>
      <c r="IJK113" s="74"/>
      <c r="IJL113" s="74"/>
      <c r="IJM113" s="74"/>
      <c r="IJN113" s="74"/>
      <c r="IJO113" s="74"/>
      <c r="IJP113" s="74"/>
      <c r="IJQ113" s="74"/>
      <c r="IJR113" s="74"/>
      <c r="IJS113" s="74"/>
      <c r="IJT113" s="74"/>
      <c r="IJU113" s="74"/>
      <c r="IJV113" s="74"/>
      <c r="IJW113" s="74"/>
      <c r="IJX113" s="74"/>
      <c r="IJY113" s="74"/>
      <c r="IJZ113" s="74"/>
      <c r="IKA113" s="74"/>
      <c r="IKB113" s="74"/>
      <c r="IKC113" s="74"/>
      <c r="IKD113" s="74"/>
      <c r="IKE113" s="74"/>
      <c r="IKF113" s="74"/>
      <c r="IKG113" s="74"/>
      <c r="IKH113" s="74"/>
      <c r="IKI113" s="74"/>
      <c r="IKJ113" s="74"/>
      <c r="IKK113" s="74"/>
      <c r="IKL113" s="74"/>
      <c r="IKM113" s="74"/>
      <c r="IKN113" s="74"/>
      <c r="IKO113" s="74"/>
      <c r="IKP113" s="74"/>
      <c r="IKQ113" s="74"/>
      <c r="IKR113" s="74"/>
      <c r="IKS113" s="74"/>
      <c r="IKT113" s="74"/>
      <c r="IKU113" s="74"/>
      <c r="IKV113" s="74"/>
      <c r="IKW113" s="74"/>
      <c r="IKX113" s="74"/>
      <c r="IKY113" s="74"/>
      <c r="IKZ113" s="74"/>
      <c r="ILA113" s="74"/>
      <c r="ILB113" s="74"/>
      <c r="ILC113" s="74"/>
      <c r="ILD113" s="74"/>
      <c r="ILE113" s="74"/>
      <c r="ILF113" s="74"/>
      <c r="ILG113" s="74"/>
      <c r="ILH113" s="74"/>
      <c r="ILI113" s="74"/>
      <c r="ILJ113" s="74"/>
      <c r="ILK113" s="74"/>
      <c r="ILL113" s="74"/>
      <c r="ILM113" s="74"/>
      <c r="ILN113" s="74"/>
      <c r="ILO113" s="74"/>
      <c r="ILP113" s="74"/>
      <c r="ILQ113" s="74"/>
      <c r="ILR113" s="74"/>
      <c r="ILS113" s="74"/>
      <c r="ILT113" s="74"/>
      <c r="ILU113" s="74"/>
      <c r="ILV113" s="74"/>
      <c r="ILW113" s="74"/>
      <c r="ILX113" s="74"/>
      <c r="ILY113" s="74"/>
      <c r="ILZ113" s="74"/>
      <c r="IMA113" s="74"/>
      <c r="IMB113" s="74"/>
      <c r="IMC113" s="74"/>
      <c r="IMD113" s="74"/>
      <c r="IME113" s="74"/>
      <c r="IMF113" s="74"/>
      <c r="IMG113" s="74"/>
      <c r="IMH113" s="74"/>
      <c r="IMI113" s="74"/>
      <c r="IMJ113" s="74"/>
      <c r="IMK113" s="74"/>
      <c r="IML113" s="74"/>
      <c r="IMM113" s="74"/>
      <c r="IMN113" s="74"/>
      <c r="IMO113" s="74"/>
      <c r="IMP113" s="74"/>
      <c r="IMQ113" s="74"/>
      <c r="IMR113" s="74"/>
      <c r="IMS113" s="74"/>
      <c r="IMT113" s="74"/>
      <c r="IMU113" s="74"/>
      <c r="IMV113" s="74"/>
      <c r="IMW113" s="74"/>
      <c r="IMX113" s="74"/>
      <c r="IMY113" s="74"/>
      <c r="IMZ113" s="74"/>
      <c r="INA113" s="74"/>
      <c r="INB113" s="74"/>
      <c r="INC113" s="74"/>
      <c r="IND113" s="74"/>
      <c r="INE113" s="74"/>
      <c r="INF113" s="74"/>
      <c r="ING113" s="74"/>
      <c r="INH113" s="74"/>
      <c r="INI113" s="74"/>
      <c r="INJ113" s="74"/>
      <c r="INK113" s="74"/>
      <c r="INL113" s="74"/>
      <c r="INM113" s="74"/>
      <c r="INN113" s="74"/>
      <c r="INO113" s="74"/>
      <c r="INP113" s="74"/>
      <c r="INQ113" s="74"/>
      <c r="INR113" s="74"/>
      <c r="INS113" s="74"/>
      <c r="INT113" s="74"/>
      <c r="INU113" s="74"/>
      <c r="INV113" s="74"/>
      <c r="INW113" s="74"/>
      <c r="INX113" s="74"/>
      <c r="INY113" s="74"/>
      <c r="INZ113" s="74"/>
      <c r="IOA113" s="74"/>
      <c r="IOB113" s="74"/>
      <c r="IOC113" s="74"/>
      <c r="IOD113" s="74"/>
      <c r="IOE113" s="74"/>
      <c r="IOF113" s="74"/>
      <c r="IOG113" s="74"/>
      <c r="IOH113" s="74"/>
      <c r="IOI113" s="74"/>
      <c r="IOJ113" s="74"/>
      <c r="IOK113" s="74"/>
      <c r="IOL113" s="74"/>
      <c r="IOM113" s="74"/>
      <c r="ION113" s="74"/>
      <c r="IOO113" s="74"/>
      <c r="IOP113" s="74"/>
      <c r="IOQ113" s="74"/>
      <c r="IOR113" s="74"/>
      <c r="IOS113" s="74"/>
      <c r="IOT113" s="74"/>
      <c r="IOU113" s="74"/>
      <c r="IOV113" s="74"/>
      <c r="IOW113" s="74"/>
      <c r="IOX113" s="74"/>
      <c r="IOY113" s="74"/>
      <c r="IOZ113" s="74"/>
      <c r="IPA113" s="74"/>
      <c r="IPB113" s="74"/>
      <c r="IPC113" s="74"/>
      <c r="IPD113" s="74"/>
      <c r="IPE113" s="74"/>
      <c r="IPF113" s="74"/>
      <c r="IPG113" s="74"/>
      <c r="IPH113" s="74"/>
      <c r="IPI113" s="74"/>
      <c r="IPJ113" s="74"/>
      <c r="IPK113" s="74"/>
      <c r="IPL113" s="74"/>
      <c r="IPM113" s="74"/>
      <c r="IPN113" s="74"/>
      <c r="IPO113" s="74"/>
      <c r="IPP113" s="74"/>
      <c r="IPQ113" s="74"/>
      <c r="IPR113" s="74"/>
      <c r="IPS113" s="74"/>
      <c r="IPT113" s="74"/>
      <c r="IPU113" s="74"/>
      <c r="IPV113" s="74"/>
      <c r="IPW113" s="74"/>
      <c r="IPX113" s="74"/>
      <c r="IPY113" s="74"/>
      <c r="IPZ113" s="74"/>
      <c r="IQA113" s="74"/>
      <c r="IQB113" s="74"/>
      <c r="IQC113" s="74"/>
      <c r="IQD113" s="74"/>
      <c r="IQE113" s="74"/>
      <c r="IQF113" s="74"/>
      <c r="IQG113" s="74"/>
      <c r="IQH113" s="74"/>
      <c r="IQI113" s="74"/>
      <c r="IQJ113" s="74"/>
      <c r="IQK113" s="74"/>
      <c r="IQL113" s="74"/>
      <c r="IQM113" s="74"/>
      <c r="IQN113" s="74"/>
      <c r="IQO113" s="74"/>
      <c r="IQP113" s="74"/>
      <c r="IQQ113" s="74"/>
      <c r="IQR113" s="74"/>
      <c r="IQS113" s="74"/>
      <c r="IQT113" s="74"/>
      <c r="IQU113" s="74"/>
      <c r="IQV113" s="74"/>
      <c r="IQW113" s="74"/>
      <c r="IQX113" s="74"/>
      <c r="IQY113" s="74"/>
      <c r="IQZ113" s="74"/>
      <c r="IRA113" s="74"/>
      <c r="IRB113" s="74"/>
      <c r="IRC113" s="74"/>
      <c r="IRD113" s="74"/>
      <c r="IRE113" s="74"/>
      <c r="IRF113" s="74"/>
      <c r="IRG113" s="74"/>
      <c r="IRH113" s="74"/>
      <c r="IRI113" s="74"/>
      <c r="IRJ113" s="74"/>
      <c r="IRK113" s="74"/>
      <c r="IRL113" s="74"/>
      <c r="IRM113" s="74"/>
      <c r="IRN113" s="74"/>
      <c r="IRO113" s="74"/>
      <c r="IRP113" s="74"/>
      <c r="IRQ113" s="74"/>
      <c r="IRR113" s="74"/>
      <c r="IRS113" s="74"/>
      <c r="IRT113" s="74"/>
      <c r="IRU113" s="74"/>
      <c r="IRV113" s="74"/>
      <c r="IRW113" s="74"/>
      <c r="IRX113" s="74"/>
      <c r="IRY113" s="74"/>
      <c r="IRZ113" s="74"/>
      <c r="ISA113" s="74"/>
      <c r="ISB113" s="74"/>
      <c r="ISC113" s="74"/>
      <c r="ISD113" s="74"/>
      <c r="ISE113" s="74"/>
      <c r="ISF113" s="74"/>
      <c r="ISG113" s="74"/>
      <c r="ISH113" s="74"/>
      <c r="ISI113" s="74"/>
      <c r="ISJ113" s="74"/>
      <c r="ISK113" s="74"/>
      <c r="ISL113" s="74"/>
      <c r="ISM113" s="74"/>
      <c r="ISN113" s="74"/>
      <c r="ISO113" s="74"/>
      <c r="ISP113" s="74"/>
      <c r="ISQ113" s="74"/>
      <c r="ISR113" s="74"/>
      <c r="ISS113" s="74"/>
      <c r="IST113" s="74"/>
      <c r="ISU113" s="74"/>
      <c r="ISV113" s="74"/>
      <c r="ISW113" s="74"/>
      <c r="ISX113" s="74"/>
      <c r="ISY113" s="74"/>
      <c r="ISZ113" s="74"/>
      <c r="ITA113" s="74"/>
      <c r="ITB113" s="74"/>
      <c r="ITC113" s="74"/>
      <c r="ITD113" s="74"/>
      <c r="ITE113" s="74"/>
      <c r="ITF113" s="74"/>
      <c r="ITG113" s="74"/>
      <c r="ITH113" s="74"/>
      <c r="ITI113" s="74"/>
      <c r="ITJ113" s="74"/>
      <c r="ITK113" s="74"/>
      <c r="ITL113" s="74"/>
      <c r="ITM113" s="74"/>
      <c r="ITN113" s="74"/>
      <c r="ITO113" s="74"/>
      <c r="ITP113" s="74"/>
      <c r="ITQ113" s="74"/>
      <c r="ITR113" s="74"/>
      <c r="ITS113" s="74"/>
      <c r="ITT113" s="74"/>
      <c r="ITU113" s="74"/>
      <c r="ITV113" s="74"/>
      <c r="ITW113" s="74"/>
      <c r="ITX113" s="74"/>
      <c r="ITY113" s="74"/>
      <c r="ITZ113" s="74"/>
      <c r="IUA113" s="74"/>
      <c r="IUB113" s="74"/>
      <c r="IUC113" s="74"/>
      <c r="IUD113" s="74"/>
      <c r="IUE113" s="74"/>
      <c r="IUF113" s="74"/>
      <c r="IUG113" s="74"/>
      <c r="IUH113" s="74"/>
      <c r="IUI113" s="74"/>
      <c r="IUJ113" s="74"/>
      <c r="IUK113" s="74"/>
      <c r="IUL113" s="74"/>
      <c r="IUM113" s="74"/>
      <c r="IUN113" s="74"/>
      <c r="IUO113" s="74"/>
      <c r="IUP113" s="74"/>
      <c r="IUQ113" s="74"/>
      <c r="IUR113" s="74"/>
      <c r="IUS113" s="74"/>
      <c r="IUT113" s="74"/>
      <c r="IUU113" s="74"/>
      <c r="IUV113" s="74"/>
      <c r="IUW113" s="74"/>
      <c r="IUX113" s="74"/>
      <c r="IUY113" s="74"/>
      <c r="IUZ113" s="74"/>
      <c r="IVA113" s="74"/>
      <c r="IVB113" s="74"/>
      <c r="IVC113" s="74"/>
      <c r="IVD113" s="74"/>
      <c r="IVE113" s="74"/>
      <c r="IVF113" s="74"/>
      <c r="IVG113" s="74"/>
      <c r="IVH113" s="74"/>
      <c r="IVI113" s="74"/>
      <c r="IVJ113" s="74"/>
      <c r="IVK113" s="74"/>
      <c r="IVL113" s="74"/>
      <c r="IVM113" s="74"/>
      <c r="IVN113" s="74"/>
      <c r="IVO113" s="74"/>
      <c r="IVP113" s="74"/>
      <c r="IVQ113" s="74"/>
      <c r="IVR113" s="74"/>
      <c r="IVS113" s="74"/>
      <c r="IVT113" s="74"/>
      <c r="IVU113" s="74"/>
      <c r="IVV113" s="74"/>
      <c r="IVW113" s="74"/>
      <c r="IVX113" s="74"/>
      <c r="IVY113" s="74"/>
      <c r="IVZ113" s="74"/>
      <c r="IWA113" s="74"/>
      <c r="IWB113" s="74"/>
      <c r="IWC113" s="74"/>
      <c r="IWD113" s="74"/>
      <c r="IWE113" s="74"/>
      <c r="IWF113" s="74"/>
      <c r="IWG113" s="74"/>
      <c r="IWH113" s="74"/>
      <c r="IWI113" s="74"/>
      <c r="IWJ113" s="74"/>
      <c r="IWK113" s="74"/>
      <c r="IWL113" s="74"/>
      <c r="IWM113" s="74"/>
      <c r="IWN113" s="74"/>
      <c r="IWO113" s="74"/>
      <c r="IWP113" s="74"/>
      <c r="IWQ113" s="74"/>
      <c r="IWR113" s="74"/>
      <c r="IWS113" s="74"/>
      <c r="IWT113" s="74"/>
      <c r="IWU113" s="74"/>
      <c r="IWV113" s="74"/>
      <c r="IWW113" s="74"/>
      <c r="IWX113" s="74"/>
      <c r="IWY113" s="74"/>
      <c r="IWZ113" s="74"/>
      <c r="IXA113" s="74"/>
      <c r="IXB113" s="74"/>
      <c r="IXC113" s="74"/>
      <c r="IXD113" s="74"/>
      <c r="IXE113" s="74"/>
      <c r="IXF113" s="74"/>
      <c r="IXG113" s="74"/>
      <c r="IXH113" s="74"/>
      <c r="IXI113" s="74"/>
      <c r="IXJ113" s="74"/>
      <c r="IXK113" s="74"/>
      <c r="IXL113" s="74"/>
      <c r="IXM113" s="74"/>
      <c r="IXN113" s="74"/>
      <c r="IXO113" s="74"/>
      <c r="IXP113" s="74"/>
      <c r="IXQ113" s="74"/>
      <c r="IXR113" s="74"/>
      <c r="IXS113" s="74"/>
      <c r="IXT113" s="74"/>
      <c r="IXU113" s="74"/>
      <c r="IXV113" s="74"/>
      <c r="IXW113" s="74"/>
      <c r="IXX113" s="74"/>
      <c r="IXY113" s="74"/>
      <c r="IXZ113" s="74"/>
      <c r="IYA113" s="74"/>
      <c r="IYB113" s="74"/>
      <c r="IYC113" s="74"/>
      <c r="IYD113" s="74"/>
      <c r="IYE113" s="74"/>
      <c r="IYF113" s="74"/>
      <c r="IYG113" s="74"/>
      <c r="IYH113" s="74"/>
      <c r="IYI113" s="74"/>
      <c r="IYJ113" s="74"/>
      <c r="IYK113" s="74"/>
      <c r="IYL113" s="74"/>
      <c r="IYM113" s="74"/>
      <c r="IYN113" s="74"/>
      <c r="IYO113" s="74"/>
      <c r="IYP113" s="74"/>
      <c r="IYQ113" s="74"/>
      <c r="IYR113" s="74"/>
      <c r="IYS113" s="74"/>
      <c r="IYT113" s="74"/>
      <c r="IYU113" s="74"/>
      <c r="IYV113" s="74"/>
      <c r="IYW113" s="74"/>
      <c r="IYX113" s="74"/>
      <c r="IYY113" s="74"/>
      <c r="IYZ113" s="74"/>
      <c r="IZA113" s="74"/>
      <c r="IZB113" s="74"/>
      <c r="IZC113" s="74"/>
      <c r="IZD113" s="74"/>
      <c r="IZE113" s="74"/>
      <c r="IZF113" s="74"/>
      <c r="IZG113" s="74"/>
      <c r="IZH113" s="74"/>
      <c r="IZI113" s="74"/>
      <c r="IZJ113" s="74"/>
      <c r="IZK113" s="74"/>
      <c r="IZL113" s="74"/>
      <c r="IZM113" s="74"/>
      <c r="IZN113" s="74"/>
      <c r="IZO113" s="74"/>
      <c r="IZP113" s="74"/>
      <c r="IZQ113" s="74"/>
      <c r="IZR113" s="74"/>
      <c r="IZS113" s="74"/>
      <c r="IZT113" s="74"/>
      <c r="IZU113" s="74"/>
      <c r="IZV113" s="74"/>
      <c r="IZW113" s="74"/>
      <c r="IZX113" s="74"/>
      <c r="IZY113" s="74"/>
      <c r="IZZ113" s="74"/>
      <c r="JAA113" s="74"/>
      <c r="JAB113" s="74"/>
      <c r="JAC113" s="74"/>
      <c r="JAD113" s="74"/>
      <c r="JAE113" s="74"/>
      <c r="JAF113" s="74"/>
      <c r="JAG113" s="74"/>
      <c r="JAH113" s="74"/>
      <c r="JAI113" s="74"/>
      <c r="JAJ113" s="74"/>
      <c r="JAK113" s="74"/>
      <c r="JAL113" s="74"/>
      <c r="JAM113" s="74"/>
      <c r="JAN113" s="74"/>
      <c r="JAO113" s="74"/>
      <c r="JAP113" s="74"/>
      <c r="JAQ113" s="74"/>
      <c r="JAR113" s="74"/>
      <c r="JAS113" s="74"/>
      <c r="JAT113" s="74"/>
      <c r="JAU113" s="74"/>
      <c r="JAV113" s="74"/>
      <c r="JAW113" s="74"/>
      <c r="JAX113" s="74"/>
      <c r="JAY113" s="74"/>
      <c r="JAZ113" s="74"/>
      <c r="JBA113" s="74"/>
      <c r="JBB113" s="74"/>
      <c r="JBC113" s="74"/>
      <c r="JBD113" s="74"/>
      <c r="JBE113" s="74"/>
      <c r="JBF113" s="74"/>
      <c r="JBG113" s="74"/>
      <c r="JBH113" s="74"/>
      <c r="JBI113" s="74"/>
      <c r="JBJ113" s="74"/>
      <c r="JBK113" s="74"/>
      <c r="JBL113" s="74"/>
      <c r="JBM113" s="74"/>
      <c r="JBN113" s="74"/>
      <c r="JBO113" s="74"/>
      <c r="JBP113" s="74"/>
      <c r="JBQ113" s="74"/>
      <c r="JBR113" s="74"/>
      <c r="JBS113" s="74"/>
      <c r="JBT113" s="74"/>
      <c r="JBU113" s="74"/>
      <c r="JBV113" s="74"/>
      <c r="JBW113" s="74"/>
      <c r="JBX113" s="74"/>
      <c r="JBY113" s="74"/>
      <c r="JBZ113" s="74"/>
      <c r="JCA113" s="74"/>
      <c r="JCB113" s="74"/>
      <c r="JCC113" s="74"/>
      <c r="JCD113" s="74"/>
      <c r="JCE113" s="74"/>
      <c r="JCF113" s="74"/>
      <c r="JCG113" s="74"/>
      <c r="JCH113" s="74"/>
      <c r="JCI113" s="74"/>
      <c r="JCJ113" s="74"/>
      <c r="JCK113" s="74"/>
      <c r="JCL113" s="74"/>
      <c r="JCM113" s="74"/>
      <c r="JCN113" s="74"/>
      <c r="JCO113" s="74"/>
      <c r="JCP113" s="74"/>
      <c r="JCQ113" s="74"/>
      <c r="JCR113" s="74"/>
      <c r="JCS113" s="74"/>
      <c r="JCT113" s="74"/>
      <c r="JCU113" s="74"/>
      <c r="JCV113" s="74"/>
      <c r="JCW113" s="74"/>
      <c r="JCX113" s="74"/>
      <c r="JCY113" s="74"/>
      <c r="JCZ113" s="74"/>
      <c r="JDA113" s="74"/>
      <c r="JDB113" s="74"/>
      <c r="JDC113" s="74"/>
      <c r="JDD113" s="74"/>
      <c r="JDE113" s="74"/>
      <c r="JDF113" s="74"/>
      <c r="JDG113" s="74"/>
      <c r="JDH113" s="74"/>
      <c r="JDI113" s="74"/>
      <c r="JDJ113" s="74"/>
      <c r="JDK113" s="74"/>
      <c r="JDL113" s="74"/>
      <c r="JDM113" s="74"/>
      <c r="JDN113" s="74"/>
      <c r="JDO113" s="74"/>
      <c r="JDP113" s="74"/>
      <c r="JDQ113" s="74"/>
      <c r="JDR113" s="74"/>
      <c r="JDS113" s="74"/>
      <c r="JDT113" s="74"/>
      <c r="JDU113" s="74"/>
      <c r="JDV113" s="74"/>
      <c r="JDW113" s="74"/>
      <c r="JDX113" s="74"/>
      <c r="JDY113" s="74"/>
      <c r="JDZ113" s="74"/>
      <c r="JEA113" s="74"/>
      <c r="JEB113" s="74"/>
      <c r="JEC113" s="74"/>
      <c r="JED113" s="74"/>
      <c r="JEE113" s="74"/>
      <c r="JEF113" s="74"/>
      <c r="JEG113" s="74"/>
      <c r="JEH113" s="74"/>
      <c r="JEI113" s="74"/>
      <c r="JEJ113" s="74"/>
      <c r="JEK113" s="74"/>
      <c r="JEL113" s="74"/>
      <c r="JEM113" s="74"/>
      <c r="JEN113" s="74"/>
      <c r="JEO113" s="74"/>
      <c r="JEP113" s="74"/>
      <c r="JEQ113" s="74"/>
      <c r="JER113" s="74"/>
      <c r="JES113" s="74"/>
      <c r="JET113" s="74"/>
      <c r="JEU113" s="74"/>
      <c r="JEV113" s="74"/>
      <c r="JEW113" s="74"/>
      <c r="JEX113" s="74"/>
      <c r="JEY113" s="74"/>
      <c r="JEZ113" s="74"/>
      <c r="JFA113" s="74"/>
      <c r="JFB113" s="74"/>
      <c r="JFC113" s="74"/>
      <c r="JFD113" s="74"/>
      <c r="JFE113" s="74"/>
      <c r="JFF113" s="74"/>
      <c r="JFG113" s="74"/>
      <c r="JFH113" s="74"/>
      <c r="JFI113" s="74"/>
      <c r="JFJ113" s="74"/>
      <c r="JFK113" s="74"/>
      <c r="JFL113" s="74"/>
      <c r="JFM113" s="74"/>
      <c r="JFN113" s="74"/>
      <c r="JFO113" s="74"/>
      <c r="JFP113" s="74"/>
      <c r="JFQ113" s="74"/>
      <c r="JFR113" s="74"/>
      <c r="JFS113" s="74"/>
      <c r="JFT113" s="74"/>
      <c r="JFU113" s="74"/>
      <c r="JFV113" s="74"/>
      <c r="JFW113" s="74"/>
      <c r="JFX113" s="74"/>
      <c r="JFY113" s="74"/>
      <c r="JFZ113" s="74"/>
      <c r="JGA113" s="74"/>
      <c r="JGB113" s="74"/>
      <c r="JGC113" s="74"/>
      <c r="JGD113" s="74"/>
      <c r="JGE113" s="74"/>
      <c r="JGF113" s="74"/>
      <c r="JGG113" s="74"/>
      <c r="JGH113" s="74"/>
      <c r="JGI113" s="74"/>
      <c r="JGJ113" s="74"/>
      <c r="JGK113" s="74"/>
      <c r="JGL113" s="74"/>
      <c r="JGM113" s="74"/>
      <c r="JGN113" s="74"/>
      <c r="JGO113" s="74"/>
      <c r="JGP113" s="74"/>
      <c r="JGQ113" s="74"/>
      <c r="JGR113" s="74"/>
      <c r="JGS113" s="74"/>
      <c r="JGT113" s="74"/>
      <c r="JGU113" s="74"/>
      <c r="JGV113" s="74"/>
      <c r="JGW113" s="74"/>
      <c r="JGX113" s="74"/>
      <c r="JGY113" s="74"/>
      <c r="JGZ113" s="74"/>
      <c r="JHA113" s="74"/>
      <c r="JHB113" s="74"/>
      <c r="JHC113" s="74"/>
      <c r="JHD113" s="74"/>
      <c r="JHE113" s="74"/>
      <c r="JHF113" s="74"/>
      <c r="JHG113" s="74"/>
      <c r="JHH113" s="74"/>
      <c r="JHI113" s="74"/>
      <c r="JHJ113" s="74"/>
      <c r="JHK113" s="74"/>
      <c r="JHL113" s="74"/>
      <c r="JHM113" s="74"/>
      <c r="JHN113" s="74"/>
      <c r="JHO113" s="74"/>
      <c r="JHP113" s="74"/>
      <c r="JHQ113" s="74"/>
      <c r="JHR113" s="74"/>
      <c r="JHS113" s="74"/>
      <c r="JHT113" s="74"/>
      <c r="JHU113" s="74"/>
      <c r="JHV113" s="74"/>
      <c r="JHW113" s="74"/>
      <c r="JHX113" s="74"/>
      <c r="JHY113" s="74"/>
      <c r="JHZ113" s="74"/>
      <c r="JIA113" s="74"/>
      <c r="JIB113" s="74"/>
      <c r="JIC113" s="74"/>
      <c r="JID113" s="74"/>
      <c r="JIE113" s="74"/>
      <c r="JIF113" s="74"/>
      <c r="JIG113" s="74"/>
      <c r="JIH113" s="74"/>
      <c r="JII113" s="74"/>
      <c r="JIJ113" s="74"/>
      <c r="JIK113" s="74"/>
      <c r="JIL113" s="74"/>
      <c r="JIM113" s="74"/>
      <c r="JIN113" s="74"/>
      <c r="JIO113" s="74"/>
      <c r="JIP113" s="74"/>
      <c r="JIQ113" s="74"/>
      <c r="JIR113" s="74"/>
      <c r="JIS113" s="74"/>
      <c r="JIT113" s="74"/>
      <c r="JIU113" s="74"/>
      <c r="JIV113" s="74"/>
      <c r="JIW113" s="74"/>
      <c r="JIX113" s="74"/>
      <c r="JIY113" s="74"/>
      <c r="JIZ113" s="74"/>
      <c r="JJA113" s="74"/>
      <c r="JJB113" s="74"/>
      <c r="JJC113" s="74"/>
      <c r="JJD113" s="74"/>
      <c r="JJE113" s="74"/>
      <c r="JJF113" s="74"/>
      <c r="JJG113" s="74"/>
      <c r="JJH113" s="74"/>
      <c r="JJI113" s="74"/>
      <c r="JJJ113" s="74"/>
      <c r="JJK113" s="74"/>
      <c r="JJL113" s="74"/>
      <c r="JJM113" s="74"/>
      <c r="JJN113" s="74"/>
      <c r="JJO113" s="74"/>
      <c r="JJP113" s="74"/>
      <c r="JJQ113" s="74"/>
      <c r="JJR113" s="74"/>
      <c r="JJS113" s="74"/>
      <c r="JJT113" s="74"/>
      <c r="JJU113" s="74"/>
      <c r="JJV113" s="74"/>
      <c r="JJW113" s="74"/>
      <c r="JJX113" s="74"/>
      <c r="JJY113" s="74"/>
      <c r="JJZ113" s="74"/>
      <c r="JKA113" s="74"/>
      <c r="JKB113" s="74"/>
      <c r="JKC113" s="74"/>
      <c r="JKD113" s="74"/>
      <c r="JKE113" s="74"/>
      <c r="JKF113" s="74"/>
      <c r="JKG113" s="74"/>
      <c r="JKH113" s="74"/>
      <c r="JKI113" s="74"/>
      <c r="JKJ113" s="74"/>
      <c r="JKK113" s="74"/>
      <c r="JKL113" s="74"/>
      <c r="JKM113" s="74"/>
      <c r="JKN113" s="74"/>
      <c r="JKO113" s="74"/>
      <c r="JKP113" s="74"/>
      <c r="JKQ113" s="74"/>
      <c r="JKR113" s="74"/>
      <c r="JKS113" s="74"/>
      <c r="JKT113" s="74"/>
      <c r="JKU113" s="74"/>
      <c r="JKV113" s="74"/>
      <c r="JKW113" s="74"/>
      <c r="JKX113" s="74"/>
      <c r="JKY113" s="74"/>
      <c r="JKZ113" s="74"/>
      <c r="JLA113" s="74"/>
      <c r="JLB113" s="74"/>
      <c r="JLC113" s="74"/>
      <c r="JLD113" s="74"/>
      <c r="JLE113" s="74"/>
      <c r="JLF113" s="74"/>
      <c r="JLG113" s="74"/>
      <c r="JLH113" s="74"/>
      <c r="JLI113" s="74"/>
      <c r="JLJ113" s="74"/>
      <c r="JLK113" s="74"/>
      <c r="JLL113" s="74"/>
      <c r="JLM113" s="74"/>
      <c r="JLN113" s="74"/>
      <c r="JLO113" s="74"/>
      <c r="JLP113" s="74"/>
      <c r="JLQ113" s="74"/>
      <c r="JLR113" s="74"/>
      <c r="JLS113" s="74"/>
      <c r="JLT113" s="74"/>
      <c r="JLU113" s="74"/>
      <c r="JLV113" s="74"/>
      <c r="JLW113" s="74"/>
      <c r="JLX113" s="74"/>
      <c r="JLY113" s="74"/>
      <c r="JLZ113" s="74"/>
      <c r="JMA113" s="74"/>
      <c r="JMB113" s="74"/>
      <c r="JMC113" s="74"/>
      <c r="JMD113" s="74"/>
      <c r="JME113" s="74"/>
      <c r="JMF113" s="74"/>
      <c r="JMG113" s="74"/>
      <c r="JMH113" s="74"/>
      <c r="JMI113" s="74"/>
      <c r="JMJ113" s="74"/>
      <c r="JMK113" s="74"/>
      <c r="JML113" s="74"/>
      <c r="JMM113" s="74"/>
      <c r="JMN113" s="74"/>
      <c r="JMO113" s="74"/>
      <c r="JMP113" s="74"/>
      <c r="JMQ113" s="74"/>
      <c r="JMR113" s="74"/>
      <c r="JMS113" s="74"/>
      <c r="JMT113" s="74"/>
      <c r="JMU113" s="74"/>
      <c r="JMV113" s="74"/>
      <c r="JMW113" s="74"/>
      <c r="JMX113" s="74"/>
      <c r="JMY113" s="74"/>
      <c r="JMZ113" s="74"/>
      <c r="JNA113" s="74"/>
      <c r="JNB113" s="74"/>
      <c r="JNC113" s="74"/>
      <c r="JND113" s="74"/>
      <c r="JNE113" s="74"/>
      <c r="JNF113" s="74"/>
      <c r="JNG113" s="74"/>
      <c r="JNH113" s="74"/>
      <c r="JNI113" s="74"/>
      <c r="JNJ113" s="74"/>
      <c r="JNK113" s="74"/>
      <c r="JNL113" s="74"/>
      <c r="JNM113" s="74"/>
      <c r="JNN113" s="74"/>
      <c r="JNO113" s="74"/>
      <c r="JNP113" s="74"/>
      <c r="JNQ113" s="74"/>
      <c r="JNR113" s="74"/>
      <c r="JNS113" s="74"/>
      <c r="JNT113" s="74"/>
      <c r="JNU113" s="74"/>
      <c r="JNV113" s="74"/>
      <c r="JNW113" s="74"/>
      <c r="JNX113" s="74"/>
      <c r="JNY113" s="74"/>
      <c r="JNZ113" s="74"/>
      <c r="JOA113" s="74"/>
      <c r="JOB113" s="74"/>
      <c r="JOC113" s="74"/>
      <c r="JOD113" s="74"/>
      <c r="JOE113" s="74"/>
      <c r="JOF113" s="74"/>
      <c r="JOG113" s="74"/>
      <c r="JOH113" s="74"/>
      <c r="JOI113" s="74"/>
      <c r="JOJ113" s="74"/>
      <c r="JOK113" s="74"/>
      <c r="JOL113" s="74"/>
      <c r="JOM113" s="74"/>
      <c r="JON113" s="74"/>
      <c r="JOO113" s="74"/>
      <c r="JOP113" s="74"/>
      <c r="JOQ113" s="74"/>
      <c r="JOR113" s="74"/>
      <c r="JOS113" s="74"/>
      <c r="JOT113" s="74"/>
      <c r="JOU113" s="74"/>
      <c r="JOV113" s="74"/>
      <c r="JOW113" s="74"/>
      <c r="JOX113" s="74"/>
      <c r="JOY113" s="74"/>
      <c r="JOZ113" s="74"/>
      <c r="JPA113" s="74"/>
      <c r="JPB113" s="74"/>
      <c r="JPC113" s="74"/>
      <c r="JPD113" s="74"/>
      <c r="JPE113" s="74"/>
      <c r="JPF113" s="74"/>
      <c r="JPG113" s="74"/>
      <c r="JPH113" s="74"/>
      <c r="JPI113" s="74"/>
      <c r="JPJ113" s="74"/>
      <c r="JPK113" s="74"/>
      <c r="JPL113" s="74"/>
      <c r="JPM113" s="74"/>
      <c r="JPN113" s="74"/>
      <c r="JPO113" s="74"/>
      <c r="JPP113" s="74"/>
      <c r="JPQ113" s="74"/>
      <c r="JPR113" s="74"/>
      <c r="JPS113" s="74"/>
      <c r="JPT113" s="74"/>
      <c r="JPU113" s="74"/>
      <c r="JPV113" s="74"/>
      <c r="JPW113" s="74"/>
      <c r="JPX113" s="74"/>
      <c r="JPY113" s="74"/>
      <c r="JPZ113" s="74"/>
      <c r="JQA113" s="74"/>
      <c r="JQB113" s="74"/>
      <c r="JQC113" s="74"/>
      <c r="JQD113" s="74"/>
      <c r="JQE113" s="74"/>
      <c r="JQF113" s="74"/>
      <c r="JQG113" s="74"/>
      <c r="JQH113" s="74"/>
      <c r="JQI113" s="74"/>
      <c r="JQJ113" s="74"/>
      <c r="JQK113" s="74"/>
      <c r="JQL113" s="74"/>
      <c r="JQM113" s="74"/>
      <c r="JQN113" s="74"/>
      <c r="JQO113" s="74"/>
      <c r="JQP113" s="74"/>
      <c r="JQQ113" s="74"/>
      <c r="JQR113" s="74"/>
      <c r="JQS113" s="74"/>
      <c r="JQT113" s="74"/>
      <c r="JQU113" s="74"/>
      <c r="JQV113" s="74"/>
      <c r="JQW113" s="74"/>
      <c r="JQX113" s="74"/>
      <c r="JQY113" s="74"/>
      <c r="JQZ113" s="74"/>
      <c r="JRA113" s="74"/>
      <c r="JRB113" s="74"/>
      <c r="JRC113" s="74"/>
      <c r="JRD113" s="74"/>
      <c r="JRE113" s="74"/>
      <c r="JRF113" s="74"/>
      <c r="JRG113" s="74"/>
      <c r="JRH113" s="74"/>
      <c r="JRI113" s="74"/>
      <c r="JRJ113" s="74"/>
      <c r="JRK113" s="74"/>
      <c r="JRL113" s="74"/>
      <c r="JRM113" s="74"/>
      <c r="JRN113" s="74"/>
      <c r="JRO113" s="74"/>
      <c r="JRP113" s="74"/>
      <c r="JRQ113" s="74"/>
      <c r="JRR113" s="74"/>
      <c r="JRS113" s="74"/>
      <c r="JRT113" s="74"/>
      <c r="JRU113" s="74"/>
      <c r="JRV113" s="74"/>
      <c r="JRW113" s="74"/>
      <c r="JRX113" s="74"/>
      <c r="JRY113" s="74"/>
      <c r="JRZ113" s="74"/>
      <c r="JSA113" s="74"/>
      <c r="JSB113" s="74"/>
      <c r="JSC113" s="74"/>
      <c r="JSD113" s="74"/>
      <c r="JSE113" s="74"/>
      <c r="JSF113" s="74"/>
      <c r="JSG113" s="74"/>
      <c r="JSH113" s="74"/>
      <c r="JSI113" s="74"/>
      <c r="JSJ113" s="74"/>
      <c r="JSK113" s="74"/>
      <c r="JSL113" s="74"/>
      <c r="JSM113" s="74"/>
      <c r="JSN113" s="74"/>
      <c r="JSO113" s="74"/>
      <c r="JSP113" s="74"/>
      <c r="JSQ113" s="74"/>
      <c r="JSR113" s="74"/>
      <c r="JSS113" s="74"/>
      <c r="JST113" s="74"/>
      <c r="JSU113" s="74"/>
      <c r="JSV113" s="74"/>
      <c r="JSW113" s="74"/>
      <c r="JSX113" s="74"/>
      <c r="JSY113" s="74"/>
      <c r="JSZ113" s="74"/>
      <c r="JTA113" s="74"/>
      <c r="JTB113" s="74"/>
      <c r="JTC113" s="74"/>
      <c r="JTD113" s="74"/>
      <c r="JTE113" s="74"/>
      <c r="JTF113" s="74"/>
      <c r="JTG113" s="74"/>
      <c r="JTH113" s="74"/>
      <c r="JTI113" s="74"/>
      <c r="JTJ113" s="74"/>
      <c r="JTK113" s="74"/>
      <c r="JTL113" s="74"/>
      <c r="JTM113" s="74"/>
      <c r="JTN113" s="74"/>
      <c r="JTO113" s="74"/>
      <c r="JTP113" s="74"/>
      <c r="JTQ113" s="74"/>
      <c r="JTR113" s="74"/>
      <c r="JTS113" s="74"/>
      <c r="JTT113" s="74"/>
      <c r="JTU113" s="74"/>
      <c r="JTV113" s="74"/>
      <c r="JTW113" s="74"/>
      <c r="JTX113" s="74"/>
      <c r="JTY113" s="74"/>
      <c r="JTZ113" s="74"/>
      <c r="JUA113" s="74"/>
      <c r="JUB113" s="74"/>
      <c r="JUC113" s="74"/>
      <c r="JUD113" s="74"/>
      <c r="JUE113" s="74"/>
      <c r="JUF113" s="74"/>
      <c r="JUG113" s="74"/>
      <c r="JUH113" s="74"/>
      <c r="JUI113" s="74"/>
      <c r="JUJ113" s="74"/>
      <c r="JUK113" s="74"/>
      <c r="JUL113" s="74"/>
      <c r="JUM113" s="74"/>
      <c r="JUN113" s="74"/>
      <c r="JUO113" s="74"/>
      <c r="JUP113" s="74"/>
      <c r="JUQ113" s="74"/>
      <c r="JUR113" s="74"/>
      <c r="JUS113" s="74"/>
      <c r="JUT113" s="74"/>
      <c r="JUU113" s="74"/>
      <c r="JUV113" s="74"/>
      <c r="JUW113" s="74"/>
      <c r="JUX113" s="74"/>
      <c r="JUY113" s="74"/>
      <c r="JUZ113" s="74"/>
      <c r="JVA113" s="74"/>
      <c r="JVB113" s="74"/>
      <c r="JVC113" s="74"/>
      <c r="JVD113" s="74"/>
      <c r="JVE113" s="74"/>
      <c r="JVF113" s="74"/>
      <c r="JVG113" s="74"/>
      <c r="JVH113" s="74"/>
      <c r="JVI113" s="74"/>
      <c r="JVJ113" s="74"/>
      <c r="JVK113" s="74"/>
      <c r="JVL113" s="74"/>
      <c r="JVM113" s="74"/>
      <c r="JVN113" s="74"/>
      <c r="JVO113" s="74"/>
      <c r="JVP113" s="74"/>
      <c r="JVQ113" s="74"/>
      <c r="JVR113" s="74"/>
      <c r="JVS113" s="74"/>
      <c r="JVT113" s="74"/>
      <c r="JVU113" s="74"/>
      <c r="JVV113" s="74"/>
      <c r="JVW113" s="74"/>
      <c r="JVX113" s="74"/>
      <c r="JVY113" s="74"/>
      <c r="JVZ113" s="74"/>
      <c r="JWA113" s="74"/>
      <c r="JWB113" s="74"/>
      <c r="JWC113" s="74"/>
      <c r="JWD113" s="74"/>
      <c r="JWE113" s="74"/>
      <c r="JWF113" s="74"/>
      <c r="JWG113" s="74"/>
      <c r="JWH113" s="74"/>
      <c r="JWI113" s="74"/>
      <c r="JWJ113" s="74"/>
      <c r="JWK113" s="74"/>
      <c r="JWL113" s="74"/>
      <c r="JWM113" s="74"/>
      <c r="JWN113" s="74"/>
      <c r="JWO113" s="74"/>
      <c r="JWP113" s="74"/>
      <c r="JWQ113" s="74"/>
      <c r="JWR113" s="74"/>
      <c r="JWS113" s="74"/>
      <c r="JWT113" s="74"/>
      <c r="JWU113" s="74"/>
      <c r="JWV113" s="74"/>
      <c r="JWW113" s="74"/>
      <c r="JWX113" s="74"/>
      <c r="JWY113" s="74"/>
      <c r="JWZ113" s="74"/>
      <c r="JXA113" s="74"/>
      <c r="JXB113" s="74"/>
      <c r="JXC113" s="74"/>
      <c r="JXD113" s="74"/>
      <c r="JXE113" s="74"/>
      <c r="JXF113" s="74"/>
      <c r="JXG113" s="74"/>
      <c r="JXH113" s="74"/>
      <c r="JXI113" s="74"/>
      <c r="JXJ113" s="74"/>
      <c r="JXK113" s="74"/>
      <c r="JXL113" s="74"/>
      <c r="JXM113" s="74"/>
      <c r="JXN113" s="74"/>
      <c r="JXO113" s="74"/>
      <c r="JXP113" s="74"/>
      <c r="JXQ113" s="74"/>
      <c r="JXR113" s="74"/>
      <c r="JXS113" s="74"/>
      <c r="JXT113" s="74"/>
      <c r="JXU113" s="74"/>
      <c r="JXV113" s="74"/>
      <c r="JXW113" s="74"/>
      <c r="JXX113" s="74"/>
      <c r="JXY113" s="74"/>
      <c r="JXZ113" s="74"/>
      <c r="JYA113" s="74"/>
      <c r="JYB113" s="74"/>
      <c r="JYC113" s="74"/>
      <c r="JYD113" s="74"/>
      <c r="JYE113" s="74"/>
      <c r="JYF113" s="74"/>
      <c r="JYG113" s="74"/>
      <c r="JYH113" s="74"/>
      <c r="JYI113" s="74"/>
      <c r="JYJ113" s="74"/>
      <c r="JYK113" s="74"/>
      <c r="JYL113" s="74"/>
      <c r="JYM113" s="74"/>
      <c r="JYN113" s="74"/>
      <c r="JYO113" s="74"/>
      <c r="JYP113" s="74"/>
      <c r="JYQ113" s="74"/>
      <c r="JYR113" s="74"/>
      <c r="JYS113" s="74"/>
      <c r="JYT113" s="74"/>
      <c r="JYU113" s="74"/>
      <c r="JYV113" s="74"/>
      <c r="JYW113" s="74"/>
      <c r="JYX113" s="74"/>
      <c r="JYY113" s="74"/>
      <c r="JYZ113" s="74"/>
      <c r="JZA113" s="74"/>
      <c r="JZB113" s="74"/>
      <c r="JZC113" s="74"/>
      <c r="JZD113" s="74"/>
      <c r="JZE113" s="74"/>
      <c r="JZF113" s="74"/>
      <c r="JZG113" s="74"/>
      <c r="JZH113" s="74"/>
      <c r="JZI113" s="74"/>
      <c r="JZJ113" s="74"/>
      <c r="JZK113" s="74"/>
      <c r="JZL113" s="74"/>
      <c r="JZM113" s="74"/>
      <c r="JZN113" s="74"/>
      <c r="JZO113" s="74"/>
      <c r="JZP113" s="74"/>
      <c r="JZQ113" s="74"/>
      <c r="JZR113" s="74"/>
      <c r="JZS113" s="74"/>
      <c r="JZT113" s="74"/>
      <c r="JZU113" s="74"/>
      <c r="JZV113" s="74"/>
      <c r="JZW113" s="74"/>
      <c r="JZX113" s="74"/>
      <c r="JZY113" s="74"/>
      <c r="JZZ113" s="74"/>
      <c r="KAA113" s="74"/>
      <c r="KAB113" s="74"/>
      <c r="KAC113" s="74"/>
      <c r="KAD113" s="74"/>
      <c r="KAE113" s="74"/>
      <c r="KAF113" s="74"/>
      <c r="KAG113" s="74"/>
      <c r="KAH113" s="74"/>
      <c r="KAI113" s="74"/>
      <c r="KAJ113" s="74"/>
      <c r="KAK113" s="74"/>
      <c r="KAL113" s="74"/>
      <c r="KAM113" s="74"/>
      <c r="KAN113" s="74"/>
      <c r="KAO113" s="74"/>
      <c r="KAP113" s="74"/>
      <c r="KAQ113" s="74"/>
      <c r="KAR113" s="74"/>
      <c r="KAS113" s="74"/>
      <c r="KAT113" s="74"/>
      <c r="KAU113" s="74"/>
      <c r="KAV113" s="74"/>
      <c r="KAW113" s="74"/>
      <c r="KAX113" s="74"/>
      <c r="KAY113" s="74"/>
      <c r="KAZ113" s="74"/>
      <c r="KBA113" s="74"/>
      <c r="KBB113" s="74"/>
      <c r="KBC113" s="74"/>
      <c r="KBD113" s="74"/>
      <c r="KBE113" s="74"/>
      <c r="KBF113" s="74"/>
      <c r="KBG113" s="74"/>
      <c r="KBH113" s="74"/>
      <c r="KBI113" s="74"/>
      <c r="KBJ113" s="74"/>
      <c r="KBK113" s="74"/>
      <c r="KBL113" s="74"/>
      <c r="KBM113" s="74"/>
      <c r="KBN113" s="74"/>
      <c r="KBO113" s="74"/>
      <c r="KBP113" s="74"/>
      <c r="KBQ113" s="74"/>
      <c r="KBR113" s="74"/>
      <c r="KBS113" s="74"/>
      <c r="KBT113" s="74"/>
      <c r="KBU113" s="74"/>
      <c r="KBV113" s="74"/>
      <c r="KBW113" s="74"/>
      <c r="KBX113" s="74"/>
      <c r="KBY113" s="74"/>
      <c r="KBZ113" s="74"/>
      <c r="KCA113" s="74"/>
      <c r="KCB113" s="74"/>
      <c r="KCC113" s="74"/>
      <c r="KCD113" s="74"/>
      <c r="KCE113" s="74"/>
      <c r="KCF113" s="74"/>
      <c r="KCG113" s="74"/>
      <c r="KCH113" s="74"/>
      <c r="KCI113" s="74"/>
      <c r="KCJ113" s="74"/>
      <c r="KCK113" s="74"/>
      <c r="KCL113" s="74"/>
      <c r="KCM113" s="74"/>
      <c r="KCN113" s="74"/>
      <c r="KCO113" s="74"/>
      <c r="KCP113" s="74"/>
      <c r="KCQ113" s="74"/>
      <c r="KCR113" s="74"/>
      <c r="KCS113" s="74"/>
      <c r="KCT113" s="74"/>
      <c r="KCU113" s="74"/>
      <c r="KCV113" s="74"/>
      <c r="KCW113" s="74"/>
      <c r="KCX113" s="74"/>
      <c r="KCY113" s="74"/>
      <c r="KCZ113" s="74"/>
      <c r="KDA113" s="74"/>
      <c r="KDB113" s="74"/>
      <c r="KDC113" s="74"/>
      <c r="KDD113" s="74"/>
      <c r="KDE113" s="74"/>
      <c r="KDF113" s="74"/>
      <c r="KDG113" s="74"/>
      <c r="KDH113" s="74"/>
      <c r="KDI113" s="74"/>
      <c r="KDJ113" s="74"/>
      <c r="KDK113" s="74"/>
      <c r="KDL113" s="74"/>
      <c r="KDM113" s="74"/>
      <c r="KDN113" s="74"/>
      <c r="KDO113" s="74"/>
      <c r="KDP113" s="74"/>
      <c r="KDQ113" s="74"/>
      <c r="KDR113" s="74"/>
      <c r="KDS113" s="74"/>
      <c r="KDT113" s="74"/>
      <c r="KDU113" s="74"/>
      <c r="KDV113" s="74"/>
      <c r="KDW113" s="74"/>
      <c r="KDX113" s="74"/>
      <c r="KDY113" s="74"/>
      <c r="KDZ113" s="74"/>
      <c r="KEA113" s="74"/>
      <c r="KEB113" s="74"/>
      <c r="KEC113" s="74"/>
      <c r="KED113" s="74"/>
      <c r="KEE113" s="74"/>
      <c r="KEF113" s="74"/>
      <c r="KEG113" s="74"/>
      <c r="KEH113" s="74"/>
      <c r="KEI113" s="74"/>
      <c r="KEJ113" s="74"/>
      <c r="KEK113" s="74"/>
      <c r="KEL113" s="74"/>
      <c r="KEM113" s="74"/>
      <c r="KEN113" s="74"/>
      <c r="KEO113" s="74"/>
      <c r="KEP113" s="74"/>
      <c r="KEQ113" s="74"/>
      <c r="KER113" s="74"/>
      <c r="KES113" s="74"/>
      <c r="KET113" s="74"/>
      <c r="KEU113" s="74"/>
      <c r="KEV113" s="74"/>
      <c r="KEW113" s="74"/>
      <c r="KEX113" s="74"/>
      <c r="KEY113" s="74"/>
      <c r="KEZ113" s="74"/>
      <c r="KFA113" s="74"/>
      <c r="KFB113" s="74"/>
      <c r="KFC113" s="74"/>
      <c r="KFD113" s="74"/>
      <c r="KFE113" s="74"/>
      <c r="KFF113" s="74"/>
      <c r="KFG113" s="74"/>
      <c r="KFH113" s="74"/>
      <c r="KFI113" s="74"/>
      <c r="KFJ113" s="74"/>
      <c r="KFK113" s="74"/>
      <c r="KFL113" s="74"/>
      <c r="KFM113" s="74"/>
      <c r="KFN113" s="74"/>
      <c r="KFO113" s="74"/>
      <c r="KFP113" s="74"/>
      <c r="KFQ113" s="74"/>
      <c r="KFR113" s="74"/>
      <c r="KFS113" s="74"/>
      <c r="KFT113" s="74"/>
      <c r="KFU113" s="74"/>
      <c r="KFV113" s="74"/>
      <c r="KFW113" s="74"/>
      <c r="KFX113" s="74"/>
      <c r="KFY113" s="74"/>
      <c r="KFZ113" s="74"/>
      <c r="KGA113" s="74"/>
      <c r="KGB113" s="74"/>
      <c r="KGC113" s="74"/>
      <c r="KGD113" s="74"/>
      <c r="KGE113" s="74"/>
      <c r="KGF113" s="74"/>
      <c r="KGG113" s="74"/>
      <c r="KGH113" s="74"/>
      <c r="KGI113" s="74"/>
      <c r="KGJ113" s="74"/>
      <c r="KGK113" s="74"/>
      <c r="KGL113" s="74"/>
      <c r="KGM113" s="74"/>
      <c r="KGN113" s="74"/>
      <c r="KGO113" s="74"/>
      <c r="KGP113" s="74"/>
      <c r="KGQ113" s="74"/>
      <c r="KGR113" s="74"/>
      <c r="KGS113" s="74"/>
      <c r="KGT113" s="74"/>
      <c r="KGU113" s="74"/>
      <c r="KGV113" s="74"/>
      <c r="KGW113" s="74"/>
      <c r="KGX113" s="74"/>
      <c r="KGY113" s="74"/>
      <c r="KGZ113" s="74"/>
      <c r="KHA113" s="74"/>
      <c r="KHB113" s="74"/>
      <c r="KHC113" s="74"/>
      <c r="KHD113" s="74"/>
      <c r="KHE113" s="74"/>
      <c r="KHF113" s="74"/>
      <c r="KHG113" s="74"/>
      <c r="KHH113" s="74"/>
      <c r="KHI113" s="74"/>
      <c r="KHJ113" s="74"/>
      <c r="KHK113" s="74"/>
      <c r="KHL113" s="74"/>
      <c r="KHM113" s="74"/>
      <c r="KHN113" s="74"/>
      <c r="KHO113" s="74"/>
      <c r="KHP113" s="74"/>
      <c r="KHQ113" s="74"/>
      <c r="KHR113" s="74"/>
      <c r="KHS113" s="74"/>
      <c r="KHT113" s="74"/>
      <c r="KHU113" s="74"/>
      <c r="KHV113" s="74"/>
      <c r="KHW113" s="74"/>
      <c r="KHX113" s="74"/>
      <c r="KHY113" s="74"/>
      <c r="KHZ113" s="74"/>
      <c r="KIA113" s="74"/>
      <c r="KIB113" s="74"/>
      <c r="KIC113" s="74"/>
      <c r="KID113" s="74"/>
      <c r="KIE113" s="74"/>
      <c r="KIF113" s="74"/>
      <c r="KIG113" s="74"/>
      <c r="KIH113" s="74"/>
      <c r="KII113" s="74"/>
      <c r="KIJ113" s="74"/>
      <c r="KIK113" s="74"/>
      <c r="KIL113" s="74"/>
      <c r="KIM113" s="74"/>
      <c r="KIN113" s="74"/>
      <c r="KIO113" s="74"/>
      <c r="KIP113" s="74"/>
      <c r="KIQ113" s="74"/>
      <c r="KIR113" s="74"/>
      <c r="KIS113" s="74"/>
      <c r="KIT113" s="74"/>
      <c r="KIU113" s="74"/>
      <c r="KIV113" s="74"/>
      <c r="KIW113" s="74"/>
      <c r="KIX113" s="74"/>
      <c r="KIY113" s="74"/>
      <c r="KIZ113" s="74"/>
      <c r="KJA113" s="74"/>
      <c r="KJB113" s="74"/>
      <c r="KJC113" s="74"/>
      <c r="KJD113" s="74"/>
      <c r="KJE113" s="74"/>
      <c r="KJF113" s="74"/>
      <c r="KJG113" s="74"/>
      <c r="KJH113" s="74"/>
      <c r="KJI113" s="74"/>
      <c r="KJJ113" s="74"/>
      <c r="KJK113" s="74"/>
      <c r="KJL113" s="74"/>
      <c r="KJM113" s="74"/>
      <c r="KJN113" s="74"/>
      <c r="KJO113" s="74"/>
      <c r="KJP113" s="74"/>
      <c r="KJQ113" s="74"/>
      <c r="KJR113" s="74"/>
      <c r="KJS113" s="74"/>
      <c r="KJT113" s="74"/>
      <c r="KJU113" s="74"/>
      <c r="KJV113" s="74"/>
      <c r="KJW113" s="74"/>
      <c r="KJX113" s="74"/>
      <c r="KJY113" s="74"/>
      <c r="KJZ113" s="74"/>
      <c r="KKA113" s="74"/>
      <c r="KKB113" s="74"/>
      <c r="KKC113" s="74"/>
      <c r="KKD113" s="74"/>
      <c r="KKE113" s="74"/>
      <c r="KKF113" s="74"/>
      <c r="KKG113" s="74"/>
      <c r="KKH113" s="74"/>
      <c r="KKI113" s="74"/>
      <c r="KKJ113" s="74"/>
      <c r="KKK113" s="74"/>
      <c r="KKL113" s="74"/>
      <c r="KKM113" s="74"/>
      <c r="KKN113" s="74"/>
      <c r="KKO113" s="74"/>
      <c r="KKP113" s="74"/>
      <c r="KKQ113" s="74"/>
      <c r="KKR113" s="74"/>
      <c r="KKS113" s="74"/>
      <c r="KKT113" s="74"/>
      <c r="KKU113" s="74"/>
      <c r="KKV113" s="74"/>
      <c r="KKW113" s="74"/>
      <c r="KKX113" s="74"/>
      <c r="KKY113" s="74"/>
      <c r="KKZ113" s="74"/>
      <c r="KLA113" s="74"/>
      <c r="KLB113" s="74"/>
      <c r="KLC113" s="74"/>
      <c r="KLD113" s="74"/>
      <c r="KLE113" s="74"/>
      <c r="KLF113" s="74"/>
      <c r="KLG113" s="74"/>
      <c r="KLH113" s="74"/>
      <c r="KLI113" s="74"/>
      <c r="KLJ113" s="74"/>
      <c r="KLK113" s="74"/>
      <c r="KLL113" s="74"/>
      <c r="KLM113" s="74"/>
      <c r="KLN113" s="74"/>
      <c r="KLO113" s="74"/>
      <c r="KLP113" s="74"/>
      <c r="KLQ113" s="74"/>
      <c r="KLR113" s="74"/>
      <c r="KLS113" s="74"/>
      <c r="KLT113" s="74"/>
      <c r="KLU113" s="74"/>
      <c r="KLV113" s="74"/>
      <c r="KLW113" s="74"/>
      <c r="KLX113" s="74"/>
      <c r="KLY113" s="74"/>
      <c r="KLZ113" s="74"/>
      <c r="KMA113" s="74"/>
      <c r="KMB113" s="74"/>
      <c r="KMC113" s="74"/>
      <c r="KMD113" s="74"/>
      <c r="KME113" s="74"/>
      <c r="KMF113" s="74"/>
      <c r="KMG113" s="74"/>
      <c r="KMH113" s="74"/>
      <c r="KMI113" s="74"/>
      <c r="KMJ113" s="74"/>
      <c r="KMK113" s="74"/>
      <c r="KML113" s="74"/>
      <c r="KMM113" s="74"/>
      <c r="KMN113" s="74"/>
      <c r="KMO113" s="74"/>
      <c r="KMP113" s="74"/>
      <c r="KMQ113" s="74"/>
      <c r="KMR113" s="74"/>
      <c r="KMS113" s="74"/>
      <c r="KMT113" s="74"/>
      <c r="KMU113" s="74"/>
      <c r="KMV113" s="74"/>
      <c r="KMW113" s="74"/>
      <c r="KMX113" s="74"/>
      <c r="KMY113" s="74"/>
      <c r="KMZ113" s="74"/>
      <c r="KNA113" s="74"/>
      <c r="KNB113" s="74"/>
      <c r="KNC113" s="74"/>
      <c r="KND113" s="74"/>
      <c r="KNE113" s="74"/>
      <c r="KNF113" s="74"/>
      <c r="KNG113" s="74"/>
      <c r="KNH113" s="74"/>
      <c r="KNI113" s="74"/>
      <c r="KNJ113" s="74"/>
      <c r="KNK113" s="74"/>
      <c r="KNL113" s="74"/>
      <c r="KNM113" s="74"/>
      <c r="KNN113" s="74"/>
      <c r="KNO113" s="74"/>
      <c r="KNP113" s="74"/>
      <c r="KNQ113" s="74"/>
      <c r="KNR113" s="74"/>
      <c r="KNS113" s="74"/>
      <c r="KNT113" s="74"/>
      <c r="KNU113" s="74"/>
      <c r="KNV113" s="74"/>
      <c r="KNW113" s="74"/>
      <c r="KNX113" s="74"/>
      <c r="KNY113" s="74"/>
      <c r="KNZ113" s="74"/>
      <c r="KOA113" s="74"/>
      <c r="KOB113" s="74"/>
      <c r="KOC113" s="74"/>
      <c r="KOD113" s="74"/>
      <c r="KOE113" s="74"/>
      <c r="KOF113" s="74"/>
      <c r="KOG113" s="74"/>
      <c r="KOH113" s="74"/>
      <c r="KOI113" s="74"/>
      <c r="KOJ113" s="74"/>
      <c r="KOK113" s="74"/>
      <c r="KOL113" s="74"/>
      <c r="KOM113" s="74"/>
      <c r="KON113" s="74"/>
      <c r="KOO113" s="74"/>
      <c r="KOP113" s="74"/>
      <c r="KOQ113" s="74"/>
      <c r="KOR113" s="74"/>
      <c r="KOS113" s="74"/>
      <c r="KOT113" s="74"/>
      <c r="KOU113" s="74"/>
      <c r="KOV113" s="74"/>
      <c r="KOW113" s="74"/>
      <c r="KOX113" s="74"/>
      <c r="KOY113" s="74"/>
      <c r="KOZ113" s="74"/>
      <c r="KPA113" s="74"/>
      <c r="KPB113" s="74"/>
      <c r="KPC113" s="74"/>
      <c r="KPD113" s="74"/>
      <c r="KPE113" s="74"/>
      <c r="KPF113" s="74"/>
      <c r="KPG113" s="74"/>
      <c r="KPH113" s="74"/>
      <c r="KPI113" s="74"/>
      <c r="KPJ113" s="74"/>
      <c r="KPK113" s="74"/>
      <c r="KPL113" s="74"/>
      <c r="KPM113" s="74"/>
      <c r="KPN113" s="74"/>
      <c r="KPO113" s="74"/>
      <c r="KPP113" s="74"/>
      <c r="KPQ113" s="74"/>
      <c r="KPR113" s="74"/>
      <c r="KPS113" s="74"/>
      <c r="KPT113" s="74"/>
      <c r="KPU113" s="74"/>
      <c r="KPV113" s="74"/>
      <c r="KPW113" s="74"/>
      <c r="KPX113" s="74"/>
      <c r="KPY113" s="74"/>
      <c r="KPZ113" s="74"/>
      <c r="KQA113" s="74"/>
      <c r="KQB113" s="74"/>
      <c r="KQC113" s="74"/>
      <c r="KQD113" s="74"/>
      <c r="KQE113" s="74"/>
      <c r="KQF113" s="74"/>
      <c r="KQG113" s="74"/>
      <c r="KQH113" s="74"/>
      <c r="KQI113" s="74"/>
      <c r="KQJ113" s="74"/>
      <c r="KQK113" s="74"/>
      <c r="KQL113" s="74"/>
      <c r="KQM113" s="74"/>
      <c r="KQN113" s="74"/>
      <c r="KQO113" s="74"/>
      <c r="KQP113" s="74"/>
      <c r="KQQ113" s="74"/>
      <c r="KQR113" s="74"/>
      <c r="KQS113" s="74"/>
      <c r="KQT113" s="74"/>
      <c r="KQU113" s="74"/>
      <c r="KQV113" s="74"/>
      <c r="KQW113" s="74"/>
      <c r="KQX113" s="74"/>
      <c r="KQY113" s="74"/>
      <c r="KQZ113" s="74"/>
      <c r="KRA113" s="74"/>
      <c r="KRB113" s="74"/>
      <c r="KRC113" s="74"/>
      <c r="KRD113" s="74"/>
      <c r="KRE113" s="74"/>
      <c r="KRF113" s="74"/>
      <c r="KRG113" s="74"/>
      <c r="KRH113" s="74"/>
      <c r="KRI113" s="74"/>
      <c r="KRJ113" s="74"/>
      <c r="KRK113" s="74"/>
      <c r="KRL113" s="74"/>
      <c r="KRM113" s="74"/>
      <c r="KRN113" s="74"/>
      <c r="KRO113" s="74"/>
      <c r="KRP113" s="74"/>
      <c r="KRQ113" s="74"/>
      <c r="KRR113" s="74"/>
      <c r="KRS113" s="74"/>
      <c r="KRT113" s="74"/>
      <c r="KRU113" s="74"/>
      <c r="KRV113" s="74"/>
      <c r="KRW113" s="74"/>
      <c r="KRX113" s="74"/>
      <c r="KRY113" s="74"/>
      <c r="KRZ113" s="74"/>
      <c r="KSA113" s="74"/>
      <c r="KSB113" s="74"/>
      <c r="KSC113" s="74"/>
      <c r="KSD113" s="74"/>
      <c r="KSE113" s="74"/>
      <c r="KSF113" s="74"/>
      <c r="KSG113" s="74"/>
      <c r="KSH113" s="74"/>
      <c r="KSI113" s="74"/>
      <c r="KSJ113" s="74"/>
      <c r="KSK113" s="74"/>
      <c r="KSL113" s="74"/>
      <c r="KSM113" s="74"/>
      <c r="KSN113" s="74"/>
      <c r="KSO113" s="74"/>
      <c r="KSP113" s="74"/>
      <c r="KSQ113" s="74"/>
      <c r="KSR113" s="74"/>
      <c r="KSS113" s="74"/>
      <c r="KST113" s="74"/>
      <c r="KSU113" s="74"/>
      <c r="KSV113" s="74"/>
      <c r="KSW113" s="74"/>
      <c r="KSX113" s="74"/>
      <c r="KSY113" s="74"/>
      <c r="KSZ113" s="74"/>
      <c r="KTA113" s="74"/>
      <c r="KTB113" s="74"/>
      <c r="KTC113" s="74"/>
      <c r="KTD113" s="74"/>
      <c r="KTE113" s="74"/>
      <c r="KTF113" s="74"/>
      <c r="KTG113" s="74"/>
      <c r="KTH113" s="74"/>
      <c r="KTI113" s="74"/>
      <c r="KTJ113" s="74"/>
      <c r="KTK113" s="74"/>
      <c r="KTL113" s="74"/>
      <c r="KTM113" s="74"/>
      <c r="KTN113" s="74"/>
      <c r="KTO113" s="74"/>
      <c r="KTP113" s="74"/>
      <c r="KTQ113" s="74"/>
      <c r="KTR113" s="74"/>
      <c r="KTS113" s="74"/>
      <c r="KTT113" s="74"/>
      <c r="KTU113" s="74"/>
      <c r="KTV113" s="74"/>
      <c r="KTW113" s="74"/>
      <c r="KTX113" s="74"/>
      <c r="KTY113" s="74"/>
      <c r="KTZ113" s="74"/>
      <c r="KUA113" s="74"/>
      <c r="KUB113" s="74"/>
      <c r="KUC113" s="74"/>
      <c r="KUD113" s="74"/>
      <c r="KUE113" s="74"/>
      <c r="KUF113" s="74"/>
      <c r="KUG113" s="74"/>
      <c r="KUH113" s="74"/>
      <c r="KUI113" s="74"/>
      <c r="KUJ113" s="74"/>
      <c r="KUK113" s="74"/>
      <c r="KUL113" s="74"/>
      <c r="KUM113" s="74"/>
      <c r="KUN113" s="74"/>
      <c r="KUO113" s="74"/>
      <c r="KUP113" s="74"/>
      <c r="KUQ113" s="74"/>
      <c r="KUR113" s="74"/>
      <c r="KUS113" s="74"/>
      <c r="KUT113" s="74"/>
      <c r="KUU113" s="74"/>
      <c r="KUV113" s="74"/>
      <c r="KUW113" s="74"/>
      <c r="KUX113" s="74"/>
      <c r="KUY113" s="74"/>
      <c r="KUZ113" s="74"/>
      <c r="KVA113" s="74"/>
      <c r="KVB113" s="74"/>
      <c r="KVC113" s="74"/>
      <c r="KVD113" s="74"/>
      <c r="KVE113" s="74"/>
      <c r="KVF113" s="74"/>
      <c r="KVG113" s="74"/>
      <c r="KVH113" s="74"/>
      <c r="KVI113" s="74"/>
      <c r="KVJ113" s="74"/>
      <c r="KVK113" s="74"/>
      <c r="KVL113" s="74"/>
      <c r="KVM113" s="74"/>
      <c r="KVN113" s="74"/>
      <c r="KVO113" s="74"/>
      <c r="KVP113" s="74"/>
      <c r="KVQ113" s="74"/>
      <c r="KVR113" s="74"/>
      <c r="KVS113" s="74"/>
      <c r="KVT113" s="74"/>
      <c r="KVU113" s="74"/>
      <c r="KVV113" s="74"/>
      <c r="KVW113" s="74"/>
      <c r="KVX113" s="74"/>
      <c r="KVY113" s="74"/>
      <c r="KVZ113" s="74"/>
      <c r="KWA113" s="74"/>
      <c r="KWB113" s="74"/>
      <c r="KWC113" s="74"/>
      <c r="KWD113" s="74"/>
      <c r="KWE113" s="74"/>
      <c r="KWF113" s="74"/>
      <c r="KWG113" s="74"/>
      <c r="KWH113" s="74"/>
      <c r="KWI113" s="74"/>
      <c r="KWJ113" s="74"/>
      <c r="KWK113" s="74"/>
      <c r="KWL113" s="74"/>
      <c r="KWM113" s="74"/>
      <c r="KWN113" s="74"/>
      <c r="KWO113" s="74"/>
      <c r="KWP113" s="74"/>
      <c r="KWQ113" s="74"/>
      <c r="KWR113" s="74"/>
      <c r="KWS113" s="74"/>
      <c r="KWT113" s="74"/>
      <c r="KWU113" s="74"/>
      <c r="KWV113" s="74"/>
      <c r="KWW113" s="74"/>
      <c r="KWX113" s="74"/>
      <c r="KWY113" s="74"/>
      <c r="KWZ113" s="74"/>
      <c r="KXA113" s="74"/>
      <c r="KXB113" s="74"/>
      <c r="KXC113" s="74"/>
      <c r="KXD113" s="74"/>
      <c r="KXE113" s="74"/>
      <c r="KXF113" s="74"/>
      <c r="KXG113" s="74"/>
      <c r="KXH113" s="74"/>
      <c r="KXI113" s="74"/>
      <c r="KXJ113" s="74"/>
      <c r="KXK113" s="74"/>
      <c r="KXL113" s="74"/>
      <c r="KXM113" s="74"/>
      <c r="KXN113" s="74"/>
      <c r="KXO113" s="74"/>
      <c r="KXP113" s="74"/>
      <c r="KXQ113" s="74"/>
      <c r="KXR113" s="74"/>
      <c r="KXS113" s="74"/>
      <c r="KXT113" s="74"/>
      <c r="KXU113" s="74"/>
      <c r="KXV113" s="74"/>
      <c r="KXW113" s="74"/>
      <c r="KXX113" s="74"/>
      <c r="KXY113" s="74"/>
      <c r="KXZ113" s="74"/>
      <c r="KYA113" s="74"/>
      <c r="KYB113" s="74"/>
      <c r="KYC113" s="74"/>
      <c r="KYD113" s="74"/>
      <c r="KYE113" s="74"/>
      <c r="KYF113" s="74"/>
      <c r="KYG113" s="74"/>
      <c r="KYH113" s="74"/>
      <c r="KYI113" s="74"/>
      <c r="KYJ113" s="74"/>
      <c r="KYK113" s="74"/>
      <c r="KYL113" s="74"/>
      <c r="KYM113" s="74"/>
      <c r="KYN113" s="74"/>
      <c r="KYO113" s="74"/>
      <c r="KYP113" s="74"/>
      <c r="KYQ113" s="74"/>
      <c r="KYR113" s="74"/>
      <c r="KYS113" s="74"/>
      <c r="KYT113" s="74"/>
      <c r="KYU113" s="74"/>
      <c r="KYV113" s="74"/>
      <c r="KYW113" s="74"/>
      <c r="KYX113" s="74"/>
      <c r="KYY113" s="74"/>
      <c r="KYZ113" s="74"/>
      <c r="KZA113" s="74"/>
      <c r="KZB113" s="74"/>
      <c r="KZC113" s="74"/>
      <c r="KZD113" s="74"/>
      <c r="KZE113" s="74"/>
      <c r="KZF113" s="74"/>
      <c r="KZG113" s="74"/>
      <c r="KZH113" s="74"/>
      <c r="KZI113" s="74"/>
      <c r="KZJ113" s="74"/>
      <c r="KZK113" s="74"/>
      <c r="KZL113" s="74"/>
      <c r="KZM113" s="74"/>
      <c r="KZN113" s="74"/>
      <c r="KZO113" s="74"/>
      <c r="KZP113" s="74"/>
      <c r="KZQ113" s="74"/>
      <c r="KZR113" s="74"/>
      <c r="KZS113" s="74"/>
      <c r="KZT113" s="74"/>
      <c r="KZU113" s="74"/>
      <c r="KZV113" s="74"/>
      <c r="KZW113" s="74"/>
      <c r="KZX113" s="74"/>
      <c r="KZY113" s="74"/>
      <c r="KZZ113" s="74"/>
      <c r="LAA113" s="74"/>
      <c r="LAB113" s="74"/>
      <c r="LAC113" s="74"/>
      <c r="LAD113" s="74"/>
      <c r="LAE113" s="74"/>
      <c r="LAF113" s="74"/>
      <c r="LAG113" s="74"/>
      <c r="LAH113" s="74"/>
      <c r="LAI113" s="74"/>
      <c r="LAJ113" s="74"/>
      <c r="LAK113" s="74"/>
      <c r="LAL113" s="74"/>
      <c r="LAM113" s="74"/>
      <c r="LAN113" s="74"/>
      <c r="LAO113" s="74"/>
      <c r="LAP113" s="74"/>
      <c r="LAQ113" s="74"/>
      <c r="LAR113" s="74"/>
      <c r="LAS113" s="74"/>
      <c r="LAT113" s="74"/>
      <c r="LAU113" s="74"/>
      <c r="LAV113" s="74"/>
      <c r="LAW113" s="74"/>
      <c r="LAX113" s="74"/>
      <c r="LAY113" s="74"/>
      <c r="LAZ113" s="74"/>
      <c r="LBA113" s="74"/>
      <c r="LBB113" s="74"/>
      <c r="LBC113" s="74"/>
      <c r="LBD113" s="74"/>
      <c r="LBE113" s="74"/>
      <c r="LBF113" s="74"/>
      <c r="LBG113" s="74"/>
      <c r="LBH113" s="74"/>
      <c r="LBI113" s="74"/>
      <c r="LBJ113" s="74"/>
      <c r="LBK113" s="74"/>
      <c r="LBL113" s="74"/>
      <c r="LBM113" s="74"/>
      <c r="LBN113" s="74"/>
      <c r="LBO113" s="74"/>
      <c r="LBP113" s="74"/>
      <c r="LBQ113" s="74"/>
      <c r="LBR113" s="74"/>
      <c r="LBS113" s="74"/>
      <c r="LBT113" s="74"/>
      <c r="LBU113" s="74"/>
      <c r="LBV113" s="74"/>
      <c r="LBW113" s="74"/>
      <c r="LBX113" s="74"/>
      <c r="LBY113" s="74"/>
      <c r="LBZ113" s="74"/>
      <c r="LCA113" s="74"/>
      <c r="LCB113" s="74"/>
      <c r="LCC113" s="74"/>
      <c r="LCD113" s="74"/>
      <c r="LCE113" s="74"/>
      <c r="LCF113" s="74"/>
      <c r="LCG113" s="74"/>
      <c r="LCH113" s="74"/>
      <c r="LCI113" s="74"/>
      <c r="LCJ113" s="74"/>
      <c r="LCK113" s="74"/>
      <c r="LCL113" s="74"/>
      <c r="LCM113" s="74"/>
      <c r="LCN113" s="74"/>
      <c r="LCO113" s="74"/>
      <c r="LCP113" s="74"/>
      <c r="LCQ113" s="74"/>
      <c r="LCR113" s="74"/>
      <c r="LCS113" s="74"/>
      <c r="LCT113" s="74"/>
      <c r="LCU113" s="74"/>
      <c r="LCV113" s="74"/>
      <c r="LCW113" s="74"/>
      <c r="LCX113" s="74"/>
      <c r="LCY113" s="74"/>
      <c r="LCZ113" s="74"/>
      <c r="LDA113" s="74"/>
      <c r="LDB113" s="74"/>
      <c r="LDC113" s="74"/>
      <c r="LDD113" s="74"/>
      <c r="LDE113" s="74"/>
      <c r="LDF113" s="74"/>
      <c r="LDG113" s="74"/>
      <c r="LDH113" s="74"/>
      <c r="LDI113" s="74"/>
      <c r="LDJ113" s="74"/>
      <c r="LDK113" s="74"/>
      <c r="LDL113" s="74"/>
      <c r="LDM113" s="74"/>
      <c r="LDN113" s="74"/>
      <c r="LDO113" s="74"/>
      <c r="LDP113" s="74"/>
      <c r="LDQ113" s="74"/>
      <c r="LDR113" s="74"/>
      <c r="LDS113" s="74"/>
      <c r="LDT113" s="74"/>
      <c r="LDU113" s="74"/>
      <c r="LDV113" s="74"/>
      <c r="LDW113" s="74"/>
      <c r="LDX113" s="74"/>
      <c r="LDY113" s="74"/>
      <c r="LDZ113" s="74"/>
      <c r="LEA113" s="74"/>
      <c r="LEB113" s="74"/>
      <c r="LEC113" s="74"/>
      <c r="LED113" s="74"/>
      <c r="LEE113" s="74"/>
      <c r="LEF113" s="74"/>
      <c r="LEG113" s="74"/>
      <c r="LEH113" s="74"/>
      <c r="LEI113" s="74"/>
      <c r="LEJ113" s="74"/>
      <c r="LEK113" s="74"/>
      <c r="LEL113" s="74"/>
      <c r="LEM113" s="74"/>
      <c r="LEN113" s="74"/>
      <c r="LEO113" s="74"/>
      <c r="LEP113" s="74"/>
      <c r="LEQ113" s="74"/>
      <c r="LER113" s="74"/>
      <c r="LES113" s="74"/>
      <c r="LET113" s="74"/>
      <c r="LEU113" s="74"/>
      <c r="LEV113" s="74"/>
      <c r="LEW113" s="74"/>
      <c r="LEX113" s="74"/>
      <c r="LEY113" s="74"/>
      <c r="LEZ113" s="74"/>
      <c r="LFA113" s="74"/>
      <c r="LFB113" s="74"/>
      <c r="LFC113" s="74"/>
      <c r="LFD113" s="74"/>
      <c r="LFE113" s="74"/>
      <c r="LFF113" s="74"/>
      <c r="LFG113" s="74"/>
      <c r="LFH113" s="74"/>
      <c r="LFI113" s="74"/>
      <c r="LFJ113" s="74"/>
      <c r="LFK113" s="74"/>
      <c r="LFL113" s="74"/>
      <c r="LFM113" s="74"/>
      <c r="LFN113" s="74"/>
      <c r="LFO113" s="74"/>
      <c r="LFP113" s="74"/>
      <c r="LFQ113" s="74"/>
      <c r="LFR113" s="74"/>
      <c r="LFS113" s="74"/>
      <c r="LFT113" s="74"/>
      <c r="LFU113" s="74"/>
      <c r="LFV113" s="74"/>
      <c r="LFW113" s="74"/>
      <c r="LFX113" s="74"/>
      <c r="LFY113" s="74"/>
      <c r="LFZ113" s="74"/>
      <c r="LGA113" s="74"/>
      <c r="LGB113" s="74"/>
      <c r="LGC113" s="74"/>
      <c r="LGD113" s="74"/>
      <c r="LGE113" s="74"/>
      <c r="LGF113" s="74"/>
      <c r="LGG113" s="74"/>
      <c r="LGH113" s="74"/>
      <c r="LGI113" s="74"/>
      <c r="LGJ113" s="74"/>
      <c r="LGK113" s="74"/>
      <c r="LGL113" s="74"/>
      <c r="LGM113" s="74"/>
      <c r="LGN113" s="74"/>
      <c r="LGO113" s="74"/>
      <c r="LGP113" s="74"/>
      <c r="LGQ113" s="74"/>
      <c r="LGR113" s="74"/>
      <c r="LGS113" s="74"/>
      <c r="LGT113" s="74"/>
      <c r="LGU113" s="74"/>
      <c r="LGV113" s="74"/>
      <c r="LGW113" s="74"/>
      <c r="LGX113" s="74"/>
      <c r="LGY113" s="74"/>
      <c r="LGZ113" s="74"/>
      <c r="LHA113" s="74"/>
      <c r="LHB113" s="74"/>
      <c r="LHC113" s="74"/>
      <c r="LHD113" s="74"/>
      <c r="LHE113" s="74"/>
      <c r="LHF113" s="74"/>
      <c r="LHG113" s="74"/>
      <c r="LHH113" s="74"/>
      <c r="LHI113" s="74"/>
      <c r="LHJ113" s="74"/>
      <c r="LHK113" s="74"/>
      <c r="LHL113" s="74"/>
      <c r="LHM113" s="74"/>
      <c r="LHN113" s="74"/>
      <c r="LHO113" s="74"/>
      <c r="LHP113" s="74"/>
      <c r="LHQ113" s="74"/>
      <c r="LHR113" s="74"/>
      <c r="LHS113" s="74"/>
      <c r="LHT113" s="74"/>
      <c r="LHU113" s="74"/>
      <c r="LHV113" s="74"/>
      <c r="LHW113" s="74"/>
      <c r="LHX113" s="74"/>
      <c r="LHY113" s="74"/>
      <c r="LHZ113" s="74"/>
      <c r="LIA113" s="74"/>
      <c r="LIB113" s="74"/>
      <c r="LIC113" s="74"/>
      <c r="LID113" s="74"/>
      <c r="LIE113" s="74"/>
      <c r="LIF113" s="74"/>
      <c r="LIG113" s="74"/>
      <c r="LIH113" s="74"/>
      <c r="LII113" s="74"/>
      <c r="LIJ113" s="74"/>
      <c r="LIK113" s="74"/>
      <c r="LIL113" s="74"/>
      <c r="LIM113" s="74"/>
      <c r="LIN113" s="74"/>
      <c r="LIO113" s="74"/>
      <c r="LIP113" s="74"/>
      <c r="LIQ113" s="74"/>
      <c r="LIR113" s="74"/>
      <c r="LIS113" s="74"/>
      <c r="LIT113" s="74"/>
      <c r="LIU113" s="74"/>
      <c r="LIV113" s="74"/>
      <c r="LIW113" s="74"/>
      <c r="LIX113" s="74"/>
      <c r="LIY113" s="74"/>
      <c r="LIZ113" s="74"/>
      <c r="LJA113" s="74"/>
      <c r="LJB113" s="74"/>
      <c r="LJC113" s="74"/>
      <c r="LJD113" s="74"/>
      <c r="LJE113" s="74"/>
      <c r="LJF113" s="74"/>
      <c r="LJG113" s="74"/>
      <c r="LJH113" s="74"/>
      <c r="LJI113" s="74"/>
      <c r="LJJ113" s="74"/>
      <c r="LJK113" s="74"/>
      <c r="LJL113" s="74"/>
      <c r="LJM113" s="74"/>
      <c r="LJN113" s="74"/>
      <c r="LJO113" s="74"/>
      <c r="LJP113" s="74"/>
      <c r="LJQ113" s="74"/>
      <c r="LJR113" s="74"/>
      <c r="LJS113" s="74"/>
      <c r="LJT113" s="74"/>
      <c r="LJU113" s="74"/>
      <c r="LJV113" s="74"/>
      <c r="LJW113" s="74"/>
      <c r="LJX113" s="74"/>
      <c r="LJY113" s="74"/>
      <c r="LJZ113" s="74"/>
      <c r="LKA113" s="74"/>
      <c r="LKB113" s="74"/>
      <c r="LKC113" s="74"/>
      <c r="LKD113" s="74"/>
      <c r="LKE113" s="74"/>
      <c r="LKF113" s="74"/>
      <c r="LKG113" s="74"/>
      <c r="LKH113" s="74"/>
      <c r="LKI113" s="74"/>
      <c r="LKJ113" s="74"/>
      <c r="LKK113" s="74"/>
      <c r="LKL113" s="74"/>
      <c r="LKM113" s="74"/>
      <c r="LKN113" s="74"/>
      <c r="LKO113" s="74"/>
      <c r="LKP113" s="74"/>
      <c r="LKQ113" s="74"/>
      <c r="LKR113" s="74"/>
      <c r="LKS113" s="74"/>
      <c r="LKT113" s="74"/>
      <c r="LKU113" s="74"/>
      <c r="LKV113" s="74"/>
      <c r="LKW113" s="74"/>
      <c r="LKX113" s="74"/>
      <c r="LKY113" s="74"/>
      <c r="LKZ113" s="74"/>
      <c r="LLA113" s="74"/>
      <c r="LLB113" s="74"/>
      <c r="LLC113" s="74"/>
      <c r="LLD113" s="74"/>
      <c r="LLE113" s="74"/>
      <c r="LLF113" s="74"/>
      <c r="LLG113" s="74"/>
      <c r="LLH113" s="74"/>
      <c r="LLI113" s="74"/>
      <c r="LLJ113" s="74"/>
      <c r="LLK113" s="74"/>
      <c r="LLL113" s="74"/>
      <c r="LLM113" s="74"/>
      <c r="LLN113" s="74"/>
      <c r="LLO113" s="74"/>
      <c r="LLP113" s="74"/>
      <c r="LLQ113" s="74"/>
      <c r="LLR113" s="74"/>
      <c r="LLS113" s="74"/>
      <c r="LLT113" s="74"/>
      <c r="LLU113" s="74"/>
      <c r="LLV113" s="74"/>
      <c r="LLW113" s="74"/>
      <c r="LLX113" s="74"/>
      <c r="LLY113" s="74"/>
      <c r="LLZ113" s="74"/>
      <c r="LMA113" s="74"/>
      <c r="LMB113" s="74"/>
      <c r="LMC113" s="74"/>
      <c r="LMD113" s="74"/>
      <c r="LME113" s="74"/>
      <c r="LMF113" s="74"/>
      <c r="LMG113" s="74"/>
      <c r="LMH113" s="74"/>
      <c r="LMI113" s="74"/>
      <c r="LMJ113" s="74"/>
      <c r="LMK113" s="74"/>
      <c r="LML113" s="74"/>
      <c r="LMM113" s="74"/>
      <c r="LMN113" s="74"/>
      <c r="LMO113" s="74"/>
      <c r="LMP113" s="74"/>
      <c r="LMQ113" s="74"/>
      <c r="LMR113" s="74"/>
      <c r="LMS113" s="74"/>
      <c r="LMT113" s="74"/>
      <c r="LMU113" s="74"/>
      <c r="LMV113" s="74"/>
      <c r="LMW113" s="74"/>
      <c r="LMX113" s="74"/>
      <c r="LMY113" s="74"/>
      <c r="LMZ113" s="74"/>
      <c r="LNA113" s="74"/>
      <c r="LNB113" s="74"/>
      <c r="LNC113" s="74"/>
      <c r="LND113" s="74"/>
      <c r="LNE113" s="74"/>
      <c r="LNF113" s="74"/>
      <c r="LNG113" s="74"/>
      <c r="LNH113" s="74"/>
      <c r="LNI113" s="74"/>
      <c r="LNJ113" s="74"/>
      <c r="LNK113" s="74"/>
      <c r="LNL113" s="74"/>
      <c r="LNM113" s="74"/>
      <c r="LNN113" s="74"/>
      <c r="LNO113" s="74"/>
      <c r="LNP113" s="74"/>
      <c r="LNQ113" s="74"/>
      <c r="LNR113" s="74"/>
      <c r="LNS113" s="74"/>
      <c r="LNT113" s="74"/>
      <c r="LNU113" s="74"/>
      <c r="LNV113" s="74"/>
      <c r="LNW113" s="74"/>
      <c r="LNX113" s="74"/>
      <c r="LNY113" s="74"/>
      <c r="LNZ113" s="74"/>
      <c r="LOA113" s="74"/>
      <c r="LOB113" s="74"/>
      <c r="LOC113" s="74"/>
      <c r="LOD113" s="74"/>
      <c r="LOE113" s="74"/>
      <c r="LOF113" s="74"/>
      <c r="LOG113" s="74"/>
      <c r="LOH113" s="74"/>
      <c r="LOI113" s="74"/>
      <c r="LOJ113" s="74"/>
      <c r="LOK113" s="74"/>
      <c r="LOL113" s="74"/>
      <c r="LOM113" s="74"/>
      <c r="LON113" s="74"/>
      <c r="LOO113" s="74"/>
      <c r="LOP113" s="74"/>
      <c r="LOQ113" s="74"/>
      <c r="LOR113" s="74"/>
      <c r="LOS113" s="74"/>
      <c r="LOT113" s="74"/>
      <c r="LOU113" s="74"/>
      <c r="LOV113" s="74"/>
      <c r="LOW113" s="74"/>
      <c r="LOX113" s="74"/>
      <c r="LOY113" s="74"/>
      <c r="LOZ113" s="74"/>
      <c r="LPA113" s="74"/>
      <c r="LPB113" s="74"/>
      <c r="LPC113" s="74"/>
      <c r="LPD113" s="74"/>
      <c r="LPE113" s="74"/>
      <c r="LPF113" s="74"/>
      <c r="LPG113" s="74"/>
      <c r="LPH113" s="74"/>
      <c r="LPI113" s="74"/>
      <c r="LPJ113" s="74"/>
      <c r="LPK113" s="74"/>
      <c r="LPL113" s="74"/>
      <c r="LPM113" s="74"/>
      <c r="LPN113" s="74"/>
      <c r="LPO113" s="74"/>
      <c r="LPP113" s="74"/>
      <c r="LPQ113" s="74"/>
      <c r="LPR113" s="74"/>
      <c r="LPS113" s="74"/>
      <c r="LPT113" s="74"/>
      <c r="LPU113" s="74"/>
      <c r="LPV113" s="74"/>
      <c r="LPW113" s="74"/>
      <c r="LPX113" s="74"/>
      <c r="LPY113" s="74"/>
      <c r="LPZ113" s="74"/>
      <c r="LQA113" s="74"/>
      <c r="LQB113" s="74"/>
      <c r="LQC113" s="74"/>
      <c r="LQD113" s="74"/>
      <c r="LQE113" s="74"/>
      <c r="LQF113" s="74"/>
      <c r="LQG113" s="74"/>
      <c r="LQH113" s="74"/>
      <c r="LQI113" s="74"/>
      <c r="LQJ113" s="74"/>
      <c r="LQK113" s="74"/>
      <c r="LQL113" s="74"/>
      <c r="LQM113" s="74"/>
      <c r="LQN113" s="74"/>
      <c r="LQO113" s="74"/>
      <c r="LQP113" s="74"/>
      <c r="LQQ113" s="74"/>
      <c r="LQR113" s="74"/>
      <c r="LQS113" s="74"/>
      <c r="LQT113" s="74"/>
      <c r="LQU113" s="74"/>
      <c r="LQV113" s="74"/>
      <c r="LQW113" s="74"/>
      <c r="LQX113" s="74"/>
      <c r="LQY113" s="74"/>
      <c r="LQZ113" s="74"/>
      <c r="LRA113" s="74"/>
      <c r="LRB113" s="74"/>
      <c r="LRC113" s="74"/>
      <c r="LRD113" s="74"/>
      <c r="LRE113" s="74"/>
      <c r="LRF113" s="74"/>
      <c r="LRG113" s="74"/>
      <c r="LRH113" s="74"/>
      <c r="LRI113" s="74"/>
      <c r="LRJ113" s="74"/>
      <c r="LRK113" s="74"/>
      <c r="LRL113" s="74"/>
      <c r="LRM113" s="74"/>
      <c r="LRN113" s="74"/>
      <c r="LRO113" s="74"/>
      <c r="LRP113" s="74"/>
      <c r="LRQ113" s="74"/>
      <c r="LRR113" s="74"/>
      <c r="LRS113" s="74"/>
      <c r="LRT113" s="74"/>
      <c r="LRU113" s="74"/>
      <c r="LRV113" s="74"/>
      <c r="LRW113" s="74"/>
      <c r="LRX113" s="74"/>
      <c r="LRY113" s="74"/>
      <c r="LRZ113" s="74"/>
      <c r="LSA113" s="74"/>
      <c r="LSB113" s="74"/>
      <c r="LSC113" s="74"/>
      <c r="LSD113" s="74"/>
      <c r="LSE113" s="74"/>
      <c r="LSF113" s="74"/>
      <c r="LSG113" s="74"/>
      <c r="LSH113" s="74"/>
      <c r="LSI113" s="74"/>
      <c r="LSJ113" s="74"/>
      <c r="LSK113" s="74"/>
      <c r="LSL113" s="74"/>
      <c r="LSM113" s="74"/>
      <c r="LSN113" s="74"/>
      <c r="LSO113" s="74"/>
      <c r="LSP113" s="74"/>
      <c r="LSQ113" s="74"/>
      <c r="LSR113" s="74"/>
      <c r="LSS113" s="74"/>
      <c r="LST113" s="74"/>
      <c r="LSU113" s="74"/>
      <c r="LSV113" s="74"/>
      <c r="LSW113" s="74"/>
      <c r="LSX113" s="74"/>
      <c r="LSY113" s="74"/>
      <c r="LSZ113" s="74"/>
      <c r="LTA113" s="74"/>
      <c r="LTB113" s="74"/>
      <c r="LTC113" s="74"/>
      <c r="LTD113" s="74"/>
      <c r="LTE113" s="74"/>
      <c r="LTF113" s="74"/>
      <c r="LTG113" s="74"/>
      <c r="LTH113" s="74"/>
      <c r="LTI113" s="74"/>
      <c r="LTJ113" s="74"/>
      <c r="LTK113" s="74"/>
      <c r="LTL113" s="74"/>
      <c r="LTM113" s="74"/>
      <c r="LTN113" s="74"/>
      <c r="LTO113" s="74"/>
      <c r="LTP113" s="74"/>
      <c r="LTQ113" s="74"/>
      <c r="LTR113" s="74"/>
      <c r="LTS113" s="74"/>
      <c r="LTT113" s="74"/>
      <c r="LTU113" s="74"/>
      <c r="LTV113" s="74"/>
      <c r="LTW113" s="74"/>
      <c r="LTX113" s="74"/>
      <c r="LTY113" s="74"/>
      <c r="LTZ113" s="74"/>
      <c r="LUA113" s="74"/>
      <c r="LUB113" s="74"/>
      <c r="LUC113" s="74"/>
      <c r="LUD113" s="74"/>
      <c r="LUE113" s="74"/>
      <c r="LUF113" s="74"/>
      <c r="LUG113" s="74"/>
      <c r="LUH113" s="74"/>
      <c r="LUI113" s="74"/>
      <c r="LUJ113" s="74"/>
      <c r="LUK113" s="74"/>
      <c r="LUL113" s="74"/>
      <c r="LUM113" s="74"/>
      <c r="LUN113" s="74"/>
      <c r="LUO113" s="74"/>
      <c r="LUP113" s="74"/>
      <c r="LUQ113" s="74"/>
      <c r="LUR113" s="74"/>
      <c r="LUS113" s="74"/>
      <c r="LUT113" s="74"/>
      <c r="LUU113" s="74"/>
      <c r="LUV113" s="74"/>
      <c r="LUW113" s="74"/>
      <c r="LUX113" s="74"/>
      <c r="LUY113" s="74"/>
      <c r="LUZ113" s="74"/>
      <c r="LVA113" s="74"/>
      <c r="LVB113" s="74"/>
      <c r="LVC113" s="74"/>
      <c r="LVD113" s="74"/>
      <c r="LVE113" s="74"/>
      <c r="LVF113" s="74"/>
      <c r="LVG113" s="74"/>
      <c r="LVH113" s="74"/>
      <c r="LVI113" s="74"/>
      <c r="LVJ113" s="74"/>
      <c r="LVK113" s="74"/>
      <c r="LVL113" s="74"/>
      <c r="LVM113" s="74"/>
      <c r="LVN113" s="74"/>
      <c r="LVO113" s="74"/>
      <c r="LVP113" s="74"/>
      <c r="LVQ113" s="74"/>
      <c r="LVR113" s="74"/>
      <c r="LVS113" s="74"/>
      <c r="LVT113" s="74"/>
      <c r="LVU113" s="74"/>
      <c r="LVV113" s="74"/>
      <c r="LVW113" s="74"/>
      <c r="LVX113" s="74"/>
      <c r="LVY113" s="74"/>
      <c r="LVZ113" s="74"/>
      <c r="LWA113" s="74"/>
      <c r="LWB113" s="74"/>
      <c r="LWC113" s="74"/>
      <c r="LWD113" s="74"/>
      <c r="LWE113" s="74"/>
      <c r="LWF113" s="74"/>
      <c r="LWG113" s="74"/>
      <c r="LWH113" s="74"/>
      <c r="LWI113" s="74"/>
      <c r="LWJ113" s="74"/>
      <c r="LWK113" s="74"/>
      <c r="LWL113" s="74"/>
      <c r="LWM113" s="74"/>
      <c r="LWN113" s="74"/>
      <c r="LWO113" s="74"/>
      <c r="LWP113" s="74"/>
      <c r="LWQ113" s="74"/>
      <c r="LWR113" s="74"/>
      <c r="LWS113" s="74"/>
      <c r="LWT113" s="74"/>
      <c r="LWU113" s="74"/>
      <c r="LWV113" s="74"/>
      <c r="LWW113" s="74"/>
      <c r="LWX113" s="74"/>
      <c r="LWY113" s="74"/>
      <c r="LWZ113" s="74"/>
      <c r="LXA113" s="74"/>
      <c r="LXB113" s="74"/>
      <c r="LXC113" s="74"/>
      <c r="LXD113" s="74"/>
      <c r="LXE113" s="74"/>
      <c r="LXF113" s="74"/>
      <c r="LXG113" s="74"/>
      <c r="LXH113" s="74"/>
      <c r="LXI113" s="74"/>
      <c r="LXJ113" s="74"/>
      <c r="LXK113" s="74"/>
      <c r="LXL113" s="74"/>
      <c r="LXM113" s="74"/>
      <c r="LXN113" s="74"/>
      <c r="LXO113" s="74"/>
      <c r="LXP113" s="74"/>
      <c r="LXQ113" s="74"/>
      <c r="LXR113" s="74"/>
      <c r="LXS113" s="74"/>
      <c r="LXT113" s="74"/>
      <c r="LXU113" s="74"/>
      <c r="LXV113" s="74"/>
      <c r="LXW113" s="74"/>
      <c r="LXX113" s="74"/>
      <c r="LXY113" s="74"/>
      <c r="LXZ113" s="74"/>
      <c r="LYA113" s="74"/>
      <c r="LYB113" s="74"/>
      <c r="LYC113" s="74"/>
      <c r="LYD113" s="74"/>
      <c r="LYE113" s="74"/>
      <c r="LYF113" s="74"/>
      <c r="LYG113" s="74"/>
      <c r="LYH113" s="74"/>
      <c r="LYI113" s="74"/>
      <c r="LYJ113" s="74"/>
      <c r="LYK113" s="74"/>
      <c r="LYL113" s="74"/>
      <c r="LYM113" s="74"/>
      <c r="LYN113" s="74"/>
      <c r="LYO113" s="74"/>
      <c r="LYP113" s="74"/>
      <c r="LYQ113" s="74"/>
      <c r="LYR113" s="74"/>
      <c r="LYS113" s="74"/>
      <c r="LYT113" s="74"/>
      <c r="LYU113" s="74"/>
      <c r="LYV113" s="74"/>
      <c r="LYW113" s="74"/>
      <c r="LYX113" s="74"/>
      <c r="LYY113" s="74"/>
      <c r="LYZ113" s="74"/>
      <c r="LZA113" s="74"/>
      <c r="LZB113" s="74"/>
      <c r="LZC113" s="74"/>
      <c r="LZD113" s="74"/>
      <c r="LZE113" s="74"/>
      <c r="LZF113" s="74"/>
      <c r="LZG113" s="74"/>
      <c r="LZH113" s="74"/>
      <c r="LZI113" s="74"/>
      <c r="LZJ113" s="74"/>
      <c r="LZK113" s="74"/>
      <c r="LZL113" s="74"/>
      <c r="LZM113" s="74"/>
      <c r="LZN113" s="74"/>
      <c r="LZO113" s="74"/>
      <c r="LZP113" s="74"/>
      <c r="LZQ113" s="74"/>
      <c r="LZR113" s="74"/>
      <c r="LZS113" s="74"/>
      <c r="LZT113" s="74"/>
      <c r="LZU113" s="74"/>
      <c r="LZV113" s="74"/>
      <c r="LZW113" s="74"/>
      <c r="LZX113" s="74"/>
      <c r="LZY113" s="74"/>
      <c r="LZZ113" s="74"/>
      <c r="MAA113" s="74"/>
      <c r="MAB113" s="74"/>
      <c r="MAC113" s="74"/>
      <c r="MAD113" s="74"/>
      <c r="MAE113" s="74"/>
      <c r="MAF113" s="74"/>
      <c r="MAG113" s="74"/>
      <c r="MAH113" s="74"/>
      <c r="MAI113" s="74"/>
      <c r="MAJ113" s="74"/>
      <c r="MAK113" s="74"/>
      <c r="MAL113" s="74"/>
      <c r="MAM113" s="74"/>
      <c r="MAN113" s="74"/>
      <c r="MAO113" s="74"/>
      <c r="MAP113" s="74"/>
      <c r="MAQ113" s="74"/>
      <c r="MAR113" s="74"/>
      <c r="MAS113" s="74"/>
      <c r="MAT113" s="74"/>
      <c r="MAU113" s="74"/>
      <c r="MAV113" s="74"/>
      <c r="MAW113" s="74"/>
      <c r="MAX113" s="74"/>
      <c r="MAY113" s="74"/>
      <c r="MAZ113" s="74"/>
      <c r="MBA113" s="74"/>
      <c r="MBB113" s="74"/>
      <c r="MBC113" s="74"/>
      <c r="MBD113" s="74"/>
      <c r="MBE113" s="74"/>
      <c r="MBF113" s="74"/>
      <c r="MBG113" s="74"/>
      <c r="MBH113" s="74"/>
      <c r="MBI113" s="74"/>
      <c r="MBJ113" s="74"/>
      <c r="MBK113" s="74"/>
      <c r="MBL113" s="74"/>
      <c r="MBM113" s="74"/>
      <c r="MBN113" s="74"/>
      <c r="MBO113" s="74"/>
      <c r="MBP113" s="74"/>
      <c r="MBQ113" s="74"/>
      <c r="MBR113" s="74"/>
      <c r="MBS113" s="74"/>
      <c r="MBT113" s="74"/>
      <c r="MBU113" s="74"/>
      <c r="MBV113" s="74"/>
      <c r="MBW113" s="74"/>
      <c r="MBX113" s="74"/>
      <c r="MBY113" s="74"/>
      <c r="MBZ113" s="74"/>
      <c r="MCA113" s="74"/>
      <c r="MCB113" s="74"/>
      <c r="MCC113" s="74"/>
      <c r="MCD113" s="74"/>
      <c r="MCE113" s="74"/>
      <c r="MCF113" s="74"/>
      <c r="MCG113" s="74"/>
      <c r="MCH113" s="74"/>
      <c r="MCI113" s="74"/>
      <c r="MCJ113" s="74"/>
      <c r="MCK113" s="74"/>
      <c r="MCL113" s="74"/>
      <c r="MCM113" s="74"/>
      <c r="MCN113" s="74"/>
      <c r="MCO113" s="74"/>
      <c r="MCP113" s="74"/>
      <c r="MCQ113" s="74"/>
      <c r="MCR113" s="74"/>
      <c r="MCS113" s="74"/>
      <c r="MCT113" s="74"/>
      <c r="MCU113" s="74"/>
      <c r="MCV113" s="74"/>
      <c r="MCW113" s="74"/>
      <c r="MCX113" s="74"/>
      <c r="MCY113" s="74"/>
      <c r="MCZ113" s="74"/>
      <c r="MDA113" s="74"/>
      <c r="MDB113" s="74"/>
      <c r="MDC113" s="74"/>
      <c r="MDD113" s="74"/>
      <c r="MDE113" s="74"/>
      <c r="MDF113" s="74"/>
      <c r="MDG113" s="74"/>
      <c r="MDH113" s="74"/>
      <c r="MDI113" s="74"/>
      <c r="MDJ113" s="74"/>
      <c r="MDK113" s="74"/>
      <c r="MDL113" s="74"/>
      <c r="MDM113" s="74"/>
      <c r="MDN113" s="74"/>
      <c r="MDO113" s="74"/>
      <c r="MDP113" s="74"/>
      <c r="MDQ113" s="74"/>
      <c r="MDR113" s="74"/>
      <c r="MDS113" s="74"/>
      <c r="MDT113" s="74"/>
      <c r="MDU113" s="74"/>
      <c r="MDV113" s="74"/>
      <c r="MDW113" s="74"/>
      <c r="MDX113" s="74"/>
      <c r="MDY113" s="74"/>
      <c r="MDZ113" s="74"/>
      <c r="MEA113" s="74"/>
      <c r="MEB113" s="74"/>
      <c r="MEC113" s="74"/>
      <c r="MED113" s="74"/>
      <c r="MEE113" s="74"/>
      <c r="MEF113" s="74"/>
      <c r="MEG113" s="74"/>
      <c r="MEH113" s="74"/>
      <c r="MEI113" s="74"/>
      <c r="MEJ113" s="74"/>
      <c r="MEK113" s="74"/>
      <c r="MEL113" s="74"/>
      <c r="MEM113" s="74"/>
      <c r="MEN113" s="74"/>
      <c r="MEO113" s="74"/>
      <c r="MEP113" s="74"/>
      <c r="MEQ113" s="74"/>
      <c r="MER113" s="74"/>
      <c r="MES113" s="74"/>
      <c r="MET113" s="74"/>
      <c r="MEU113" s="74"/>
      <c r="MEV113" s="74"/>
      <c r="MEW113" s="74"/>
      <c r="MEX113" s="74"/>
      <c r="MEY113" s="74"/>
      <c r="MEZ113" s="74"/>
      <c r="MFA113" s="74"/>
      <c r="MFB113" s="74"/>
      <c r="MFC113" s="74"/>
      <c r="MFD113" s="74"/>
      <c r="MFE113" s="74"/>
      <c r="MFF113" s="74"/>
      <c r="MFG113" s="74"/>
      <c r="MFH113" s="74"/>
      <c r="MFI113" s="74"/>
      <c r="MFJ113" s="74"/>
      <c r="MFK113" s="74"/>
      <c r="MFL113" s="74"/>
      <c r="MFM113" s="74"/>
      <c r="MFN113" s="74"/>
      <c r="MFO113" s="74"/>
      <c r="MFP113" s="74"/>
      <c r="MFQ113" s="74"/>
      <c r="MFR113" s="74"/>
      <c r="MFS113" s="74"/>
      <c r="MFT113" s="74"/>
      <c r="MFU113" s="74"/>
      <c r="MFV113" s="74"/>
      <c r="MFW113" s="74"/>
      <c r="MFX113" s="74"/>
      <c r="MFY113" s="74"/>
      <c r="MFZ113" s="74"/>
      <c r="MGA113" s="74"/>
      <c r="MGB113" s="74"/>
      <c r="MGC113" s="74"/>
      <c r="MGD113" s="74"/>
      <c r="MGE113" s="74"/>
      <c r="MGF113" s="74"/>
      <c r="MGG113" s="74"/>
      <c r="MGH113" s="74"/>
      <c r="MGI113" s="74"/>
      <c r="MGJ113" s="74"/>
      <c r="MGK113" s="74"/>
      <c r="MGL113" s="74"/>
      <c r="MGM113" s="74"/>
      <c r="MGN113" s="74"/>
      <c r="MGO113" s="74"/>
      <c r="MGP113" s="74"/>
      <c r="MGQ113" s="74"/>
      <c r="MGR113" s="74"/>
      <c r="MGS113" s="74"/>
      <c r="MGT113" s="74"/>
      <c r="MGU113" s="74"/>
      <c r="MGV113" s="74"/>
      <c r="MGW113" s="74"/>
      <c r="MGX113" s="74"/>
      <c r="MGY113" s="74"/>
      <c r="MGZ113" s="74"/>
      <c r="MHA113" s="74"/>
      <c r="MHB113" s="74"/>
      <c r="MHC113" s="74"/>
      <c r="MHD113" s="74"/>
      <c r="MHE113" s="74"/>
      <c r="MHF113" s="74"/>
      <c r="MHG113" s="74"/>
      <c r="MHH113" s="74"/>
      <c r="MHI113" s="74"/>
      <c r="MHJ113" s="74"/>
      <c r="MHK113" s="74"/>
      <c r="MHL113" s="74"/>
      <c r="MHM113" s="74"/>
      <c r="MHN113" s="74"/>
      <c r="MHO113" s="74"/>
      <c r="MHP113" s="74"/>
      <c r="MHQ113" s="74"/>
      <c r="MHR113" s="74"/>
      <c r="MHS113" s="74"/>
      <c r="MHT113" s="74"/>
      <c r="MHU113" s="74"/>
      <c r="MHV113" s="74"/>
      <c r="MHW113" s="74"/>
      <c r="MHX113" s="74"/>
      <c r="MHY113" s="74"/>
      <c r="MHZ113" s="74"/>
      <c r="MIA113" s="74"/>
      <c r="MIB113" s="74"/>
      <c r="MIC113" s="74"/>
      <c r="MID113" s="74"/>
      <c r="MIE113" s="74"/>
      <c r="MIF113" s="74"/>
      <c r="MIG113" s="74"/>
      <c r="MIH113" s="74"/>
      <c r="MII113" s="74"/>
      <c r="MIJ113" s="74"/>
      <c r="MIK113" s="74"/>
      <c r="MIL113" s="74"/>
      <c r="MIM113" s="74"/>
      <c r="MIN113" s="74"/>
      <c r="MIO113" s="74"/>
      <c r="MIP113" s="74"/>
      <c r="MIQ113" s="74"/>
      <c r="MIR113" s="74"/>
      <c r="MIS113" s="74"/>
      <c r="MIT113" s="74"/>
      <c r="MIU113" s="74"/>
      <c r="MIV113" s="74"/>
      <c r="MIW113" s="74"/>
      <c r="MIX113" s="74"/>
      <c r="MIY113" s="74"/>
      <c r="MIZ113" s="74"/>
      <c r="MJA113" s="74"/>
      <c r="MJB113" s="74"/>
      <c r="MJC113" s="74"/>
      <c r="MJD113" s="74"/>
      <c r="MJE113" s="74"/>
      <c r="MJF113" s="74"/>
      <c r="MJG113" s="74"/>
      <c r="MJH113" s="74"/>
      <c r="MJI113" s="74"/>
      <c r="MJJ113" s="74"/>
      <c r="MJK113" s="74"/>
      <c r="MJL113" s="74"/>
      <c r="MJM113" s="74"/>
      <c r="MJN113" s="74"/>
      <c r="MJO113" s="74"/>
      <c r="MJP113" s="74"/>
      <c r="MJQ113" s="74"/>
      <c r="MJR113" s="74"/>
      <c r="MJS113" s="74"/>
      <c r="MJT113" s="74"/>
      <c r="MJU113" s="74"/>
      <c r="MJV113" s="74"/>
      <c r="MJW113" s="74"/>
      <c r="MJX113" s="74"/>
      <c r="MJY113" s="74"/>
      <c r="MJZ113" s="74"/>
      <c r="MKA113" s="74"/>
      <c r="MKB113" s="74"/>
      <c r="MKC113" s="74"/>
      <c r="MKD113" s="74"/>
      <c r="MKE113" s="74"/>
      <c r="MKF113" s="74"/>
      <c r="MKG113" s="74"/>
      <c r="MKH113" s="74"/>
      <c r="MKI113" s="74"/>
      <c r="MKJ113" s="74"/>
      <c r="MKK113" s="74"/>
      <c r="MKL113" s="74"/>
      <c r="MKM113" s="74"/>
      <c r="MKN113" s="74"/>
      <c r="MKO113" s="74"/>
      <c r="MKP113" s="74"/>
      <c r="MKQ113" s="74"/>
      <c r="MKR113" s="74"/>
      <c r="MKS113" s="74"/>
      <c r="MKT113" s="74"/>
      <c r="MKU113" s="74"/>
      <c r="MKV113" s="74"/>
      <c r="MKW113" s="74"/>
      <c r="MKX113" s="74"/>
      <c r="MKY113" s="74"/>
      <c r="MKZ113" s="74"/>
      <c r="MLA113" s="74"/>
      <c r="MLB113" s="74"/>
      <c r="MLC113" s="74"/>
      <c r="MLD113" s="74"/>
      <c r="MLE113" s="74"/>
      <c r="MLF113" s="74"/>
      <c r="MLG113" s="74"/>
      <c r="MLH113" s="74"/>
      <c r="MLI113" s="74"/>
      <c r="MLJ113" s="74"/>
      <c r="MLK113" s="74"/>
      <c r="MLL113" s="74"/>
      <c r="MLM113" s="74"/>
      <c r="MLN113" s="74"/>
      <c r="MLO113" s="74"/>
      <c r="MLP113" s="74"/>
      <c r="MLQ113" s="74"/>
      <c r="MLR113" s="74"/>
      <c r="MLS113" s="74"/>
      <c r="MLT113" s="74"/>
      <c r="MLU113" s="74"/>
      <c r="MLV113" s="74"/>
      <c r="MLW113" s="74"/>
      <c r="MLX113" s="74"/>
      <c r="MLY113" s="74"/>
      <c r="MLZ113" s="74"/>
      <c r="MMA113" s="74"/>
      <c r="MMB113" s="74"/>
      <c r="MMC113" s="74"/>
      <c r="MMD113" s="74"/>
      <c r="MME113" s="74"/>
      <c r="MMF113" s="74"/>
      <c r="MMG113" s="74"/>
      <c r="MMH113" s="74"/>
      <c r="MMI113" s="74"/>
      <c r="MMJ113" s="74"/>
      <c r="MMK113" s="74"/>
      <c r="MML113" s="74"/>
      <c r="MMM113" s="74"/>
      <c r="MMN113" s="74"/>
      <c r="MMO113" s="74"/>
      <c r="MMP113" s="74"/>
      <c r="MMQ113" s="74"/>
      <c r="MMR113" s="74"/>
      <c r="MMS113" s="74"/>
      <c r="MMT113" s="74"/>
      <c r="MMU113" s="74"/>
      <c r="MMV113" s="74"/>
      <c r="MMW113" s="74"/>
      <c r="MMX113" s="74"/>
      <c r="MMY113" s="74"/>
      <c r="MMZ113" s="74"/>
      <c r="MNA113" s="74"/>
      <c r="MNB113" s="74"/>
      <c r="MNC113" s="74"/>
      <c r="MND113" s="74"/>
      <c r="MNE113" s="74"/>
      <c r="MNF113" s="74"/>
      <c r="MNG113" s="74"/>
      <c r="MNH113" s="74"/>
      <c r="MNI113" s="74"/>
      <c r="MNJ113" s="74"/>
      <c r="MNK113" s="74"/>
      <c r="MNL113" s="74"/>
      <c r="MNM113" s="74"/>
      <c r="MNN113" s="74"/>
      <c r="MNO113" s="74"/>
      <c r="MNP113" s="74"/>
      <c r="MNQ113" s="74"/>
      <c r="MNR113" s="74"/>
      <c r="MNS113" s="74"/>
      <c r="MNT113" s="74"/>
      <c r="MNU113" s="74"/>
      <c r="MNV113" s="74"/>
      <c r="MNW113" s="74"/>
      <c r="MNX113" s="74"/>
      <c r="MNY113" s="74"/>
      <c r="MNZ113" s="74"/>
      <c r="MOA113" s="74"/>
      <c r="MOB113" s="74"/>
      <c r="MOC113" s="74"/>
      <c r="MOD113" s="74"/>
      <c r="MOE113" s="74"/>
      <c r="MOF113" s="74"/>
      <c r="MOG113" s="74"/>
      <c r="MOH113" s="74"/>
      <c r="MOI113" s="74"/>
      <c r="MOJ113" s="74"/>
      <c r="MOK113" s="74"/>
      <c r="MOL113" s="74"/>
      <c r="MOM113" s="74"/>
      <c r="MON113" s="74"/>
      <c r="MOO113" s="74"/>
      <c r="MOP113" s="74"/>
      <c r="MOQ113" s="74"/>
      <c r="MOR113" s="74"/>
      <c r="MOS113" s="74"/>
      <c r="MOT113" s="74"/>
      <c r="MOU113" s="74"/>
      <c r="MOV113" s="74"/>
      <c r="MOW113" s="74"/>
      <c r="MOX113" s="74"/>
      <c r="MOY113" s="74"/>
      <c r="MOZ113" s="74"/>
      <c r="MPA113" s="74"/>
      <c r="MPB113" s="74"/>
      <c r="MPC113" s="74"/>
      <c r="MPD113" s="74"/>
      <c r="MPE113" s="74"/>
      <c r="MPF113" s="74"/>
      <c r="MPG113" s="74"/>
      <c r="MPH113" s="74"/>
      <c r="MPI113" s="74"/>
      <c r="MPJ113" s="74"/>
      <c r="MPK113" s="74"/>
      <c r="MPL113" s="74"/>
      <c r="MPM113" s="74"/>
      <c r="MPN113" s="74"/>
      <c r="MPO113" s="74"/>
      <c r="MPP113" s="74"/>
      <c r="MPQ113" s="74"/>
      <c r="MPR113" s="74"/>
      <c r="MPS113" s="74"/>
      <c r="MPT113" s="74"/>
      <c r="MPU113" s="74"/>
      <c r="MPV113" s="74"/>
      <c r="MPW113" s="74"/>
      <c r="MPX113" s="74"/>
      <c r="MPY113" s="74"/>
      <c r="MPZ113" s="74"/>
      <c r="MQA113" s="74"/>
      <c r="MQB113" s="74"/>
      <c r="MQC113" s="74"/>
      <c r="MQD113" s="74"/>
      <c r="MQE113" s="74"/>
      <c r="MQF113" s="74"/>
      <c r="MQG113" s="74"/>
      <c r="MQH113" s="74"/>
      <c r="MQI113" s="74"/>
      <c r="MQJ113" s="74"/>
      <c r="MQK113" s="74"/>
      <c r="MQL113" s="74"/>
      <c r="MQM113" s="74"/>
      <c r="MQN113" s="74"/>
      <c r="MQO113" s="74"/>
      <c r="MQP113" s="74"/>
      <c r="MQQ113" s="74"/>
      <c r="MQR113" s="74"/>
      <c r="MQS113" s="74"/>
      <c r="MQT113" s="74"/>
      <c r="MQU113" s="74"/>
      <c r="MQV113" s="74"/>
      <c r="MQW113" s="74"/>
      <c r="MQX113" s="74"/>
      <c r="MQY113" s="74"/>
      <c r="MQZ113" s="74"/>
      <c r="MRA113" s="74"/>
      <c r="MRB113" s="74"/>
      <c r="MRC113" s="74"/>
      <c r="MRD113" s="74"/>
      <c r="MRE113" s="74"/>
      <c r="MRF113" s="74"/>
      <c r="MRG113" s="74"/>
      <c r="MRH113" s="74"/>
      <c r="MRI113" s="74"/>
      <c r="MRJ113" s="74"/>
      <c r="MRK113" s="74"/>
      <c r="MRL113" s="74"/>
      <c r="MRM113" s="74"/>
      <c r="MRN113" s="74"/>
      <c r="MRO113" s="74"/>
      <c r="MRP113" s="74"/>
      <c r="MRQ113" s="74"/>
      <c r="MRR113" s="74"/>
      <c r="MRS113" s="74"/>
      <c r="MRT113" s="74"/>
      <c r="MRU113" s="74"/>
      <c r="MRV113" s="74"/>
      <c r="MRW113" s="74"/>
      <c r="MRX113" s="74"/>
      <c r="MRY113" s="74"/>
      <c r="MRZ113" s="74"/>
      <c r="MSA113" s="74"/>
      <c r="MSB113" s="74"/>
      <c r="MSC113" s="74"/>
      <c r="MSD113" s="74"/>
      <c r="MSE113" s="74"/>
      <c r="MSF113" s="74"/>
      <c r="MSG113" s="74"/>
      <c r="MSH113" s="74"/>
      <c r="MSI113" s="74"/>
      <c r="MSJ113" s="74"/>
      <c r="MSK113" s="74"/>
      <c r="MSL113" s="74"/>
      <c r="MSM113" s="74"/>
      <c r="MSN113" s="74"/>
      <c r="MSO113" s="74"/>
      <c r="MSP113" s="74"/>
      <c r="MSQ113" s="74"/>
      <c r="MSR113" s="74"/>
      <c r="MSS113" s="74"/>
      <c r="MST113" s="74"/>
      <c r="MSU113" s="74"/>
      <c r="MSV113" s="74"/>
      <c r="MSW113" s="74"/>
      <c r="MSX113" s="74"/>
      <c r="MSY113" s="74"/>
      <c r="MSZ113" s="74"/>
      <c r="MTA113" s="74"/>
      <c r="MTB113" s="74"/>
      <c r="MTC113" s="74"/>
      <c r="MTD113" s="74"/>
      <c r="MTE113" s="74"/>
      <c r="MTF113" s="74"/>
      <c r="MTG113" s="74"/>
      <c r="MTH113" s="74"/>
      <c r="MTI113" s="74"/>
      <c r="MTJ113" s="74"/>
      <c r="MTK113" s="74"/>
      <c r="MTL113" s="74"/>
      <c r="MTM113" s="74"/>
      <c r="MTN113" s="74"/>
      <c r="MTO113" s="74"/>
      <c r="MTP113" s="74"/>
      <c r="MTQ113" s="74"/>
      <c r="MTR113" s="74"/>
      <c r="MTS113" s="74"/>
      <c r="MTT113" s="74"/>
      <c r="MTU113" s="74"/>
      <c r="MTV113" s="74"/>
      <c r="MTW113" s="74"/>
      <c r="MTX113" s="74"/>
      <c r="MTY113" s="74"/>
      <c r="MTZ113" s="74"/>
      <c r="MUA113" s="74"/>
      <c r="MUB113" s="74"/>
      <c r="MUC113" s="74"/>
      <c r="MUD113" s="74"/>
      <c r="MUE113" s="74"/>
      <c r="MUF113" s="74"/>
      <c r="MUG113" s="74"/>
      <c r="MUH113" s="74"/>
      <c r="MUI113" s="74"/>
      <c r="MUJ113" s="74"/>
      <c r="MUK113" s="74"/>
      <c r="MUL113" s="74"/>
      <c r="MUM113" s="74"/>
      <c r="MUN113" s="74"/>
      <c r="MUO113" s="74"/>
      <c r="MUP113" s="74"/>
      <c r="MUQ113" s="74"/>
      <c r="MUR113" s="74"/>
      <c r="MUS113" s="74"/>
      <c r="MUT113" s="74"/>
      <c r="MUU113" s="74"/>
      <c r="MUV113" s="74"/>
      <c r="MUW113" s="74"/>
      <c r="MUX113" s="74"/>
      <c r="MUY113" s="74"/>
      <c r="MUZ113" s="74"/>
      <c r="MVA113" s="74"/>
      <c r="MVB113" s="74"/>
      <c r="MVC113" s="74"/>
      <c r="MVD113" s="74"/>
      <c r="MVE113" s="74"/>
      <c r="MVF113" s="74"/>
      <c r="MVG113" s="74"/>
      <c r="MVH113" s="74"/>
      <c r="MVI113" s="74"/>
      <c r="MVJ113" s="74"/>
      <c r="MVK113" s="74"/>
      <c r="MVL113" s="74"/>
      <c r="MVM113" s="74"/>
      <c r="MVN113" s="74"/>
      <c r="MVO113" s="74"/>
      <c r="MVP113" s="74"/>
      <c r="MVQ113" s="74"/>
      <c r="MVR113" s="74"/>
      <c r="MVS113" s="74"/>
      <c r="MVT113" s="74"/>
      <c r="MVU113" s="74"/>
      <c r="MVV113" s="74"/>
      <c r="MVW113" s="74"/>
      <c r="MVX113" s="74"/>
      <c r="MVY113" s="74"/>
      <c r="MVZ113" s="74"/>
      <c r="MWA113" s="74"/>
      <c r="MWB113" s="74"/>
      <c r="MWC113" s="74"/>
      <c r="MWD113" s="74"/>
      <c r="MWE113" s="74"/>
      <c r="MWF113" s="74"/>
      <c r="MWG113" s="74"/>
      <c r="MWH113" s="74"/>
      <c r="MWI113" s="74"/>
      <c r="MWJ113" s="74"/>
      <c r="MWK113" s="74"/>
      <c r="MWL113" s="74"/>
      <c r="MWM113" s="74"/>
      <c r="MWN113" s="74"/>
      <c r="MWO113" s="74"/>
      <c r="MWP113" s="74"/>
      <c r="MWQ113" s="74"/>
      <c r="MWR113" s="74"/>
      <c r="MWS113" s="74"/>
      <c r="MWT113" s="74"/>
      <c r="MWU113" s="74"/>
      <c r="MWV113" s="74"/>
      <c r="MWW113" s="74"/>
      <c r="MWX113" s="74"/>
      <c r="MWY113" s="74"/>
      <c r="MWZ113" s="74"/>
      <c r="MXA113" s="74"/>
      <c r="MXB113" s="74"/>
      <c r="MXC113" s="74"/>
      <c r="MXD113" s="74"/>
      <c r="MXE113" s="74"/>
      <c r="MXF113" s="74"/>
      <c r="MXG113" s="74"/>
      <c r="MXH113" s="74"/>
      <c r="MXI113" s="74"/>
      <c r="MXJ113" s="74"/>
      <c r="MXK113" s="74"/>
      <c r="MXL113" s="74"/>
      <c r="MXM113" s="74"/>
      <c r="MXN113" s="74"/>
      <c r="MXO113" s="74"/>
      <c r="MXP113" s="74"/>
      <c r="MXQ113" s="74"/>
      <c r="MXR113" s="74"/>
      <c r="MXS113" s="74"/>
      <c r="MXT113" s="74"/>
      <c r="MXU113" s="74"/>
      <c r="MXV113" s="74"/>
      <c r="MXW113" s="74"/>
      <c r="MXX113" s="74"/>
      <c r="MXY113" s="74"/>
      <c r="MXZ113" s="74"/>
      <c r="MYA113" s="74"/>
      <c r="MYB113" s="74"/>
      <c r="MYC113" s="74"/>
      <c r="MYD113" s="74"/>
      <c r="MYE113" s="74"/>
      <c r="MYF113" s="74"/>
      <c r="MYG113" s="74"/>
      <c r="MYH113" s="74"/>
      <c r="MYI113" s="74"/>
      <c r="MYJ113" s="74"/>
      <c r="MYK113" s="74"/>
      <c r="MYL113" s="74"/>
      <c r="MYM113" s="74"/>
      <c r="MYN113" s="74"/>
      <c r="MYO113" s="74"/>
      <c r="MYP113" s="74"/>
      <c r="MYQ113" s="74"/>
      <c r="MYR113" s="74"/>
      <c r="MYS113" s="74"/>
      <c r="MYT113" s="74"/>
      <c r="MYU113" s="74"/>
      <c r="MYV113" s="74"/>
      <c r="MYW113" s="74"/>
      <c r="MYX113" s="74"/>
      <c r="MYY113" s="74"/>
      <c r="MYZ113" s="74"/>
      <c r="MZA113" s="74"/>
      <c r="MZB113" s="74"/>
      <c r="MZC113" s="74"/>
      <c r="MZD113" s="74"/>
      <c r="MZE113" s="74"/>
      <c r="MZF113" s="74"/>
      <c r="MZG113" s="74"/>
      <c r="MZH113" s="74"/>
      <c r="MZI113" s="74"/>
      <c r="MZJ113" s="74"/>
      <c r="MZK113" s="74"/>
      <c r="MZL113" s="74"/>
      <c r="MZM113" s="74"/>
      <c r="MZN113" s="74"/>
      <c r="MZO113" s="74"/>
      <c r="MZP113" s="74"/>
      <c r="MZQ113" s="74"/>
      <c r="MZR113" s="74"/>
      <c r="MZS113" s="74"/>
      <c r="MZT113" s="74"/>
      <c r="MZU113" s="74"/>
      <c r="MZV113" s="74"/>
      <c r="MZW113" s="74"/>
      <c r="MZX113" s="74"/>
      <c r="MZY113" s="74"/>
      <c r="MZZ113" s="74"/>
      <c r="NAA113" s="74"/>
      <c r="NAB113" s="74"/>
      <c r="NAC113" s="74"/>
      <c r="NAD113" s="74"/>
      <c r="NAE113" s="74"/>
      <c r="NAF113" s="74"/>
      <c r="NAG113" s="74"/>
      <c r="NAH113" s="74"/>
      <c r="NAI113" s="74"/>
      <c r="NAJ113" s="74"/>
      <c r="NAK113" s="74"/>
      <c r="NAL113" s="74"/>
      <c r="NAM113" s="74"/>
      <c r="NAN113" s="74"/>
      <c r="NAO113" s="74"/>
      <c r="NAP113" s="74"/>
      <c r="NAQ113" s="74"/>
      <c r="NAR113" s="74"/>
      <c r="NAS113" s="74"/>
      <c r="NAT113" s="74"/>
      <c r="NAU113" s="74"/>
      <c r="NAV113" s="74"/>
      <c r="NAW113" s="74"/>
      <c r="NAX113" s="74"/>
      <c r="NAY113" s="74"/>
      <c r="NAZ113" s="74"/>
      <c r="NBA113" s="74"/>
      <c r="NBB113" s="74"/>
      <c r="NBC113" s="74"/>
      <c r="NBD113" s="74"/>
      <c r="NBE113" s="74"/>
      <c r="NBF113" s="74"/>
      <c r="NBG113" s="74"/>
      <c r="NBH113" s="74"/>
      <c r="NBI113" s="74"/>
      <c r="NBJ113" s="74"/>
      <c r="NBK113" s="74"/>
      <c r="NBL113" s="74"/>
      <c r="NBM113" s="74"/>
      <c r="NBN113" s="74"/>
      <c r="NBO113" s="74"/>
      <c r="NBP113" s="74"/>
      <c r="NBQ113" s="74"/>
      <c r="NBR113" s="74"/>
      <c r="NBS113" s="74"/>
      <c r="NBT113" s="74"/>
      <c r="NBU113" s="74"/>
      <c r="NBV113" s="74"/>
      <c r="NBW113" s="74"/>
      <c r="NBX113" s="74"/>
      <c r="NBY113" s="74"/>
      <c r="NBZ113" s="74"/>
      <c r="NCA113" s="74"/>
      <c r="NCB113" s="74"/>
      <c r="NCC113" s="74"/>
      <c r="NCD113" s="74"/>
      <c r="NCE113" s="74"/>
      <c r="NCF113" s="74"/>
      <c r="NCG113" s="74"/>
      <c r="NCH113" s="74"/>
      <c r="NCI113" s="74"/>
      <c r="NCJ113" s="74"/>
      <c r="NCK113" s="74"/>
      <c r="NCL113" s="74"/>
      <c r="NCM113" s="74"/>
      <c r="NCN113" s="74"/>
      <c r="NCO113" s="74"/>
      <c r="NCP113" s="74"/>
      <c r="NCQ113" s="74"/>
      <c r="NCR113" s="74"/>
      <c r="NCS113" s="74"/>
      <c r="NCT113" s="74"/>
      <c r="NCU113" s="74"/>
      <c r="NCV113" s="74"/>
      <c r="NCW113" s="74"/>
      <c r="NCX113" s="74"/>
      <c r="NCY113" s="74"/>
      <c r="NCZ113" s="74"/>
      <c r="NDA113" s="74"/>
      <c r="NDB113" s="74"/>
      <c r="NDC113" s="74"/>
      <c r="NDD113" s="74"/>
      <c r="NDE113" s="74"/>
      <c r="NDF113" s="74"/>
      <c r="NDG113" s="74"/>
      <c r="NDH113" s="74"/>
      <c r="NDI113" s="74"/>
      <c r="NDJ113" s="74"/>
      <c r="NDK113" s="74"/>
      <c r="NDL113" s="74"/>
      <c r="NDM113" s="74"/>
      <c r="NDN113" s="74"/>
      <c r="NDO113" s="74"/>
      <c r="NDP113" s="74"/>
      <c r="NDQ113" s="74"/>
      <c r="NDR113" s="74"/>
      <c r="NDS113" s="74"/>
      <c r="NDT113" s="74"/>
      <c r="NDU113" s="74"/>
      <c r="NDV113" s="74"/>
      <c r="NDW113" s="74"/>
      <c r="NDX113" s="74"/>
      <c r="NDY113" s="74"/>
      <c r="NDZ113" s="74"/>
      <c r="NEA113" s="74"/>
      <c r="NEB113" s="74"/>
      <c r="NEC113" s="74"/>
      <c r="NED113" s="74"/>
      <c r="NEE113" s="74"/>
      <c r="NEF113" s="74"/>
      <c r="NEG113" s="74"/>
      <c r="NEH113" s="74"/>
      <c r="NEI113" s="74"/>
      <c r="NEJ113" s="74"/>
      <c r="NEK113" s="74"/>
      <c r="NEL113" s="74"/>
      <c r="NEM113" s="74"/>
      <c r="NEN113" s="74"/>
      <c r="NEO113" s="74"/>
      <c r="NEP113" s="74"/>
      <c r="NEQ113" s="74"/>
      <c r="NER113" s="74"/>
      <c r="NES113" s="74"/>
      <c r="NET113" s="74"/>
      <c r="NEU113" s="74"/>
      <c r="NEV113" s="74"/>
      <c r="NEW113" s="74"/>
      <c r="NEX113" s="74"/>
      <c r="NEY113" s="74"/>
      <c r="NEZ113" s="74"/>
      <c r="NFA113" s="74"/>
      <c r="NFB113" s="74"/>
      <c r="NFC113" s="74"/>
      <c r="NFD113" s="74"/>
      <c r="NFE113" s="74"/>
      <c r="NFF113" s="74"/>
      <c r="NFG113" s="74"/>
      <c r="NFH113" s="74"/>
      <c r="NFI113" s="74"/>
      <c r="NFJ113" s="74"/>
      <c r="NFK113" s="74"/>
      <c r="NFL113" s="74"/>
      <c r="NFM113" s="74"/>
      <c r="NFN113" s="74"/>
      <c r="NFO113" s="74"/>
      <c r="NFP113" s="74"/>
      <c r="NFQ113" s="74"/>
      <c r="NFR113" s="74"/>
      <c r="NFS113" s="74"/>
      <c r="NFT113" s="74"/>
      <c r="NFU113" s="74"/>
      <c r="NFV113" s="74"/>
      <c r="NFW113" s="74"/>
      <c r="NFX113" s="74"/>
      <c r="NFY113" s="74"/>
      <c r="NFZ113" s="74"/>
      <c r="NGA113" s="74"/>
      <c r="NGB113" s="74"/>
      <c r="NGC113" s="74"/>
      <c r="NGD113" s="74"/>
      <c r="NGE113" s="74"/>
      <c r="NGF113" s="74"/>
      <c r="NGG113" s="74"/>
      <c r="NGH113" s="74"/>
      <c r="NGI113" s="74"/>
      <c r="NGJ113" s="74"/>
      <c r="NGK113" s="74"/>
      <c r="NGL113" s="74"/>
      <c r="NGM113" s="74"/>
      <c r="NGN113" s="74"/>
      <c r="NGO113" s="74"/>
      <c r="NGP113" s="74"/>
      <c r="NGQ113" s="74"/>
      <c r="NGR113" s="74"/>
      <c r="NGS113" s="74"/>
      <c r="NGT113" s="74"/>
      <c r="NGU113" s="74"/>
      <c r="NGV113" s="74"/>
      <c r="NGW113" s="74"/>
      <c r="NGX113" s="74"/>
      <c r="NGY113" s="74"/>
      <c r="NGZ113" s="74"/>
      <c r="NHA113" s="74"/>
      <c r="NHB113" s="74"/>
      <c r="NHC113" s="74"/>
      <c r="NHD113" s="74"/>
      <c r="NHE113" s="74"/>
      <c r="NHF113" s="74"/>
      <c r="NHG113" s="74"/>
      <c r="NHH113" s="74"/>
      <c r="NHI113" s="74"/>
      <c r="NHJ113" s="74"/>
      <c r="NHK113" s="74"/>
      <c r="NHL113" s="74"/>
      <c r="NHM113" s="74"/>
      <c r="NHN113" s="74"/>
      <c r="NHO113" s="74"/>
      <c r="NHP113" s="74"/>
      <c r="NHQ113" s="74"/>
      <c r="NHR113" s="74"/>
      <c r="NHS113" s="74"/>
      <c r="NHT113" s="74"/>
      <c r="NHU113" s="74"/>
      <c r="NHV113" s="74"/>
      <c r="NHW113" s="74"/>
      <c r="NHX113" s="74"/>
      <c r="NHY113" s="74"/>
      <c r="NHZ113" s="74"/>
      <c r="NIA113" s="74"/>
      <c r="NIB113" s="74"/>
      <c r="NIC113" s="74"/>
      <c r="NID113" s="74"/>
      <c r="NIE113" s="74"/>
      <c r="NIF113" s="74"/>
      <c r="NIG113" s="74"/>
      <c r="NIH113" s="74"/>
      <c r="NII113" s="74"/>
      <c r="NIJ113" s="74"/>
      <c r="NIK113" s="74"/>
      <c r="NIL113" s="74"/>
      <c r="NIM113" s="74"/>
      <c r="NIN113" s="74"/>
      <c r="NIO113" s="74"/>
      <c r="NIP113" s="74"/>
      <c r="NIQ113" s="74"/>
      <c r="NIR113" s="74"/>
      <c r="NIS113" s="74"/>
      <c r="NIT113" s="74"/>
      <c r="NIU113" s="74"/>
      <c r="NIV113" s="74"/>
      <c r="NIW113" s="74"/>
      <c r="NIX113" s="74"/>
      <c r="NIY113" s="74"/>
      <c r="NIZ113" s="74"/>
      <c r="NJA113" s="74"/>
      <c r="NJB113" s="74"/>
      <c r="NJC113" s="74"/>
      <c r="NJD113" s="74"/>
      <c r="NJE113" s="74"/>
      <c r="NJF113" s="74"/>
      <c r="NJG113" s="74"/>
      <c r="NJH113" s="74"/>
      <c r="NJI113" s="74"/>
      <c r="NJJ113" s="74"/>
      <c r="NJK113" s="74"/>
      <c r="NJL113" s="74"/>
      <c r="NJM113" s="74"/>
      <c r="NJN113" s="74"/>
      <c r="NJO113" s="74"/>
      <c r="NJP113" s="74"/>
      <c r="NJQ113" s="74"/>
      <c r="NJR113" s="74"/>
      <c r="NJS113" s="74"/>
      <c r="NJT113" s="74"/>
      <c r="NJU113" s="74"/>
      <c r="NJV113" s="74"/>
      <c r="NJW113" s="74"/>
      <c r="NJX113" s="74"/>
      <c r="NJY113" s="74"/>
      <c r="NJZ113" s="74"/>
      <c r="NKA113" s="74"/>
      <c r="NKB113" s="74"/>
      <c r="NKC113" s="74"/>
      <c r="NKD113" s="74"/>
      <c r="NKE113" s="74"/>
      <c r="NKF113" s="74"/>
      <c r="NKG113" s="74"/>
      <c r="NKH113" s="74"/>
      <c r="NKI113" s="74"/>
      <c r="NKJ113" s="74"/>
      <c r="NKK113" s="74"/>
      <c r="NKL113" s="74"/>
      <c r="NKM113" s="74"/>
      <c r="NKN113" s="74"/>
      <c r="NKO113" s="74"/>
      <c r="NKP113" s="74"/>
      <c r="NKQ113" s="74"/>
      <c r="NKR113" s="74"/>
      <c r="NKS113" s="74"/>
      <c r="NKT113" s="74"/>
      <c r="NKU113" s="74"/>
      <c r="NKV113" s="74"/>
      <c r="NKW113" s="74"/>
      <c r="NKX113" s="74"/>
      <c r="NKY113" s="74"/>
      <c r="NKZ113" s="74"/>
      <c r="NLA113" s="74"/>
      <c r="NLB113" s="74"/>
      <c r="NLC113" s="74"/>
      <c r="NLD113" s="74"/>
      <c r="NLE113" s="74"/>
      <c r="NLF113" s="74"/>
      <c r="NLG113" s="74"/>
      <c r="NLH113" s="74"/>
      <c r="NLI113" s="74"/>
      <c r="NLJ113" s="74"/>
      <c r="NLK113" s="74"/>
      <c r="NLL113" s="74"/>
      <c r="NLM113" s="74"/>
      <c r="NLN113" s="74"/>
      <c r="NLO113" s="74"/>
      <c r="NLP113" s="74"/>
      <c r="NLQ113" s="74"/>
      <c r="NLR113" s="74"/>
      <c r="NLS113" s="74"/>
      <c r="NLT113" s="74"/>
      <c r="NLU113" s="74"/>
      <c r="NLV113" s="74"/>
      <c r="NLW113" s="74"/>
      <c r="NLX113" s="74"/>
      <c r="NLY113" s="74"/>
      <c r="NLZ113" s="74"/>
      <c r="NMA113" s="74"/>
      <c r="NMB113" s="74"/>
      <c r="NMC113" s="74"/>
      <c r="NMD113" s="74"/>
      <c r="NME113" s="74"/>
      <c r="NMF113" s="74"/>
      <c r="NMG113" s="74"/>
      <c r="NMH113" s="74"/>
      <c r="NMI113" s="74"/>
      <c r="NMJ113" s="74"/>
      <c r="NMK113" s="74"/>
      <c r="NML113" s="74"/>
      <c r="NMM113" s="74"/>
      <c r="NMN113" s="74"/>
      <c r="NMO113" s="74"/>
      <c r="NMP113" s="74"/>
      <c r="NMQ113" s="74"/>
      <c r="NMR113" s="74"/>
      <c r="NMS113" s="74"/>
      <c r="NMT113" s="74"/>
      <c r="NMU113" s="74"/>
      <c r="NMV113" s="74"/>
      <c r="NMW113" s="74"/>
      <c r="NMX113" s="74"/>
      <c r="NMY113" s="74"/>
      <c r="NMZ113" s="74"/>
      <c r="NNA113" s="74"/>
      <c r="NNB113" s="74"/>
      <c r="NNC113" s="74"/>
      <c r="NND113" s="74"/>
      <c r="NNE113" s="74"/>
      <c r="NNF113" s="74"/>
      <c r="NNG113" s="74"/>
      <c r="NNH113" s="74"/>
      <c r="NNI113" s="74"/>
      <c r="NNJ113" s="74"/>
      <c r="NNK113" s="74"/>
      <c r="NNL113" s="74"/>
      <c r="NNM113" s="74"/>
      <c r="NNN113" s="74"/>
      <c r="NNO113" s="74"/>
      <c r="NNP113" s="74"/>
      <c r="NNQ113" s="74"/>
      <c r="NNR113" s="74"/>
      <c r="NNS113" s="74"/>
      <c r="NNT113" s="74"/>
      <c r="NNU113" s="74"/>
      <c r="NNV113" s="74"/>
      <c r="NNW113" s="74"/>
      <c r="NNX113" s="74"/>
      <c r="NNY113" s="74"/>
      <c r="NNZ113" s="74"/>
      <c r="NOA113" s="74"/>
      <c r="NOB113" s="74"/>
      <c r="NOC113" s="74"/>
      <c r="NOD113" s="74"/>
      <c r="NOE113" s="74"/>
      <c r="NOF113" s="74"/>
      <c r="NOG113" s="74"/>
      <c r="NOH113" s="74"/>
      <c r="NOI113" s="74"/>
      <c r="NOJ113" s="74"/>
      <c r="NOK113" s="74"/>
      <c r="NOL113" s="74"/>
      <c r="NOM113" s="74"/>
      <c r="NON113" s="74"/>
      <c r="NOO113" s="74"/>
      <c r="NOP113" s="74"/>
      <c r="NOQ113" s="74"/>
      <c r="NOR113" s="74"/>
      <c r="NOS113" s="74"/>
      <c r="NOT113" s="74"/>
      <c r="NOU113" s="74"/>
      <c r="NOV113" s="74"/>
      <c r="NOW113" s="74"/>
      <c r="NOX113" s="74"/>
      <c r="NOY113" s="74"/>
      <c r="NOZ113" s="74"/>
      <c r="NPA113" s="74"/>
      <c r="NPB113" s="74"/>
      <c r="NPC113" s="74"/>
      <c r="NPD113" s="74"/>
      <c r="NPE113" s="74"/>
      <c r="NPF113" s="74"/>
      <c r="NPG113" s="74"/>
      <c r="NPH113" s="74"/>
      <c r="NPI113" s="74"/>
      <c r="NPJ113" s="74"/>
      <c r="NPK113" s="74"/>
      <c r="NPL113" s="74"/>
      <c r="NPM113" s="74"/>
      <c r="NPN113" s="74"/>
      <c r="NPO113" s="74"/>
      <c r="NPP113" s="74"/>
      <c r="NPQ113" s="74"/>
      <c r="NPR113" s="74"/>
      <c r="NPS113" s="74"/>
      <c r="NPT113" s="74"/>
      <c r="NPU113" s="74"/>
      <c r="NPV113" s="74"/>
      <c r="NPW113" s="74"/>
      <c r="NPX113" s="74"/>
      <c r="NPY113" s="74"/>
      <c r="NPZ113" s="74"/>
      <c r="NQA113" s="74"/>
      <c r="NQB113" s="74"/>
      <c r="NQC113" s="74"/>
      <c r="NQD113" s="74"/>
      <c r="NQE113" s="74"/>
      <c r="NQF113" s="74"/>
      <c r="NQG113" s="74"/>
      <c r="NQH113" s="74"/>
      <c r="NQI113" s="74"/>
      <c r="NQJ113" s="74"/>
      <c r="NQK113" s="74"/>
      <c r="NQL113" s="74"/>
      <c r="NQM113" s="74"/>
      <c r="NQN113" s="74"/>
      <c r="NQO113" s="74"/>
      <c r="NQP113" s="74"/>
      <c r="NQQ113" s="74"/>
      <c r="NQR113" s="74"/>
      <c r="NQS113" s="74"/>
      <c r="NQT113" s="74"/>
      <c r="NQU113" s="74"/>
      <c r="NQV113" s="74"/>
      <c r="NQW113" s="74"/>
      <c r="NQX113" s="74"/>
      <c r="NQY113" s="74"/>
      <c r="NQZ113" s="74"/>
      <c r="NRA113" s="74"/>
      <c r="NRB113" s="74"/>
      <c r="NRC113" s="74"/>
      <c r="NRD113" s="74"/>
      <c r="NRE113" s="74"/>
      <c r="NRF113" s="74"/>
      <c r="NRG113" s="74"/>
      <c r="NRH113" s="74"/>
      <c r="NRI113" s="74"/>
      <c r="NRJ113" s="74"/>
      <c r="NRK113" s="74"/>
      <c r="NRL113" s="74"/>
      <c r="NRM113" s="74"/>
      <c r="NRN113" s="74"/>
      <c r="NRO113" s="74"/>
      <c r="NRP113" s="74"/>
      <c r="NRQ113" s="74"/>
      <c r="NRR113" s="74"/>
      <c r="NRS113" s="74"/>
      <c r="NRT113" s="74"/>
      <c r="NRU113" s="74"/>
      <c r="NRV113" s="74"/>
      <c r="NRW113" s="74"/>
      <c r="NRX113" s="74"/>
      <c r="NRY113" s="74"/>
      <c r="NRZ113" s="74"/>
      <c r="NSA113" s="74"/>
      <c r="NSB113" s="74"/>
      <c r="NSC113" s="74"/>
      <c r="NSD113" s="74"/>
      <c r="NSE113" s="74"/>
      <c r="NSF113" s="74"/>
      <c r="NSG113" s="74"/>
      <c r="NSH113" s="74"/>
      <c r="NSI113" s="74"/>
      <c r="NSJ113" s="74"/>
      <c r="NSK113" s="74"/>
      <c r="NSL113" s="74"/>
      <c r="NSM113" s="74"/>
      <c r="NSN113" s="74"/>
      <c r="NSO113" s="74"/>
      <c r="NSP113" s="74"/>
      <c r="NSQ113" s="74"/>
      <c r="NSR113" s="74"/>
      <c r="NSS113" s="74"/>
      <c r="NST113" s="74"/>
      <c r="NSU113" s="74"/>
      <c r="NSV113" s="74"/>
      <c r="NSW113" s="74"/>
      <c r="NSX113" s="74"/>
      <c r="NSY113" s="74"/>
      <c r="NSZ113" s="74"/>
      <c r="NTA113" s="74"/>
      <c r="NTB113" s="74"/>
      <c r="NTC113" s="74"/>
      <c r="NTD113" s="74"/>
      <c r="NTE113" s="74"/>
      <c r="NTF113" s="74"/>
      <c r="NTG113" s="74"/>
      <c r="NTH113" s="74"/>
      <c r="NTI113" s="74"/>
      <c r="NTJ113" s="74"/>
      <c r="NTK113" s="74"/>
      <c r="NTL113" s="74"/>
      <c r="NTM113" s="74"/>
      <c r="NTN113" s="74"/>
      <c r="NTO113" s="74"/>
      <c r="NTP113" s="74"/>
      <c r="NTQ113" s="74"/>
      <c r="NTR113" s="74"/>
      <c r="NTS113" s="74"/>
      <c r="NTT113" s="74"/>
      <c r="NTU113" s="74"/>
      <c r="NTV113" s="74"/>
      <c r="NTW113" s="74"/>
      <c r="NTX113" s="74"/>
      <c r="NTY113" s="74"/>
      <c r="NTZ113" s="74"/>
      <c r="NUA113" s="74"/>
      <c r="NUB113" s="74"/>
      <c r="NUC113" s="74"/>
      <c r="NUD113" s="74"/>
      <c r="NUE113" s="74"/>
      <c r="NUF113" s="74"/>
      <c r="NUG113" s="74"/>
      <c r="NUH113" s="74"/>
      <c r="NUI113" s="74"/>
      <c r="NUJ113" s="74"/>
      <c r="NUK113" s="74"/>
      <c r="NUL113" s="74"/>
      <c r="NUM113" s="74"/>
      <c r="NUN113" s="74"/>
      <c r="NUO113" s="74"/>
      <c r="NUP113" s="74"/>
      <c r="NUQ113" s="74"/>
      <c r="NUR113" s="74"/>
      <c r="NUS113" s="74"/>
      <c r="NUT113" s="74"/>
      <c r="NUU113" s="74"/>
      <c r="NUV113" s="74"/>
      <c r="NUW113" s="74"/>
      <c r="NUX113" s="74"/>
      <c r="NUY113" s="74"/>
      <c r="NUZ113" s="74"/>
      <c r="NVA113" s="74"/>
      <c r="NVB113" s="74"/>
      <c r="NVC113" s="74"/>
      <c r="NVD113" s="74"/>
      <c r="NVE113" s="74"/>
      <c r="NVF113" s="74"/>
      <c r="NVG113" s="74"/>
      <c r="NVH113" s="74"/>
      <c r="NVI113" s="74"/>
      <c r="NVJ113" s="74"/>
      <c r="NVK113" s="74"/>
      <c r="NVL113" s="74"/>
      <c r="NVM113" s="74"/>
      <c r="NVN113" s="74"/>
      <c r="NVO113" s="74"/>
      <c r="NVP113" s="74"/>
      <c r="NVQ113" s="74"/>
      <c r="NVR113" s="74"/>
      <c r="NVS113" s="74"/>
      <c r="NVT113" s="74"/>
      <c r="NVU113" s="74"/>
      <c r="NVV113" s="74"/>
      <c r="NVW113" s="74"/>
      <c r="NVX113" s="74"/>
      <c r="NVY113" s="74"/>
      <c r="NVZ113" s="74"/>
      <c r="NWA113" s="74"/>
      <c r="NWB113" s="74"/>
      <c r="NWC113" s="74"/>
      <c r="NWD113" s="74"/>
      <c r="NWE113" s="74"/>
      <c r="NWF113" s="74"/>
      <c r="NWG113" s="74"/>
      <c r="NWH113" s="74"/>
      <c r="NWI113" s="74"/>
      <c r="NWJ113" s="74"/>
      <c r="NWK113" s="74"/>
      <c r="NWL113" s="74"/>
      <c r="NWM113" s="74"/>
      <c r="NWN113" s="74"/>
      <c r="NWO113" s="74"/>
      <c r="NWP113" s="74"/>
      <c r="NWQ113" s="74"/>
      <c r="NWR113" s="74"/>
      <c r="NWS113" s="74"/>
      <c r="NWT113" s="74"/>
      <c r="NWU113" s="74"/>
      <c r="NWV113" s="74"/>
      <c r="NWW113" s="74"/>
      <c r="NWX113" s="74"/>
      <c r="NWY113" s="74"/>
      <c r="NWZ113" s="74"/>
      <c r="NXA113" s="74"/>
      <c r="NXB113" s="74"/>
      <c r="NXC113" s="74"/>
      <c r="NXD113" s="74"/>
      <c r="NXE113" s="74"/>
      <c r="NXF113" s="74"/>
      <c r="NXG113" s="74"/>
      <c r="NXH113" s="74"/>
      <c r="NXI113" s="74"/>
      <c r="NXJ113" s="74"/>
      <c r="NXK113" s="74"/>
      <c r="NXL113" s="74"/>
      <c r="NXM113" s="74"/>
      <c r="NXN113" s="74"/>
      <c r="NXO113" s="74"/>
      <c r="NXP113" s="74"/>
      <c r="NXQ113" s="74"/>
      <c r="NXR113" s="74"/>
      <c r="NXS113" s="74"/>
      <c r="NXT113" s="74"/>
      <c r="NXU113" s="74"/>
      <c r="NXV113" s="74"/>
      <c r="NXW113" s="74"/>
      <c r="NXX113" s="74"/>
      <c r="NXY113" s="74"/>
      <c r="NXZ113" s="74"/>
      <c r="NYA113" s="74"/>
      <c r="NYB113" s="74"/>
      <c r="NYC113" s="74"/>
      <c r="NYD113" s="74"/>
      <c r="NYE113" s="74"/>
      <c r="NYF113" s="74"/>
      <c r="NYG113" s="74"/>
      <c r="NYH113" s="74"/>
      <c r="NYI113" s="74"/>
      <c r="NYJ113" s="74"/>
      <c r="NYK113" s="74"/>
      <c r="NYL113" s="74"/>
      <c r="NYM113" s="74"/>
      <c r="NYN113" s="74"/>
      <c r="NYO113" s="74"/>
      <c r="NYP113" s="74"/>
      <c r="NYQ113" s="74"/>
      <c r="NYR113" s="74"/>
      <c r="NYS113" s="74"/>
      <c r="NYT113" s="74"/>
      <c r="NYU113" s="74"/>
      <c r="NYV113" s="74"/>
      <c r="NYW113" s="74"/>
      <c r="NYX113" s="74"/>
      <c r="NYY113" s="74"/>
      <c r="NYZ113" s="74"/>
      <c r="NZA113" s="74"/>
      <c r="NZB113" s="74"/>
      <c r="NZC113" s="74"/>
      <c r="NZD113" s="74"/>
      <c r="NZE113" s="74"/>
      <c r="NZF113" s="74"/>
      <c r="NZG113" s="74"/>
      <c r="NZH113" s="74"/>
      <c r="NZI113" s="74"/>
      <c r="NZJ113" s="74"/>
      <c r="NZK113" s="74"/>
      <c r="NZL113" s="74"/>
      <c r="NZM113" s="74"/>
      <c r="NZN113" s="74"/>
      <c r="NZO113" s="74"/>
      <c r="NZP113" s="74"/>
      <c r="NZQ113" s="74"/>
      <c r="NZR113" s="74"/>
      <c r="NZS113" s="74"/>
      <c r="NZT113" s="74"/>
      <c r="NZU113" s="74"/>
      <c r="NZV113" s="74"/>
      <c r="NZW113" s="74"/>
      <c r="NZX113" s="74"/>
      <c r="NZY113" s="74"/>
      <c r="NZZ113" s="74"/>
      <c r="OAA113" s="74"/>
      <c r="OAB113" s="74"/>
      <c r="OAC113" s="74"/>
      <c r="OAD113" s="74"/>
      <c r="OAE113" s="74"/>
      <c r="OAF113" s="74"/>
      <c r="OAG113" s="74"/>
      <c r="OAH113" s="74"/>
      <c r="OAI113" s="74"/>
      <c r="OAJ113" s="74"/>
      <c r="OAK113" s="74"/>
      <c r="OAL113" s="74"/>
      <c r="OAM113" s="74"/>
      <c r="OAN113" s="74"/>
      <c r="OAO113" s="74"/>
      <c r="OAP113" s="74"/>
      <c r="OAQ113" s="74"/>
      <c r="OAR113" s="74"/>
      <c r="OAS113" s="74"/>
      <c r="OAT113" s="74"/>
      <c r="OAU113" s="74"/>
      <c r="OAV113" s="74"/>
      <c r="OAW113" s="74"/>
      <c r="OAX113" s="74"/>
      <c r="OAY113" s="74"/>
      <c r="OAZ113" s="74"/>
      <c r="OBA113" s="74"/>
      <c r="OBB113" s="74"/>
      <c r="OBC113" s="74"/>
      <c r="OBD113" s="74"/>
      <c r="OBE113" s="74"/>
      <c r="OBF113" s="74"/>
      <c r="OBG113" s="74"/>
      <c r="OBH113" s="74"/>
      <c r="OBI113" s="74"/>
      <c r="OBJ113" s="74"/>
      <c r="OBK113" s="74"/>
      <c r="OBL113" s="74"/>
      <c r="OBM113" s="74"/>
      <c r="OBN113" s="74"/>
      <c r="OBO113" s="74"/>
      <c r="OBP113" s="74"/>
      <c r="OBQ113" s="74"/>
      <c r="OBR113" s="74"/>
      <c r="OBS113" s="74"/>
      <c r="OBT113" s="74"/>
      <c r="OBU113" s="74"/>
      <c r="OBV113" s="74"/>
      <c r="OBW113" s="74"/>
      <c r="OBX113" s="74"/>
      <c r="OBY113" s="74"/>
      <c r="OBZ113" s="74"/>
      <c r="OCA113" s="74"/>
      <c r="OCB113" s="74"/>
      <c r="OCC113" s="74"/>
      <c r="OCD113" s="74"/>
      <c r="OCE113" s="74"/>
      <c r="OCF113" s="74"/>
      <c r="OCG113" s="74"/>
      <c r="OCH113" s="74"/>
      <c r="OCI113" s="74"/>
      <c r="OCJ113" s="74"/>
      <c r="OCK113" s="74"/>
      <c r="OCL113" s="74"/>
      <c r="OCM113" s="74"/>
      <c r="OCN113" s="74"/>
      <c r="OCO113" s="74"/>
      <c r="OCP113" s="74"/>
      <c r="OCQ113" s="74"/>
      <c r="OCR113" s="74"/>
      <c r="OCS113" s="74"/>
      <c r="OCT113" s="74"/>
      <c r="OCU113" s="74"/>
      <c r="OCV113" s="74"/>
      <c r="OCW113" s="74"/>
      <c r="OCX113" s="74"/>
      <c r="OCY113" s="74"/>
      <c r="OCZ113" s="74"/>
      <c r="ODA113" s="74"/>
      <c r="ODB113" s="74"/>
      <c r="ODC113" s="74"/>
      <c r="ODD113" s="74"/>
      <c r="ODE113" s="74"/>
      <c r="ODF113" s="74"/>
      <c r="ODG113" s="74"/>
      <c r="ODH113" s="74"/>
      <c r="ODI113" s="74"/>
      <c r="ODJ113" s="74"/>
      <c r="ODK113" s="74"/>
      <c r="ODL113" s="74"/>
      <c r="ODM113" s="74"/>
      <c r="ODN113" s="74"/>
      <c r="ODO113" s="74"/>
      <c r="ODP113" s="74"/>
      <c r="ODQ113" s="74"/>
      <c r="ODR113" s="74"/>
      <c r="ODS113" s="74"/>
      <c r="ODT113" s="74"/>
      <c r="ODU113" s="74"/>
      <c r="ODV113" s="74"/>
      <c r="ODW113" s="74"/>
      <c r="ODX113" s="74"/>
      <c r="ODY113" s="74"/>
      <c r="ODZ113" s="74"/>
      <c r="OEA113" s="74"/>
      <c r="OEB113" s="74"/>
      <c r="OEC113" s="74"/>
      <c r="OED113" s="74"/>
      <c r="OEE113" s="74"/>
      <c r="OEF113" s="74"/>
      <c r="OEG113" s="74"/>
      <c r="OEH113" s="74"/>
      <c r="OEI113" s="74"/>
      <c r="OEJ113" s="74"/>
      <c r="OEK113" s="74"/>
      <c r="OEL113" s="74"/>
      <c r="OEM113" s="74"/>
      <c r="OEN113" s="74"/>
      <c r="OEO113" s="74"/>
      <c r="OEP113" s="74"/>
      <c r="OEQ113" s="74"/>
      <c r="OER113" s="74"/>
      <c r="OES113" s="74"/>
      <c r="OET113" s="74"/>
      <c r="OEU113" s="74"/>
      <c r="OEV113" s="74"/>
      <c r="OEW113" s="74"/>
      <c r="OEX113" s="74"/>
      <c r="OEY113" s="74"/>
      <c r="OEZ113" s="74"/>
      <c r="OFA113" s="74"/>
      <c r="OFB113" s="74"/>
      <c r="OFC113" s="74"/>
      <c r="OFD113" s="74"/>
      <c r="OFE113" s="74"/>
      <c r="OFF113" s="74"/>
      <c r="OFG113" s="74"/>
      <c r="OFH113" s="74"/>
      <c r="OFI113" s="74"/>
      <c r="OFJ113" s="74"/>
      <c r="OFK113" s="74"/>
      <c r="OFL113" s="74"/>
      <c r="OFM113" s="74"/>
      <c r="OFN113" s="74"/>
      <c r="OFO113" s="74"/>
      <c r="OFP113" s="74"/>
      <c r="OFQ113" s="74"/>
      <c r="OFR113" s="74"/>
      <c r="OFS113" s="74"/>
      <c r="OFT113" s="74"/>
      <c r="OFU113" s="74"/>
      <c r="OFV113" s="74"/>
      <c r="OFW113" s="74"/>
      <c r="OFX113" s="74"/>
      <c r="OFY113" s="74"/>
      <c r="OFZ113" s="74"/>
      <c r="OGA113" s="74"/>
      <c r="OGB113" s="74"/>
      <c r="OGC113" s="74"/>
      <c r="OGD113" s="74"/>
      <c r="OGE113" s="74"/>
      <c r="OGF113" s="74"/>
      <c r="OGG113" s="74"/>
      <c r="OGH113" s="74"/>
      <c r="OGI113" s="74"/>
      <c r="OGJ113" s="74"/>
      <c r="OGK113" s="74"/>
      <c r="OGL113" s="74"/>
      <c r="OGM113" s="74"/>
      <c r="OGN113" s="74"/>
      <c r="OGO113" s="74"/>
      <c r="OGP113" s="74"/>
      <c r="OGQ113" s="74"/>
      <c r="OGR113" s="74"/>
      <c r="OGS113" s="74"/>
      <c r="OGT113" s="74"/>
      <c r="OGU113" s="74"/>
      <c r="OGV113" s="74"/>
      <c r="OGW113" s="74"/>
      <c r="OGX113" s="74"/>
      <c r="OGY113" s="74"/>
      <c r="OGZ113" s="74"/>
      <c r="OHA113" s="74"/>
      <c r="OHB113" s="74"/>
      <c r="OHC113" s="74"/>
      <c r="OHD113" s="74"/>
      <c r="OHE113" s="74"/>
      <c r="OHF113" s="74"/>
      <c r="OHG113" s="74"/>
      <c r="OHH113" s="74"/>
      <c r="OHI113" s="74"/>
      <c r="OHJ113" s="74"/>
      <c r="OHK113" s="74"/>
      <c r="OHL113" s="74"/>
      <c r="OHM113" s="74"/>
      <c r="OHN113" s="74"/>
      <c r="OHO113" s="74"/>
      <c r="OHP113" s="74"/>
      <c r="OHQ113" s="74"/>
      <c r="OHR113" s="74"/>
      <c r="OHS113" s="74"/>
      <c r="OHT113" s="74"/>
      <c r="OHU113" s="74"/>
      <c r="OHV113" s="74"/>
      <c r="OHW113" s="74"/>
      <c r="OHX113" s="74"/>
      <c r="OHY113" s="74"/>
      <c r="OHZ113" s="74"/>
      <c r="OIA113" s="74"/>
      <c r="OIB113" s="74"/>
      <c r="OIC113" s="74"/>
      <c r="OID113" s="74"/>
      <c r="OIE113" s="74"/>
      <c r="OIF113" s="74"/>
      <c r="OIG113" s="74"/>
      <c r="OIH113" s="74"/>
      <c r="OII113" s="74"/>
      <c r="OIJ113" s="74"/>
      <c r="OIK113" s="74"/>
      <c r="OIL113" s="74"/>
      <c r="OIM113" s="74"/>
      <c r="OIN113" s="74"/>
      <c r="OIO113" s="74"/>
      <c r="OIP113" s="74"/>
      <c r="OIQ113" s="74"/>
      <c r="OIR113" s="74"/>
      <c r="OIS113" s="74"/>
      <c r="OIT113" s="74"/>
      <c r="OIU113" s="74"/>
      <c r="OIV113" s="74"/>
      <c r="OIW113" s="74"/>
      <c r="OIX113" s="74"/>
      <c r="OIY113" s="74"/>
      <c r="OIZ113" s="74"/>
      <c r="OJA113" s="74"/>
      <c r="OJB113" s="74"/>
      <c r="OJC113" s="74"/>
      <c r="OJD113" s="74"/>
      <c r="OJE113" s="74"/>
      <c r="OJF113" s="74"/>
      <c r="OJG113" s="74"/>
      <c r="OJH113" s="74"/>
      <c r="OJI113" s="74"/>
      <c r="OJJ113" s="74"/>
      <c r="OJK113" s="74"/>
      <c r="OJL113" s="74"/>
      <c r="OJM113" s="74"/>
      <c r="OJN113" s="74"/>
      <c r="OJO113" s="74"/>
      <c r="OJP113" s="74"/>
      <c r="OJQ113" s="74"/>
      <c r="OJR113" s="74"/>
      <c r="OJS113" s="74"/>
      <c r="OJT113" s="74"/>
      <c r="OJU113" s="74"/>
      <c r="OJV113" s="74"/>
      <c r="OJW113" s="74"/>
      <c r="OJX113" s="74"/>
      <c r="OJY113" s="74"/>
      <c r="OJZ113" s="74"/>
      <c r="OKA113" s="74"/>
      <c r="OKB113" s="74"/>
      <c r="OKC113" s="74"/>
      <c r="OKD113" s="74"/>
      <c r="OKE113" s="74"/>
      <c r="OKF113" s="74"/>
      <c r="OKG113" s="74"/>
      <c r="OKH113" s="74"/>
      <c r="OKI113" s="74"/>
      <c r="OKJ113" s="74"/>
      <c r="OKK113" s="74"/>
      <c r="OKL113" s="74"/>
      <c r="OKM113" s="74"/>
      <c r="OKN113" s="74"/>
      <c r="OKO113" s="74"/>
      <c r="OKP113" s="74"/>
      <c r="OKQ113" s="74"/>
      <c r="OKR113" s="74"/>
      <c r="OKS113" s="74"/>
      <c r="OKT113" s="74"/>
      <c r="OKU113" s="74"/>
      <c r="OKV113" s="74"/>
      <c r="OKW113" s="74"/>
      <c r="OKX113" s="74"/>
      <c r="OKY113" s="74"/>
      <c r="OKZ113" s="74"/>
      <c r="OLA113" s="74"/>
      <c r="OLB113" s="74"/>
      <c r="OLC113" s="74"/>
      <c r="OLD113" s="74"/>
      <c r="OLE113" s="74"/>
      <c r="OLF113" s="74"/>
      <c r="OLG113" s="74"/>
      <c r="OLH113" s="74"/>
      <c r="OLI113" s="74"/>
      <c r="OLJ113" s="74"/>
      <c r="OLK113" s="74"/>
      <c r="OLL113" s="74"/>
      <c r="OLM113" s="74"/>
      <c r="OLN113" s="74"/>
      <c r="OLO113" s="74"/>
      <c r="OLP113" s="74"/>
      <c r="OLQ113" s="74"/>
      <c r="OLR113" s="74"/>
      <c r="OLS113" s="74"/>
      <c r="OLT113" s="74"/>
      <c r="OLU113" s="74"/>
      <c r="OLV113" s="74"/>
      <c r="OLW113" s="74"/>
      <c r="OLX113" s="74"/>
      <c r="OLY113" s="74"/>
      <c r="OLZ113" s="74"/>
      <c r="OMA113" s="74"/>
      <c r="OMB113" s="74"/>
      <c r="OMC113" s="74"/>
      <c r="OMD113" s="74"/>
      <c r="OME113" s="74"/>
      <c r="OMF113" s="74"/>
      <c r="OMG113" s="74"/>
      <c r="OMH113" s="74"/>
      <c r="OMI113" s="74"/>
      <c r="OMJ113" s="74"/>
      <c r="OMK113" s="74"/>
      <c r="OML113" s="74"/>
      <c r="OMM113" s="74"/>
      <c r="OMN113" s="74"/>
      <c r="OMO113" s="74"/>
      <c r="OMP113" s="74"/>
      <c r="OMQ113" s="74"/>
      <c r="OMR113" s="74"/>
      <c r="OMS113" s="74"/>
      <c r="OMT113" s="74"/>
      <c r="OMU113" s="74"/>
      <c r="OMV113" s="74"/>
      <c r="OMW113" s="74"/>
      <c r="OMX113" s="74"/>
      <c r="OMY113" s="74"/>
      <c r="OMZ113" s="74"/>
      <c r="ONA113" s="74"/>
      <c r="ONB113" s="74"/>
      <c r="ONC113" s="74"/>
      <c r="OND113" s="74"/>
      <c r="ONE113" s="74"/>
      <c r="ONF113" s="74"/>
      <c r="ONG113" s="74"/>
      <c r="ONH113" s="74"/>
      <c r="ONI113" s="74"/>
      <c r="ONJ113" s="74"/>
      <c r="ONK113" s="74"/>
      <c r="ONL113" s="74"/>
      <c r="ONM113" s="74"/>
      <c r="ONN113" s="74"/>
      <c r="ONO113" s="74"/>
      <c r="ONP113" s="74"/>
      <c r="ONQ113" s="74"/>
      <c r="ONR113" s="74"/>
      <c r="ONS113" s="74"/>
      <c r="ONT113" s="74"/>
      <c r="ONU113" s="74"/>
      <c r="ONV113" s="74"/>
      <c r="ONW113" s="74"/>
      <c r="ONX113" s="74"/>
      <c r="ONY113" s="74"/>
      <c r="ONZ113" s="74"/>
      <c r="OOA113" s="74"/>
      <c r="OOB113" s="74"/>
      <c r="OOC113" s="74"/>
      <c r="OOD113" s="74"/>
      <c r="OOE113" s="74"/>
      <c r="OOF113" s="74"/>
      <c r="OOG113" s="74"/>
      <c r="OOH113" s="74"/>
      <c r="OOI113" s="74"/>
      <c r="OOJ113" s="74"/>
      <c r="OOK113" s="74"/>
      <c r="OOL113" s="74"/>
      <c r="OOM113" s="74"/>
      <c r="OON113" s="74"/>
      <c r="OOO113" s="74"/>
      <c r="OOP113" s="74"/>
      <c r="OOQ113" s="74"/>
      <c r="OOR113" s="74"/>
      <c r="OOS113" s="74"/>
      <c r="OOT113" s="74"/>
      <c r="OOU113" s="74"/>
      <c r="OOV113" s="74"/>
      <c r="OOW113" s="74"/>
      <c r="OOX113" s="74"/>
      <c r="OOY113" s="74"/>
      <c r="OOZ113" s="74"/>
      <c r="OPA113" s="74"/>
      <c r="OPB113" s="74"/>
      <c r="OPC113" s="74"/>
      <c r="OPD113" s="74"/>
      <c r="OPE113" s="74"/>
      <c r="OPF113" s="74"/>
      <c r="OPG113" s="74"/>
      <c r="OPH113" s="74"/>
      <c r="OPI113" s="74"/>
      <c r="OPJ113" s="74"/>
      <c r="OPK113" s="74"/>
      <c r="OPL113" s="74"/>
      <c r="OPM113" s="74"/>
      <c r="OPN113" s="74"/>
      <c r="OPO113" s="74"/>
      <c r="OPP113" s="74"/>
      <c r="OPQ113" s="74"/>
      <c r="OPR113" s="74"/>
      <c r="OPS113" s="74"/>
      <c r="OPT113" s="74"/>
      <c r="OPU113" s="74"/>
      <c r="OPV113" s="74"/>
      <c r="OPW113" s="74"/>
      <c r="OPX113" s="74"/>
      <c r="OPY113" s="74"/>
      <c r="OPZ113" s="74"/>
      <c r="OQA113" s="74"/>
      <c r="OQB113" s="74"/>
      <c r="OQC113" s="74"/>
      <c r="OQD113" s="74"/>
      <c r="OQE113" s="74"/>
      <c r="OQF113" s="74"/>
      <c r="OQG113" s="74"/>
      <c r="OQH113" s="74"/>
      <c r="OQI113" s="74"/>
      <c r="OQJ113" s="74"/>
      <c r="OQK113" s="74"/>
      <c r="OQL113" s="74"/>
      <c r="OQM113" s="74"/>
      <c r="OQN113" s="74"/>
      <c r="OQO113" s="74"/>
      <c r="OQP113" s="74"/>
      <c r="OQQ113" s="74"/>
      <c r="OQR113" s="74"/>
      <c r="OQS113" s="74"/>
      <c r="OQT113" s="74"/>
      <c r="OQU113" s="74"/>
      <c r="OQV113" s="74"/>
      <c r="OQW113" s="74"/>
      <c r="OQX113" s="74"/>
      <c r="OQY113" s="74"/>
      <c r="OQZ113" s="74"/>
      <c r="ORA113" s="74"/>
      <c r="ORB113" s="74"/>
      <c r="ORC113" s="74"/>
      <c r="ORD113" s="74"/>
      <c r="ORE113" s="74"/>
      <c r="ORF113" s="74"/>
      <c r="ORG113" s="74"/>
      <c r="ORH113" s="74"/>
      <c r="ORI113" s="74"/>
      <c r="ORJ113" s="74"/>
      <c r="ORK113" s="74"/>
      <c r="ORL113" s="74"/>
      <c r="ORM113" s="74"/>
      <c r="ORN113" s="74"/>
      <c r="ORO113" s="74"/>
      <c r="ORP113" s="74"/>
      <c r="ORQ113" s="74"/>
      <c r="ORR113" s="74"/>
      <c r="ORS113" s="74"/>
      <c r="ORT113" s="74"/>
      <c r="ORU113" s="74"/>
      <c r="ORV113" s="74"/>
      <c r="ORW113" s="74"/>
      <c r="ORX113" s="74"/>
      <c r="ORY113" s="74"/>
      <c r="ORZ113" s="74"/>
      <c r="OSA113" s="74"/>
      <c r="OSB113" s="74"/>
      <c r="OSC113" s="74"/>
      <c r="OSD113" s="74"/>
      <c r="OSE113" s="74"/>
      <c r="OSF113" s="74"/>
      <c r="OSG113" s="74"/>
      <c r="OSH113" s="74"/>
      <c r="OSI113" s="74"/>
      <c r="OSJ113" s="74"/>
      <c r="OSK113" s="74"/>
      <c r="OSL113" s="74"/>
      <c r="OSM113" s="74"/>
      <c r="OSN113" s="74"/>
      <c r="OSO113" s="74"/>
      <c r="OSP113" s="74"/>
      <c r="OSQ113" s="74"/>
      <c r="OSR113" s="74"/>
      <c r="OSS113" s="74"/>
      <c r="OST113" s="74"/>
      <c r="OSU113" s="74"/>
      <c r="OSV113" s="74"/>
      <c r="OSW113" s="74"/>
      <c r="OSX113" s="74"/>
      <c r="OSY113" s="74"/>
      <c r="OSZ113" s="74"/>
      <c r="OTA113" s="74"/>
      <c r="OTB113" s="74"/>
      <c r="OTC113" s="74"/>
      <c r="OTD113" s="74"/>
      <c r="OTE113" s="74"/>
      <c r="OTF113" s="74"/>
      <c r="OTG113" s="74"/>
      <c r="OTH113" s="74"/>
      <c r="OTI113" s="74"/>
      <c r="OTJ113" s="74"/>
      <c r="OTK113" s="74"/>
      <c r="OTL113" s="74"/>
      <c r="OTM113" s="74"/>
      <c r="OTN113" s="74"/>
      <c r="OTO113" s="74"/>
      <c r="OTP113" s="74"/>
      <c r="OTQ113" s="74"/>
      <c r="OTR113" s="74"/>
      <c r="OTS113" s="74"/>
      <c r="OTT113" s="74"/>
      <c r="OTU113" s="74"/>
      <c r="OTV113" s="74"/>
      <c r="OTW113" s="74"/>
      <c r="OTX113" s="74"/>
      <c r="OTY113" s="74"/>
      <c r="OTZ113" s="74"/>
      <c r="OUA113" s="74"/>
      <c r="OUB113" s="74"/>
      <c r="OUC113" s="74"/>
      <c r="OUD113" s="74"/>
      <c r="OUE113" s="74"/>
      <c r="OUF113" s="74"/>
      <c r="OUG113" s="74"/>
      <c r="OUH113" s="74"/>
      <c r="OUI113" s="74"/>
      <c r="OUJ113" s="74"/>
      <c r="OUK113" s="74"/>
      <c r="OUL113" s="74"/>
      <c r="OUM113" s="74"/>
      <c r="OUN113" s="74"/>
      <c r="OUO113" s="74"/>
      <c r="OUP113" s="74"/>
      <c r="OUQ113" s="74"/>
      <c r="OUR113" s="74"/>
      <c r="OUS113" s="74"/>
      <c r="OUT113" s="74"/>
      <c r="OUU113" s="74"/>
      <c r="OUV113" s="74"/>
      <c r="OUW113" s="74"/>
      <c r="OUX113" s="74"/>
      <c r="OUY113" s="74"/>
      <c r="OUZ113" s="74"/>
      <c r="OVA113" s="74"/>
      <c r="OVB113" s="74"/>
      <c r="OVC113" s="74"/>
      <c r="OVD113" s="74"/>
      <c r="OVE113" s="74"/>
      <c r="OVF113" s="74"/>
      <c r="OVG113" s="74"/>
      <c r="OVH113" s="74"/>
      <c r="OVI113" s="74"/>
      <c r="OVJ113" s="74"/>
      <c r="OVK113" s="74"/>
      <c r="OVL113" s="74"/>
      <c r="OVM113" s="74"/>
      <c r="OVN113" s="74"/>
      <c r="OVO113" s="74"/>
      <c r="OVP113" s="74"/>
      <c r="OVQ113" s="74"/>
      <c r="OVR113" s="74"/>
      <c r="OVS113" s="74"/>
      <c r="OVT113" s="74"/>
      <c r="OVU113" s="74"/>
      <c r="OVV113" s="74"/>
      <c r="OVW113" s="74"/>
      <c r="OVX113" s="74"/>
      <c r="OVY113" s="74"/>
      <c r="OVZ113" s="74"/>
      <c r="OWA113" s="74"/>
      <c r="OWB113" s="74"/>
      <c r="OWC113" s="74"/>
      <c r="OWD113" s="74"/>
      <c r="OWE113" s="74"/>
      <c r="OWF113" s="74"/>
      <c r="OWG113" s="74"/>
      <c r="OWH113" s="74"/>
      <c r="OWI113" s="74"/>
      <c r="OWJ113" s="74"/>
      <c r="OWK113" s="74"/>
      <c r="OWL113" s="74"/>
      <c r="OWM113" s="74"/>
      <c r="OWN113" s="74"/>
      <c r="OWO113" s="74"/>
      <c r="OWP113" s="74"/>
      <c r="OWQ113" s="74"/>
      <c r="OWR113" s="74"/>
      <c r="OWS113" s="74"/>
      <c r="OWT113" s="74"/>
      <c r="OWU113" s="74"/>
      <c r="OWV113" s="74"/>
      <c r="OWW113" s="74"/>
      <c r="OWX113" s="74"/>
      <c r="OWY113" s="74"/>
      <c r="OWZ113" s="74"/>
      <c r="OXA113" s="74"/>
      <c r="OXB113" s="74"/>
      <c r="OXC113" s="74"/>
      <c r="OXD113" s="74"/>
      <c r="OXE113" s="74"/>
      <c r="OXF113" s="74"/>
      <c r="OXG113" s="74"/>
      <c r="OXH113" s="74"/>
      <c r="OXI113" s="74"/>
      <c r="OXJ113" s="74"/>
      <c r="OXK113" s="74"/>
      <c r="OXL113" s="74"/>
      <c r="OXM113" s="74"/>
      <c r="OXN113" s="74"/>
      <c r="OXO113" s="74"/>
      <c r="OXP113" s="74"/>
      <c r="OXQ113" s="74"/>
      <c r="OXR113" s="74"/>
      <c r="OXS113" s="74"/>
      <c r="OXT113" s="74"/>
      <c r="OXU113" s="74"/>
      <c r="OXV113" s="74"/>
      <c r="OXW113" s="74"/>
      <c r="OXX113" s="74"/>
      <c r="OXY113" s="74"/>
      <c r="OXZ113" s="74"/>
      <c r="OYA113" s="74"/>
      <c r="OYB113" s="74"/>
      <c r="OYC113" s="74"/>
      <c r="OYD113" s="74"/>
      <c r="OYE113" s="74"/>
      <c r="OYF113" s="74"/>
      <c r="OYG113" s="74"/>
      <c r="OYH113" s="74"/>
      <c r="OYI113" s="74"/>
      <c r="OYJ113" s="74"/>
      <c r="OYK113" s="74"/>
      <c r="OYL113" s="74"/>
      <c r="OYM113" s="74"/>
      <c r="OYN113" s="74"/>
      <c r="OYO113" s="74"/>
      <c r="OYP113" s="74"/>
      <c r="OYQ113" s="74"/>
      <c r="OYR113" s="74"/>
      <c r="OYS113" s="74"/>
      <c r="OYT113" s="74"/>
      <c r="OYU113" s="74"/>
      <c r="OYV113" s="74"/>
      <c r="OYW113" s="74"/>
      <c r="OYX113" s="74"/>
      <c r="OYY113" s="74"/>
      <c r="OYZ113" s="74"/>
      <c r="OZA113" s="74"/>
      <c r="OZB113" s="74"/>
      <c r="OZC113" s="74"/>
      <c r="OZD113" s="74"/>
      <c r="OZE113" s="74"/>
      <c r="OZF113" s="74"/>
      <c r="OZG113" s="74"/>
      <c r="OZH113" s="74"/>
      <c r="OZI113" s="74"/>
      <c r="OZJ113" s="74"/>
      <c r="OZK113" s="74"/>
      <c r="OZL113" s="74"/>
      <c r="OZM113" s="74"/>
      <c r="OZN113" s="74"/>
      <c r="OZO113" s="74"/>
      <c r="OZP113" s="74"/>
      <c r="OZQ113" s="74"/>
      <c r="OZR113" s="74"/>
      <c r="OZS113" s="74"/>
      <c r="OZT113" s="74"/>
      <c r="OZU113" s="74"/>
      <c r="OZV113" s="74"/>
      <c r="OZW113" s="74"/>
      <c r="OZX113" s="74"/>
      <c r="OZY113" s="74"/>
      <c r="OZZ113" s="74"/>
      <c r="PAA113" s="74"/>
      <c r="PAB113" s="74"/>
      <c r="PAC113" s="74"/>
      <c r="PAD113" s="74"/>
      <c r="PAE113" s="74"/>
      <c r="PAF113" s="74"/>
      <c r="PAG113" s="74"/>
      <c r="PAH113" s="74"/>
      <c r="PAI113" s="74"/>
      <c r="PAJ113" s="74"/>
      <c r="PAK113" s="74"/>
      <c r="PAL113" s="74"/>
      <c r="PAM113" s="74"/>
      <c r="PAN113" s="74"/>
      <c r="PAO113" s="74"/>
      <c r="PAP113" s="74"/>
      <c r="PAQ113" s="74"/>
      <c r="PAR113" s="74"/>
      <c r="PAS113" s="74"/>
      <c r="PAT113" s="74"/>
      <c r="PAU113" s="74"/>
      <c r="PAV113" s="74"/>
      <c r="PAW113" s="74"/>
      <c r="PAX113" s="74"/>
      <c r="PAY113" s="74"/>
      <c r="PAZ113" s="74"/>
      <c r="PBA113" s="74"/>
      <c r="PBB113" s="74"/>
      <c r="PBC113" s="74"/>
      <c r="PBD113" s="74"/>
      <c r="PBE113" s="74"/>
      <c r="PBF113" s="74"/>
      <c r="PBG113" s="74"/>
      <c r="PBH113" s="74"/>
      <c r="PBI113" s="74"/>
      <c r="PBJ113" s="74"/>
      <c r="PBK113" s="74"/>
      <c r="PBL113" s="74"/>
      <c r="PBM113" s="74"/>
      <c r="PBN113" s="74"/>
      <c r="PBO113" s="74"/>
      <c r="PBP113" s="74"/>
      <c r="PBQ113" s="74"/>
      <c r="PBR113" s="74"/>
      <c r="PBS113" s="74"/>
      <c r="PBT113" s="74"/>
      <c r="PBU113" s="74"/>
      <c r="PBV113" s="74"/>
      <c r="PBW113" s="74"/>
      <c r="PBX113" s="74"/>
      <c r="PBY113" s="74"/>
      <c r="PBZ113" s="74"/>
      <c r="PCA113" s="74"/>
      <c r="PCB113" s="74"/>
      <c r="PCC113" s="74"/>
      <c r="PCD113" s="74"/>
      <c r="PCE113" s="74"/>
      <c r="PCF113" s="74"/>
      <c r="PCG113" s="74"/>
      <c r="PCH113" s="74"/>
      <c r="PCI113" s="74"/>
      <c r="PCJ113" s="74"/>
      <c r="PCK113" s="74"/>
      <c r="PCL113" s="74"/>
      <c r="PCM113" s="74"/>
      <c r="PCN113" s="74"/>
      <c r="PCO113" s="74"/>
      <c r="PCP113" s="74"/>
      <c r="PCQ113" s="74"/>
      <c r="PCR113" s="74"/>
      <c r="PCS113" s="74"/>
      <c r="PCT113" s="74"/>
      <c r="PCU113" s="74"/>
      <c r="PCV113" s="74"/>
      <c r="PCW113" s="74"/>
      <c r="PCX113" s="74"/>
      <c r="PCY113" s="74"/>
      <c r="PCZ113" s="74"/>
      <c r="PDA113" s="74"/>
      <c r="PDB113" s="74"/>
      <c r="PDC113" s="74"/>
      <c r="PDD113" s="74"/>
      <c r="PDE113" s="74"/>
      <c r="PDF113" s="74"/>
      <c r="PDG113" s="74"/>
      <c r="PDH113" s="74"/>
      <c r="PDI113" s="74"/>
      <c r="PDJ113" s="74"/>
      <c r="PDK113" s="74"/>
      <c r="PDL113" s="74"/>
      <c r="PDM113" s="74"/>
      <c r="PDN113" s="74"/>
      <c r="PDO113" s="74"/>
      <c r="PDP113" s="74"/>
      <c r="PDQ113" s="74"/>
      <c r="PDR113" s="74"/>
      <c r="PDS113" s="74"/>
      <c r="PDT113" s="74"/>
      <c r="PDU113" s="74"/>
      <c r="PDV113" s="74"/>
      <c r="PDW113" s="74"/>
      <c r="PDX113" s="74"/>
      <c r="PDY113" s="74"/>
      <c r="PDZ113" s="74"/>
      <c r="PEA113" s="74"/>
      <c r="PEB113" s="74"/>
      <c r="PEC113" s="74"/>
      <c r="PED113" s="74"/>
      <c r="PEE113" s="74"/>
      <c r="PEF113" s="74"/>
      <c r="PEG113" s="74"/>
      <c r="PEH113" s="74"/>
      <c r="PEI113" s="74"/>
      <c r="PEJ113" s="74"/>
      <c r="PEK113" s="74"/>
      <c r="PEL113" s="74"/>
      <c r="PEM113" s="74"/>
      <c r="PEN113" s="74"/>
      <c r="PEO113" s="74"/>
      <c r="PEP113" s="74"/>
      <c r="PEQ113" s="74"/>
      <c r="PER113" s="74"/>
      <c r="PES113" s="74"/>
      <c r="PET113" s="74"/>
      <c r="PEU113" s="74"/>
      <c r="PEV113" s="74"/>
      <c r="PEW113" s="74"/>
      <c r="PEX113" s="74"/>
      <c r="PEY113" s="74"/>
      <c r="PEZ113" s="74"/>
      <c r="PFA113" s="74"/>
      <c r="PFB113" s="74"/>
      <c r="PFC113" s="74"/>
      <c r="PFD113" s="74"/>
      <c r="PFE113" s="74"/>
      <c r="PFF113" s="74"/>
      <c r="PFG113" s="74"/>
      <c r="PFH113" s="74"/>
      <c r="PFI113" s="74"/>
      <c r="PFJ113" s="74"/>
      <c r="PFK113" s="74"/>
      <c r="PFL113" s="74"/>
      <c r="PFM113" s="74"/>
      <c r="PFN113" s="74"/>
      <c r="PFO113" s="74"/>
      <c r="PFP113" s="74"/>
      <c r="PFQ113" s="74"/>
      <c r="PFR113" s="74"/>
      <c r="PFS113" s="74"/>
      <c r="PFT113" s="74"/>
      <c r="PFU113" s="74"/>
      <c r="PFV113" s="74"/>
      <c r="PFW113" s="74"/>
      <c r="PFX113" s="74"/>
      <c r="PFY113" s="74"/>
      <c r="PFZ113" s="74"/>
      <c r="PGA113" s="74"/>
      <c r="PGB113" s="74"/>
      <c r="PGC113" s="74"/>
      <c r="PGD113" s="74"/>
      <c r="PGE113" s="74"/>
      <c r="PGF113" s="74"/>
      <c r="PGG113" s="74"/>
      <c r="PGH113" s="74"/>
      <c r="PGI113" s="74"/>
      <c r="PGJ113" s="74"/>
      <c r="PGK113" s="74"/>
      <c r="PGL113" s="74"/>
      <c r="PGM113" s="74"/>
      <c r="PGN113" s="74"/>
      <c r="PGO113" s="74"/>
      <c r="PGP113" s="74"/>
      <c r="PGQ113" s="74"/>
      <c r="PGR113" s="74"/>
      <c r="PGS113" s="74"/>
      <c r="PGT113" s="74"/>
      <c r="PGU113" s="74"/>
      <c r="PGV113" s="74"/>
      <c r="PGW113" s="74"/>
      <c r="PGX113" s="74"/>
      <c r="PGY113" s="74"/>
      <c r="PGZ113" s="74"/>
      <c r="PHA113" s="74"/>
      <c r="PHB113" s="74"/>
      <c r="PHC113" s="74"/>
      <c r="PHD113" s="74"/>
      <c r="PHE113" s="74"/>
      <c r="PHF113" s="74"/>
      <c r="PHG113" s="74"/>
      <c r="PHH113" s="74"/>
      <c r="PHI113" s="74"/>
      <c r="PHJ113" s="74"/>
      <c r="PHK113" s="74"/>
      <c r="PHL113" s="74"/>
      <c r="PHM113" s="74"/>
      <c r="PHN113" s="74"/>
      <c r="PHO113" s="74"/>
      <c r="PHP113" s="74"/>
      <c r="PHQ113" s="74"/>
      <c r="PHR113" s="74"/>
      <c r="PHS113" s="74"/>
      <c r="PHT113" s="74"/>
      <c r="PHU113" s="74"/>
      <c r="PHV113" s="74"/>
      <c r="PHW113" s="74"/>
      <c r="PHX113" s="74"/>
      <c r="PHY113" s="74"/>
      <c r="PHZ113" s="74"/>
      <c r="PIA113" s="74"/>
      <c r="PIB113" s="74"/>
      <c r="PIC113" s="74"/>
      <c r="PID113" s="74"/>
      <c r="PIE113" s="74"/>
      <c r="PIF113" s="74"/>
      <c r="PIG113" s="74"/>
      <c r="PIH113" s="74"/>
      <c r="PII113" s="74"/>
      <c r="PIJ113" s="74"/>
      <c r="PIK113" s="74"/>
      <c r="PIL113" s="74"/>
      <c r="PIM113" s="74"/>
      <c r="PIN113" s="74"/>
      <c r="PIO113" s="74"/>
      <c r="PIP113" s="74"/>
      <c r="PIQ113" s="74"/>
      <c r="PIR113" s="74"/>
      <c r="PIS113" s="74"/>
      <c r="PIT113" s="74"/>
      <c r="PIU113" s="74"/>
      <c r="PIV113" s="74"/>
      <c r="PIW113" s="74"/>
      <c r="PIX113" s="74"/>
      <c r="PIY113" s="74"/>
      <c r="PIZ113" s="74"/>
      <c r="PJA113" s="74"/>
      <c r="PJB113" s="74"/>
      <c r="PJC113" s="74"/>
      <c r="PJD113" s="74"/>
      <c r="PJE113" s="74"/>
      <c r="PJF113" s="74"/>
      <c r="PJG113" s="74"/>
      <c r="PJH113" s="74"/>
      <c r="PJI113" s="74"/>
      <c r="PJJ113" s="74"/>
      <c r="PJK113" s="74"/>
      <c r="PJL113" s="74"/>
      <c r="PJM113" s="74"/>
      <c r="PJN113" s="74"/>
      <c r="PJO113" s="74"/>
      <c r="PJP113" s="74"/>
      <c r="PJQ113" s="74"/>
      <c r="PJR113" s="74"/>
      <c r="PJS113" s="74"/>
      <c r="PJT113" s="74"/>
      <c r="PJU113" s="74"/>
      <c r="PJV113" s="74"/>
      <c r="PJW113" s="74"/>
      <c r="PJX113" s="74"/>
      <c r="PJY113" s="74"/>
      <c r="PJZ113" s="74"/>
      <c r="PKA113" s="74"/>
      <c r="PKB113" s="74"/>
      <c r="PKC113" s="74"/>
      <c r="PKD113" s="74"/>
      <c r="PKE113" s="74"/>
      <c r="PKF113" s="74"/>
      <c r="PKG113" s="74"/>
      <c r="PKH113" s="74"/>
      <c r="PKI113" s="74"/>
      <c r="PKJ113" s="74"/>
      <c r="PKK113" s="74"/>
      <c r="PKL113" s="74"/>
      <c r="PKM113" s="74"/>
      <c r="PKN113" s="74"/>
      <c r="PKO113" s="74"/>
      <c r="PKP113" s="74"/>
      <c r="PKQ113" s="74"/>
      <c r="PKR113" s="74"/>
      <c r="PKS113" s="74"/>
      <c r="PKT113" s="74"/>
      <c r="PKU113" s="74"/>
      <c r="PKV113" s="74"/>
      <c r="PKW113" s="74"/>
      <c r="PKX113" s="74"/>
      <c r="PKY113" s="74"/>
      <c r="PKZ113" s="74"/>
      <c r="PLA113" s="74"/>
      <c r="PLB113" s="74"/>
      <c r="PLC113" s="74"/>
      <c r="PLD113" s="74"/>
      <c r="PLE113" s="74"/>
      <c r="PLF113" s="74"/>
      <c r="PLG113" s="74"/>
      <c r="PLH113" s="74"/>
      <c r="PLI113" s="74"/>
      <c r="PLJ113" s="74"/>
      <c r="PLK113" s="74"/>
      <c r="PLL113" s="74"/>
      <c r="PLM113" s="74"/>
      <c r="PLN113" s="74"/>
      <c r="PLO113" s="74"/>
      <c r="PLP113" s="74"/>
      <c r="PLQ113" s="74"/>
      <c r="PLR113" s="74"/>
      <c r="PLS113" s="74"/>
      <c r="PLT113" s="74"/>
      <c r="PLU113" s="74"/>
      <c r="PLV113" s="74"/>
      <c r="PLW113" s="74"/>
      <c r="PLX113" s="74"/>
      <c r="PLY113" s="74"/>
      <c r="PLZ113" s="74"/>
      <c r="PMA113" s="74"/>
      <c r="PMB113" s="74"/>
      <c r="PMC113" s="74"/>
      <c r="PMD113" s="74"/>
      <c r="PME113" s="74"/>
      <c r="PMF113" s="74"/>
      <c r="PMG113" s="74"/>
      <c r="PMH113" s="74"/>
      <c r="PMI113" s="74"/>
      <c r="PMJ113" s="74"/>
      <c r="PMK113" s="74"/>
      <c r="PML113" s="74"/>
      <c r="PMM113" s="74"/>
      <c r="PMN113" s="74"/>
      <c r="PMO113" s="74"/>
      <c r="PMP113" s="74"/>
      <c r="PMQ113" s="74"/>
      <c r="PMR113" s="74"/>
      <c r="PMS113" s="74"/>
      <c r="PMT113" s="74"/>
      <c r="PMU113" s="74"/>
      <c r="PMV113" s="74"/>
      <c r="PMW113" s="74"/>
      <c r="PMX113" s="74"/>
      <c r="PMY113" s="74"/>
      <c r="PMZ113" s="74"/>
      <c r="PNA113" s="74"/>
      <c r="PNB113" s="74"/>
      <c r="PNC113" s="74"/>
      <c r="PND113" s="74"/>
      <c r="PNE113" s="74"/>
      <c r="PNF113" s="74"/>
      <c r="PNG113" s="74"/>
      <c r="PNH113" s="74"/>
      <c r="PNI113" s="74"/>
      <c r="PNJ113" s="74"/>
      <c r="PNK113" s="74"/>
      <c r="PNL113" s="74"/>
      <c r="PNM113" s="74"/>
      <c r="PNN113" s="74"/>
      <c r="PNO113" s="74"/>
      <c r="PNP113" s="74"/>
      <c r="PNQ113" s="74"/>
      <c r="PNR113" s="74"/>
      <c r="PNS113" s="74"/>
      <c r="PNT113" s="74"/>
      <c r="PNU113" s="74"/>
      <c r="PNV113" s="74"/>
      <c r="PNW113" s="74"/>
      <c r="PNX113" s="74"/>
      <c r="PNY113" s="74"/>
      <c r="PNZ113" s="74"/>
      <c r="POA113" s="74"/>
      <c r="POB113" s="74"/>
      <c r="POC113" s="74"/>
      <c r="POD113" s="74"/>
      <c r="POE113" s="74"/>
      <c r="POF113" s="74"/>
      <c r="POG113" s="74"/>
      <c r="POH113" s="74"/>
      <c r="POI113" s="74"/>
      <c r="POJ113" s="74"/>
      <c r="POK113" s="74"/>
      <c r="POL113" s="74"/>
      <c r="POM113" s="74"/>
      <c r="PON113" s="74"/>
      <c r="POO113" s="74"/>
      <c r="POP113" s="74"/>
      <c r="POQ113" s="74"/>
      <c r="POR113" s="74"/>
      <c r="POS113" s="74"/>
      <c r="POT113" s="74"/>
      <c r="POU113" s="74"/>
      <c r="POV113" s="74"/>
      <c r="POW113" s="74"/>
      <c r="POX113" s="74"/>
      <c r="POY113" s="74"/>
      <c r="POZ113" s="74"/>
      <c r="PPA113" s="74"/>
      <c r="PPB113" s="74"/>
      <c r="PPC113" s="74"/>
      <c r="PPD113" s="74"/>
      <c r="PPE113" s="74"/>
      <c r="PPF113" s="74"/>
      <c r="PPG113" s="74"/>
      <c r="PPH113" s="74"/>
      <c r="PPI113" s="74"/>
      <c r="PPJ113" s="74"/>
      <c r="PPK113" s="74"/>
      <c r="PPL113" s="74"/>
      <c r="PPM113" s="74"/>
      <c r="PPN113" s="74"/>
      <c r="PPO113" s="74"/>
      <c r="PPP113" s="74"/>
      <c r="PPQ113" s="74"/>
      <c r="PPR113" s="74"/>
      <c r="PPS113" s="74"/>
      <c r="PPT113" s="74"/>
      <c r="PPU113" s="74"/>
      <c r="PPV113" s="74"/>
      <c r="PPW113" s="74"/>
      <c r="PPX113" s="74"/>
      <c r="PPY113" s="74"/>
      <c r="PPZ113" s="74"/>
      <c r="PQA113" s="74"/>
      <c r="PQB113" s="74"/>
      <c r="PQC113" s="74"/>
      <c r="PQD113" s="74"/>
      <c r="PQE113" s="74"/>
      <c r="PQF113" s="74"/>
      <c r="PQG113" s="74"/>
      <c r="PQH113" s="74"/>
      <c r="PQI113" s="74"/>
      <c r="PQJ113" s="74"/>
      <c r="PQK113" s="74"/>
      <c r="PQL113" s="74"/>
      <c r="PQM113" s="74"/>
      <c r="PQN113" s="74"/>
      <c r="PQO113" s="74"/>
      <c r="PQP113" s="74"/>
      <c r="PQQ113" s="74"/>
      <c r="PQR113" s="74"/>
      <c r="PQS113" s="74"/>
      <c r="PQT113" s="74"/>
      <c r="PQU113" s="74"/>
      <c r="PQV113" s="74"/>
      <c r="PQW113" s="74"/>
      <c r="PQX113" s="74"/>
      <c r="PQY113" s="74"/>
      <c r="PQZ113" s="74"/>
      <c r="PRA113" s="74"/>
      <c r="PRB113" s="74"/>
      <c r="PRC113" s="74"/>
      <c r="PRD113" s="74"/>
      <c r="PRE113" s="74"/>
      <c r="PRF113" s="74"/>
      <c r="PRG113" s="74"/>
      <c r="PRH113" s="74"/>
      <c r="PRI113" s="74"/>
      <c r="PRJ113" s="74"/>
      <c r="PRK113" s="74"/>
      <c r="PRL113" s="74"/>
      <c r="PRM113" s="74"/>
      <c r="PRN113" s="74"/>
      <c r="PRO113" s="74"/>
      <c r="PRP113" s="74"/>
      <c r="PRQ113" s="74"/>
      <c r="PRR113" s="74"/>
      <c r="PRS113" s="74"/>
      <c r="PRT113" s="74"/>
      <c r="PRU113" s="74"/>
      <c r="PRV113" s="74"/>
      <c r="PRW113" s="74"/>
      <c r="PRX113" s="74"/>
      <c r="PRY113" s="74"/>
      <c r="PRZ113" s="74"/>
      <c r="PSA113" s="74"/>
      <c r="PSB113" s="74"/>
      <c r="PSC113" s="74"/>
      <c r="PSD113" s="74"/>
      <c r="PSE113" s="74"/>
      <c r="PSF113" s="74"/>
      <c r="PSG113" s="74"/>
      <c r="PSH113" s="74"/>
      <c r="PSI113" s="74"/>
      <c r="PSJ113" s="74"/>
      <c r="PSK113" s="74"/>
      <c r="PSL113" s="74"/>
      <c r="PSM113" s="74"/>
      <c r="PSN113" s="74"/>
      <c r="PSO113" s="74"/>
      <c r="PSP113" s="74"/>
      <c r="PSQ113" s="74"/>
      <c r="PSR113" s="74"/>
      <c r="PSS113" s="74"/>
      <c r="PST113" s="74"/>
      <c r="PSU113" s="74"/>
      <c r="PSV113" s="74"/>
      <c r="PSW113" s="74"/>
      <c r="PSX113" s="74"/>
      <c r="PSY113" s="74"/>
      <c r="PSZ113" s="74"/>
      <c r="PTA113" s="74"/>
      <c r="PTB113" s="74"/>
      <c r="PTC113" s="74"/>
      <c r="PTD113" s="74"/>
      <c r="PTE113" s="74"/>
      <c r="PTF113" s="74"/>
      <c r="PTG113" s="74"/>
      <c r="PTH113" s="74"/>
      <c r="PTI113" s="74"/>
      <c r="PTJ113" s="74"/>
      <c r="PTK113" s="74"/>
      <c r="PTL113" s="74"/>
      <c r="PTM113" s="74"/>
      <c r="PTN113" s="74"/>
      <c r="PTO113" s="74"/>
      <c r="PTP113" s="74"/>
      <c r="PTQ113" s="74"/>
      <c r="PTR113" s="74"/>
      <c r="PTS113" s="74"/>
      <c r="PTT113" s="74"/>
      <c r="PTU113" s="74"/>
      <c r="PTV113" s="74"/>
      <c r="PTW113" s="74"/>
      <c r="PTX113" s="74"/>
      <c r="PTY113" s="74"/>
      <c r="PTZ113" s="74"/>
      <c r="PUA113" s="74"/>
      <c r="PUB113" s="74"/>
      <c r="PUC113" s="74"/>
      <c r="PUD113" s="74"/>
      <c r="PUE113" s="74"/>
      <c r="PUF113" s="74"/>
      <c r="PUG113" s="74"/>
      <c r="PUH113" s="74"/>
      <c r="PUI113" s="74"/>
      <c r="PUJ113" s="74"/>
      <c r="PUK113" s="74"/>
      <c r="PUL113" s="74"/>
      <c r="PUM113" s="74"/>
      <c r="PUN113" s="74"/>
      <c r="PUO113" s="74"/>
      <c r="PUP113" s="74"/>
      <c r="PUQ113" s="74"/>
      <c r="PUR113" s="74"/>
      <c r="PUS113" s="74"/>
      <c r="PUT113" s="74"/>
      <c r="PUU113" s="74"/>
      <c r="PUV113" s="74"/>
      <c r="PUW113" s="74"/>
      <c r="PUX113" s="74"/>
      <c r="PUY113" s="74"/>
      <c r="PUZ113" s="74"/>
      <c r="PVA113" s="74"/>
      <c r="PVB113" s="74"/>
      <c r="PVC113" s="74"/>
      <c r="PVD113" s="74"/>
      <c r="PVE113" s="74"/>
      <c r="PVF113" s="74"/>
      <c r="PVG113" s="74"/>
      <c r="PVH113" s="74"/>
      <c r="PVI113" s="74"/>
      <c r="PVJ113" s="74"/>
      <c r="PVK113" s="74"/>
      <c r="PVL113" s="74"/>
      <c r="PVM113" s="74"/>
      <c r="PVN113" s="74"/>
      <c r="PVO113" s="74"/>
      <c r="PVP113" s="74"/>
      <c r="PVQ113" s="74"/>
      <c r="PVR113" s="74"/>
      <c r="PVS113" s="74"/>
      <c r="PVT113" s="74"/>
      <c r="PVU113" s="74"/>
      <c r="PVV113" s="74"/>
      <c r="PVW113" s="74"/>
      <c r="PVX113" s="74"/>
      <c r="PVY113" s="74"/>
      <c r="PVZ113" s="74"/>
      <c r="PWA113" s="74"/>
      <c r="PWB113" s="74"/>
      <c r="PWC113" s="74"/>
      <c r="PWD113" s="74"/>
      <c r="PWE113" s="74"/>
      <c r="PWF113" s="74"/>
      <c r="PWG113" s="74"/>
      <c r="PWH113" s="74"/>
      <c r="PWI113" s="74"/>
      <c r="PWJ113" s="74"/>
      <c r="PWK113" s="74"/>
      <c r="PWL113" s="74"/>
      <c r="PWM113" s="74"/>
      <c r="PWN113" s="74"/>
      <c r="PWO113" s="74"/>
      <c r="PWP113" s="74"/>
      <c r="PWQ113" s="74"/>
      <c r="PWR113" s="74"/>
      <c r="PWS113" s="74"/>
      <c r="PWT113" s="74"/>
      <c r="PWU113" s="74"/>
      <c r="PWV113" s="74"/>
      <c r="PWW113" s="74"/>
      <c r="PWX113" s="74"/>
      <c r="PWY113" s="74"/>
      <c r="PWZ113" s="74"/>
      <c r="PXA113" s="74"/>
      <c r="PXB113" s="74"/>
      <c r="PXC113" s="74"/>
      <c r="PXD113" s="74"/>
      <c r="PXE113" s="74"/>
      <c r="PXF113" s="74"/>
      <c r="PXG113" s="74"/>
      <c r="PXH113" s="74"/>
      <c r="PXI113" s="74"/>
      <c r="PXJ113" s="74"/>
      <c r="PXK113" s="74"/>
      <c r="PXL113" s="74"/>
      <c r="PXM113" s="74"/>
      <c r="PXN113" s="74"/>
      <c r="PXO113" s="74"/>
      <c r="PXP113" s="74"/>
      <c r="PXQ113" s="74"/>
      <c r="PXR113" s="74"/>
      <c r="PXS113" s="74"/>
      <c r="PXT113" s="74"/>
      <c r="PXU113" s="74"/>
      <c r="PXV113" s="74"/>
      <c r="PXW113" s="74"/>
      <c r="PXX113" s="74"/>
      <c r="PXY113" s="74"/>
      <c r="PXZ113" s="74"/>
      <c r="PYA113" s="74"/>
      <c r="PYB113" s="74"/>
      <c r="PYC113" s="74"/>
      <c r="PYD113" s="74"/>
      <c r="PYE113" s="74"/>
      <c r="PYF113" s="74"/>
      <c r="PYG113" s="74"/>
      <c r="PYH113" s="74"/>
      <c r="PYI113" s="74"/>
      <c r="PYJ113" s="74"/>
      <c r="PYK113" s="74"/>
      <c r="PYL113" s="74"/>
      <c r="PYM113" s="74"/>
      <c r="PYN113" s="74"/>
      <c r="PYO113" s="74"/>
      <c r="PYP113" s="74"/>
      <c r="PYQ113" s="74"/>
      <c r="PYR113" s="74"/>
      <c r="PYS113" s="74"/>
      <c r="PYT113" s="74"/>
      <c r="PYU113" s="74"/>
      <c r="PYV113" s="74"/>
      <c r="PYW113" s="74"/>
      <c r="PYX113" s="74"/>
      <c r="PYY113" s="74"/>
      <c r="PYZ113" s="74"/>
      <c r="PZA113" s="74"/>
      <c r="PZB113" s="74"/>
      <c r="PZC113" s="74"/>
      <c r="PZD113" s="74"/>
      <c r="PZE113" s="74"/>
      <c r="PZF113" s="74"/>
      <c r="PZG113" s="74"/>
      <c r="PZH113" s="74"/>
      <c r="PZI113" s="74"/>
      <c r="PZJ113" s="74"/>
      <c r="PZK113" s="74"/>
      <c r="PZL113" s="74"/>
      <c r="PZM113" s="74"/>
      <c r="PZN113" s="74"/>
      <c r="PZO113" s="74"/>
      <c r="PZP113" s="74"/>
      <c r="PZQ113" s="74"/>
      <c r="PZR113" s="74"/>
      <c r="PZS113" s="74"/>
      <c r="PZT113" s="74"/>
      <c r="PZU113" s="74"/>
      <c r="PZV113" s="74"/>
      <c r="PZW113" s="74"/>
      <c r="PZX113" s="74"/>
      <c r="PZY113" s="74"/>
      <c r="PZZ113" s="74"/>
      <c r="QAA113" s="74"/>
      <c r="QAB113" s="74"/>
      <c r="QAC113" s="74"/>
      <c r="QAD113" s="74"/>
      <c r="QAE113" s="74"/>
      <c r="QAF113" s="74"/>
      <c r="QAG113" s="74"/>
      <c r="QAH113" s="74"/>
      <c r="QAI113" s="74"/>
      <c r="QAJ113" s="74"/>
      <c r="QAK113" s="74"/>
      <c r="QAL113" s="74"/>
      <c r="QAM113" s="74"/>
      <c r="QAN113" s="74"/>
      <c r="QAO113" s="74"/>
      <c r="QAP113" s="74"/>
      <c r="QAQ113" s="74"/>
      <c r="QAR113" s="74"/>
      <c r="QAS113" s="74"/>
      <c r="QAT113" s="74"/>
      <c r="QAU113" s="74"/>
      <c r="QAV113" s="74"/>
      <c r="QAW113" s="74"/>
      <c r="QAX113" s="74"/>
      <c r="QAY113" s="74"/>
      <c r="QAZ113" s="74"/>
      <c r="QBA113" s="74"/>
      <c r="QBB113" s="74"/>
      <c r="QBC113" s="74"/>
      <c r="QBD113" s="74"/>
      <c r="QBE113" s="74"/>
      <c r="QBF113" s="74"/>
      <c r="QBG113" s="74"/>
      <c r="QBH113" s="74"/>
      <c r="QBI113" s="74"/>
      <c r="QBJ113" s="74"/>
      <c r="QBK113" s="74"/>
      <c r="QBL113" s="74"/>
      <c r="QBM113" s="74"/>
      <c r="QBN113" s="74"/>
      <c r="QBO113" s="74"/>
      <c r="QBP113" s="74"/>
      <c r="QBQ113" s="74"/>
      <c r="QBR113" s="74"/>
      <c r="QBS113" s="74"/>
      <c r="QBT113" s="74"/>
      <c r="QBU113" s="74"/>
      <c r="QBV113" s="74"/>
      <c r="QBW113" s="74"/>
      <c r="QBX113" s="74"/>
      <c r="QBY113" s="74"/>
      <c r="QBZ113" s="74"/>
      <c r="QCA113" s="74"/>
      <c r="QCB113" s="74"/>
      <c r="QCC113" s="74"/>
      <c r="QCD113" s="74"/>
      <c r="QCE113" s="74"/>
      <c r="QCF113" s="74"/>
      <c r="QCG113" s="74"/>
      <c r="QCH113" s="74"/>
      <c r="QCI113" s="74"/>
      <c r="QCJ113" s="74"/>
      <c r="QCK113" s="74"/>
      <c r="QCL113" s="74"/>
      <c r="QCM113" s="74"/>
      <c r="QCN113" s="74"/>
      <c r="QCO113" s="74"/>
      <c r="QCP113" s="74"/>
      <c r="QCQ113" s="74"/>
      <c r="QCR113" s="74"/>
      <c r="QCS113" s="74"/>
      <c r="QCT113" s="74"/>
      <c r="QCU113" s="74"/>
      <c r="QCV113" s="74"/>
      <c r="QCW113" s="74"/>
      <c r="QCX113" s="74"/>
      <c r="QCY113" s="74"/>
      <c r="QCZ113" s="74"/>
      <c r="QDA113" s="74"/>
      <c r="QDB113" s="74"/>
      <c r="QDC113" s="74"/>
      <c r="QDD113" s="74"/>
      <c r="QDE113" s="74"/>
      <c r="QDF113" s="74"/>
      <c r="QDG113" s="74"/>
      <c r="QDH113" s="74"/>
      <c r="QDI113" s="74"/>
      <c r="QDJ113" s="74"/>
      <c r="QDK113" s="74"/>
      <c r="QDL113" s="74"/>
      <c r="QDM113" s="74"/>
      <c r="QDN113" s="74"/>
      <c r="QDO113" s="74"/>
      <c r="QDP113" s="74"/>
      <c r="QDQ113" s="74"/>
      <c r="QDR113" s="74"/>
      <c r="QDS113" s="74"/>
      <c r="QDT113" s="74"/>
      <c r="QDU113" s="74"/>
      <c r="QDV113" s="74"/>
      <c r="QDW113" s="74"/>
      <c r="QDX113" s="74"/>
      <c r="QDY113" s="74"/>
      <c r="QDZ113" s="74"/>
      <c r="QEA113" s="74"/>
      <c r="QEB113" s="74"/>
      <c r="QEC113" s="74"/>
      <c r="QED113" s="74"/>
      <c r="QEE113" s="74"/>
      <c r="QEF113" s="74"/>
      <c r="QEG113" s="74"/>
      <c r="QEH113" s="74"/>
      <c r="QEI113" s="74"/>
      <c r="QEJ113" s="74"/>
      <c r="QEK113" s="74"/>
      <c r="QEL113" s="74"/>
      <c r="QEM113" s="74"/>
      <c r="QEN113" s="74"/>
      <c r="QEO113" s="74"/>
      <c r="QEP113" s="74"/>
      <c r="QEQ113" s="74"/>
      <c r="QER113" s="74"/>
      <c r="QES113" s="74"/>
      <c r="QET113" s="74"/>
      <c r="QEU113" s="74"/>
      <c r="QEV113" s="74"/>
      <c r="QEW113" s="74"/>
      <c r="QEX113" s="74"/>
      <c r="QEY113" s="74"/>
      <c r="QEZ113" s="74"/>
      <c r="QFA113" s="74"/>
      <c r="QFB113" s="74"/>
      <c r="QFC113" s="74"/>
      <c r="QFD113" s="74"/>
      <c r="QFE113" s="74"/>
      <c r="QFF113" s="74"/>
      <c r="QFG113" s="74"/>
      <c r="QFH113" s="74"/>
      <c r="QFI113" s="74"/>
      <c r="QFJ113" s="74"/>
      <c r="QFK113" s="74"/>
      <c r="QFL113" s="74"/>
      <c r="QFM113" s="74"/>
      <c r="QFN113" s="74"/>
      <c r="QFO113" s="74"/>
      <c r="QFP113" s="74"/>
      <c r="QFQ113" s="74"/>
      <c r="QFR113" s="74"/>
      <c r="QFS113" s="74"/>
      <c r="QFT113" s="74"/>
      <c r="QFU113" s="74"/>
      <c r="QFV113" s="74"/>
      <c r="QFW113" s="74"/>
      <c r="QFX113" s="74"/>
      <c r="QFY113" s="74"/>
      <c r="QFZ113" s="74"/>
      <c r="QGA113" s="74"/>
      <c r="QGB113" s="74"/>
      <c r="QGC113" s="74"/>
      <c r="QGD113" s="74"/>
      <c r="QGE113" s="74"/>
      <c r="QGF113" s="74"/>
      <c r="QGG113" s="74"/>
      <c r="QGH113" s="74"/>
      <c r="QGI113" s="74"/>
      <c r="QGJ113" s="74"/>
      <c r="QGK113" s="74"/>
      <c r="QGL113" s="74"/>
      <c r="QGM113" s="74"/>
      <c r="QGN113" s="74"/>
      <c r="QGO113" s="74"/>
      <c r="QGP113" s="74"/>
      <c r="QGQ113" s="74"/>
      <c r="QGR113" s="74"/>
      <c r="QGS113" s="74"/>
      <c r="QGT113" s="74"/>
      <c r="QGU113" s="74"/>
      <c r="QGV113" s="74"/>
      <c r="QGW113" s="74"/>
      <c r="QGX113" s="74"/>
      <c r="QGY113" s="74"/>
      <c r="QGZ113" s="74"/>
      <c r="QHA113" s="74"/>
      <c r="QHB113" s="74"/>
      <c r="QHC113" s="74"/>
      <c r="QHD113" s="74"/>
      <c r="QHE113" s="74"/>
      <c r="QHF113" s="74"/>
      <c r="QHG113" s="74"/>
      <c r="QHH113" s="74"/>
      <c r="QHI113" s="74"/>
      <c r="QHJ113" s="74"/>
      <c r="QHK113" s="74"/>
      <c r="QHL113" s="74"/>
      <c r="QHM113" s="74"/>
      <c r="QHN113" s="74"/>
      <c r="QHO113" s="74"/>
      <c r="QHP113" s="74"/>
      <c r="QHQ113" s="74"/>
      <c r="QHR113" s="74"/>
      <c r="QHS113" s="74"/>
      <c r="QHT113" s="74"/>
      <c r="QHU113" s="74"/>
      <c r="QHV113" s="74"/>
      <c r="QHW113" s="74"/>
      <c r="QHX113" s="74"/>
      <c r="QHY113" s="74"/>
      <c r="QHZ113" s="74"/>
      <c r="QIA113" s="74"/>
      <c r="QIB113" s="74"/>
      <c r="QIC113" s="74"/>
      <c r="QID113" s="74"/>
      <c r="QIE113" s="74"/>
      <c r="QIF113" s="74"/>
      <c r="QIG113" s="74"/>
      <c r="QIH113" s="74"/>
      <c r="QII113" s="74"/>
      <c r="QIJ113" s="74"/>
      <c r="QIK113" s="74"/>
      <c r="QIL113" s="74"/>
      <c r="QIM113" s="74"/>
      <c r="QIN113" s="74"/>
      <c r="QIO113" s="74"/>
      <c r="QIP113" s="74"/>
      <c r="QIQ113" s="74"/>
      <c r="QIR113" s="74"/>
      <c r="QIS113" s="74"/>
      <c r="QIT113" s="74"/>
      <c r="QIU113" s="74"/>
      <c r="QIV113" s="74"/>
      <c r="QIW113" s="74"/>
      <c r="QIX113" s="74"/>
      <c r="QIY113" s="74"/>
      <c r="QIZ113" s="74"/>
      <c r="QJA113" s="74"/>
      <c r="QJB113" s="74"/>
      <c r="QJC113" s="74"/>
      <c r="QJD113" s="74"/>
      <c r="QJE113" s="74"/>
      <c r="QJF113" s="74"/>
      <c r="QJG113" s="74"/>
      <c r="QJH113" s="74"/>
      <c r="QJI113" s="74"/>
      <c r="QJJ113" s="74"/>
      <c r="QJK113" s="74"/>
      <c r="QJL113" s="74"/>
      <c r="QJM113" s="74"/>
      <c r="QJN113" s="74"/>
      <c r="QJO113" s="74"/>
      <c r="QJP113" s="74"/>
      <c r="QJQ113" s="74"/>
      <c r="QJR113" s="74"/>
      <c r="QJS113" s="74"/>
      <c r="QJT113" s="74"/>
      <c r="QJU113" s="74"/>
      <c r="QJV113" s="74"/>
      <c r="QJW113" s="74"/>
      <c r="QJX113" s="74"/>
      <c r="QJY113" s="74"/>
      <c r="QJZ113" s="74"/>
      <c r="QKA113" s="74"/>
      <c r="QKB113" s="74"/>
      <c r="QKC113" s="74"/>
      <c r="QKD113" s="74"/>
      <c r="QKE113" s="74"/>
      <c r="QKF113" s="74"/>
      <c r="QKG113" s="74"/>
      <c r="QKH113" s="74"/>
      <c r="QKI113" s="74"/>
      <c r="QKJ113" s="74"/>
      <c r="QKK113" s="74"/>
      <c r="QKL113" s="74"/>
      <c r="QKM113" s="74"/>
      <c r="QKN113" s="74"/>
      <c r="QKO113" s="74"/>
      <c r="QKP113" s="74"/>
      <c r="QKQ113" s="74"/>
      <c r="QKR113" s="74"/>
      <c r="QKS113" s="74"/>
      <c r="QKT113" s="74"/>
      <c r="QKU113" s="74"/>
      <c r="QKV113" s="74"/>
      <c r="QKW113" s="74"/>
      <c r="QKX113" s="74"/>
      <c r="QKY113" s="74"/>
      <c r="QKZ113" s="74"/>
      <c r="QLA113" s="74"/>
      <c r="QLB113" s="74"/>
      <c r="QLC113" s="74"/>
      <c r="QLD113" s="74"/>
      <c r="QLE113" s="74"/>
      <c r="QLF113" s="74"/>
      <c r="QLG113" s="74"/>
      <c r="QLH113" s="74"/>
      <c r="QLI113" s="74"/>
      <c r="QLJ113" s="74"/>
      <c r="QLK113" s="74"/>
      <c r="QLL113" s="74"/>
      <c r="QLM113" s="74"/>
      <c r="QLN113" s="74"/>
      <c r="QLO113" s="74"/>
      <c r="QLP113" s="74"/>
      <c r="QLQ113" s="74"/>
      <c r="QLR113" s="74"/>
      <c r="QLS113" s="74"/>
      <c r="QLT113" s="74"/>
      <c r="QLU113" s="74"/>
      <c r="QLV113" s="74"/>
      <c r="QLW113" s="74"/>
      <c r="QLX113" s="74"/>
      <c r="QLY113" s="74"/>
      <c r="QLZ113" s="74"/>
      <c r="QMA113" s="74"/>
      <c r="QMB113" s="74"/>
      <c r="QMC113" s="74"/>
      <c r="QMD113" s="74"/>
      <c r="QME113" s="74"/>
      <c r="QMF113" s="74"/>
      <c r="QMG113" s="74"/>
      <c r="QMH113" s="74"/>
      <c r="QMI113" s="74"/>
      <c r="QMJ113" s="74"/>
      <c r="QMK113" s="74"/>
      <c r="QML113" s="74"/>
      <c r="QMM113" s="74"/>
      <c r="QMN113" s="74"/>
      <c r="QMO113" s="74"/>
      <c r="QMP113" s="74"/>
      <c r="QMQ113" s="74"/>
      <c r="QMR113" s="74"/>
      <c r="QMS113" s="74"/>
      <c r="QMT113" s="74"/>
      <c r="QMU113" s="74"/>
      <c r="QMV113" s="74"/>
      <c r="QMW113" s="74"/>
      <c r="QMX113" s="74"/>
      <c r="QMY113" s="74"/>
      <c r="QMZ113" s="74"/>
      <c r="QNA113" s="74"/>
      <c r="QNB113" s="74"/>
      <c r="QNC113" s="74"/>
      <c r="QND113" s="74"/>
      <c r="QNE113" s="74"/>
      <c r="QNF113" s="74"/>
      <c r="QNG113" s="74"/>
      <c r="QNH113" s="74"/>
      <c r="QNI113" s="74"/>
      <c r="QNJ113" s="74"/>
      <c r="QNK113" s="74"/>
      <c r="QNL113" s="74"/>
      <c r="QNM113" s="74"/>
      <c r="QNN113" s="74"/>
      <c r="QNO113" s="74"/>
      <c r="QNP113" s="74"/>
      <c r="QNQ113" s="74"/>
      <c r="QNR113" s="74"/>
      <c r="QNS113" s="74"/>
      <c r="QNT113" s="74"/>
      <c r="QNU113" s="74"/>
      <c r="QNV113" s="74"/>
      <c r="QNW113" s="74"/>
      <c r="QNX113" s="74"/>
      <c r="QNY113" s="74"/>
      <c r="QNZ113" s="74"/>
      <c r="QOA113" s="74"/>
      <c r="QOB113" s="74"/>
      <c r="QOC113" s="74"/>
      <c r="QOD113" s="74"/>
      <c r="QOE113" s="74"/>
      <c r="QOF113" s="74"/>
      <c r="QOG113" s="74"/>
      <c r="QOH113" s="74"/>
      <c r="QOI113" s="74"/>
      <c r="QOJ113" s="74"/>
      <c r="QOK113" s="74"/>
      <c r="QOL113" s="74"/>
      <c r="QOM113" s="74"/>
      <c r="QON113" s="74"/>
      <c r="QOO113" s="74"/>
      <c r="QOP113" s="74"/>
      <c r="QOQ113" s="74"/>
      <c r="QOR113" s="74"/>
      <c r="QOS113" s="74"/>
      <c r="QOT113" s="74"/>
      <c r="QOU113" s="74"/>
      <c r="QOV113" s="74"/>
      <c r="QOW113" s="74"/>
      <c r="QOX113" s="74"/>
      <c r="QOY113" s="74"/>
      <c r="QOZ113" s="74"/>
      <c r="QPA113" s="74"/>
      <c r="QPB113" s="74"/>
      <c r="QPC113" s="74"/>
      <c r="QPD113" s="74"/>
      <c r="QPE113" s="74"/>
      <c r="QPF113" s="74"/>
      <c r="QPG113" s="74"/>
      <c r="QPH113" s="74"/>
      <c r="QPI113" s="74"/>
      <c r="QPJ113" s="74"/>
      <c r="QPK113" s="74"/>
      <c r="QPL113" s="74"/>
      <c r="QPM113" s="74"/>
      <c r="QPN113" s="74"/>
      <c r="QPO113" s="74"/>
      <c r="QPP113" s="74"/>
      <c r="QPQ113" s="74"/>
      <c r="QPR113" s="74"/>
      <c r="QPS113" s="74"/>
      <c r="QPT113" s="74"/>
      <c r="QPU113" s="74"/>
      <c r="QPV113" s="74"/>
      <c r="QPW113" s="74"/>
      <c r="QPX113" s="74"/>
      <c r="QPY113" s="74"/>
      <c r="QPZ113" s="74"/>
      <c r="QQA113" s="74"/>
      <c r="QQB113" s="74"/>
      <c r="QQC113" s="74"/>
      <c r="QQD113" s="74"/>
      <c r="QQE113" s="74"/>
      <c r="QQF113" s="74"/>
      <c r="QQG113" s="74"/>
      <c r="QQH113" s="74"/>
      <c r="QQI113" s="74"/>
      <c r="QQJ113" s="74"/>
      <c r="QQK113" s="74"/>
      <c r="QQL113" s="74"/>
      <c r="QQM113" s="74"/>
      <c r="QQN113" s="74"/>
      <c r="QQO113" s="74"/>
      <c r="QQP113" s="74"/>
      <c r="QQQ113" s="74"/>
      <c r="QQR113" s="74"/>
      <c r="QQS113" s="74"/>
      <c r="QQT113" s="74"/>
      <c r="QQU113" s="74"/>
      <c r="QQV113" s="74"/>
      <c r="QQW113" s="74"/>
      <c r="QQX113" s="74"/>
      <c r="QQY113" s="74"/>
      <c r="QQZ113" s="74"/>
      <c r="QRA113" s="74"/>
      <c r="QRB113" s="74"/>
      <c r="QRC113" s="74"/>
      <c r="QRD113" s="74"/>
      <c r="QRE113" s="74"/>
      <c r="QRF113" s="74"/>
      <c r="QRG113" s="74"/>
      <c r="QRH113" s="74"/>
      <c r="QRI113" s="74"/>
      <c r="QRJ113" s="74"/>
      <c r="QRK113" s="74"/>
      <c r="QRL113" s="74"/>
      <c r="QRM113" s="74"/>
      <c r="QRN113" s="74"/>
      <c r="QRO113" s="74"/>
      <c r="QRP113" s="74"/>
      <c r="QRQ113" s="74"/>
      <c r="QRR113" s="74"/>
      <c r="QRS113" s="74"/>
      <c r="QRT113" s="74"/>
      <c r="QRU113" s="74"/>
      <c r="QRV113" s="74"/>
      <c r="QRW113" s="74"/>
      <c r="QRX113" s="74"/>
      <c r="QRY113" s="74"/>
      <c r="QRZ113" s="74"/>
      <c r="QSA113" s="74"/>
      <c r="QSB113" s="74"/>
      <c r="QSC113" s="74"/>
      <c r="QSD113" s="74"/>
      <c r="QSE113" s="74"/>
      <c r="QSF113" s="74"/>
      <c r="QSG113" s="74"/>
      <c r="QSH113" s="74"/>
      <c r="QSI113" s="74"/>
      <c r="QSJ113" s="74"/>
      <c r="QSK113" s="74"/>
      <c r="QSL113" s="74"/>
      <c r="QSM113" s="74"/>
      <c r="QSN113" s="74"/>
      <c r="QSO113" s="74"/>
      <c r="QSP113" s="74"/>
      <c r="QSQ113" s="74"/>
      <c r="QSR113" s="74"/>
      <c r="QSS113" s="74"/>
      <c r="QST113" s="74"/>
      <c r="QSU113" s="74"/>
      <c r="QSV113" s="74"/>
      <c r="QSW113" s="74"/>
      <c r="QSX113" s="74"/>
      <c r="QSY113" s="74"/>
      <c r="QSZ113" s="74"/>
      <c r="QTA113" s="74"/>
      <c r="QTB113" s="74"/>
      <c r="QTC113" s="74"/>
      <c r="QTD113" s="74"/>
      <c r="QTE113" s="74"/>
      <c r="QTF113" s="74"/>
      <c r="QTG113" s="74"/>
      <c r="QTH113" s="74"/>
      <c r="QTI113" s="74"/>
      <c r="QTJ113" s="74"/>
      <c r="QTK113" s="74"/>
      <c r="QTL113" s="74"/>
      <c r="QTM113" s="74"/>
      <c r="QTN113" s="74"/>
      <c r="QTO113" s="74"/>
      <c r="QTP113" s="74"/>
      <c r="QTQ113" s="74"/>
      <c r="QTR113" s="74"/>
      <c r="QTS113" s="74"/>
      <c r="QTT113" s="74"/>
      <c r="QTU113" s="74"/>
      <c r="QTV113" s="74"/>
      <c r="QTW113" s="74"/>
      <c r="QTX113" s="74"/>
      <c r="QTY113" s="74"/>
      <c r="QTZ113" s="74"/>
      <c r="QUA113" s="74"/>
      <c r="QUB113" s="74"/>
      <c r="QUC113" s="74"/>
      <c r="QUD113" s="74"/>
      <c r="QUE113" s="74"/>
      <c r="QUF113" s="74"/>
      <c r="QUG113" s="74"/>
      <c r="QUH113" s="74"/>
      <c r="QUI113" s="74"/>
      <c r="QUJ113" s="74"/>
      <c r="QUK113" s="74"/>
      <c r="QUL113" s="74"/>
      <c r="QUM113" s="74"/>
      <c r="QUN113" s="74"/>
      <c r="QUO113" s="74"/>
      <c r="QUP113" s="74"/>
      <c r="QUQ113" s="74"/>
      <c r="QUR113" s="74"/>
      <c r="QUS113" s="74"/>
      <c r="QUT113" s="74"/>
      <c r="QUU113" s="74"/>
      <c r="QUV113" s="74"/>
      <c r="QUW113" s="74"/>
      <c r="QUX113" s="74"/>
      <c r="QUY113" s="74"/>
      <c r="QUZ113" s="74"/>
      <c r="QVA113" s="74"/>
      <c r="QVB113" s="74"/>
      <c r="QVC113" s="74"/>
      <c r="QVD113" s="74"/>
      <c r="QVE113" s="74"/>
      <c r="QVF113" s="74"/>
      <c r="QVG113" s="74"/>
      <c r="QVH113" s="74"/>
      <c r="QVI113" s="74"/>
      <c r="QVJ113" s="74"/>
      <c r="QVK113" s="74"/>
      <c r="QVL113" s="74"/>
      <c r="QVM113" s="74"/>
      <c r="QVN113" s="74"/>
      <c r="QVO113" s="74"/>
      <c r="QVP113" s="74"/>
      <c r="QVQ113" s="74"/>
      <c r="QVR113" s="74"/>
      <c r="QVS113" s="74"/>
      <c r="QVT113" s="74"/>
      <c r="QVU113" s="74"/>
      <c r="QVV113" s="74"/>
      <c r="QVW113" s="74"/>
      <c r="QVX113" s="74"/>
      <c r="QVY113" s="74"/>
      <c r="QVZ113" s="74"/>
      <c r="QWA113" s="74"/>
      <c r="QWB113" s="74"/>
      <c r="QWC113" s="74"/>
      <c r="QWD113" s="74"/>
      <c r="QWE113" s="74"/>
      <c r="QWF113" s="74"/>
      <c r="QWG113" s="74"/>
      <c r="QWH113" s="74"/>
      <c r="QWI113" s="74"/>
      <c r="QWJ113" s="74"/>
      <c r="QWK113" s="74"/>
      <c r="QWL113" s="74"/>
      <c r="QWM113" s="74"/>
      <c r="QWN113" s="74"/>
      <c r="QWO113" s="74"/>
      <c r="QWP113" s="74"/>
      <c r="QWQ113" s="74"/>
      <c r="QWR113" s="74"/>
      <c r="QWS113" s="74"/>
      <c r="QWT113" s="74"/>
      <c r="QWU113" s="74"/>
      <c r="QWV113" s="74"/>
      <c r="QWW113" s="74"/>
      <c r="QWX113" s="74"/>
      <c r="QWY113" s="74"/>
      <c r="QWZ113" s="74"/>
      <c r="QXA113" s="74"/>
      <c r="QXB113" s="74"/>
      <c r="QXC113" s="74"/>
      <c r="QXD113" s="74"/>
      <c r="QXE113" s="74"/>
      <c r="QXF113" s="74"/>
      <c r="QXG113" s="74"/>
      <c r="QXH113" s="74"/>
      <c r="QXI113" s="74"/>
      <c r="QXJ113" s="74"/>
      <c r="QXK113" s="74"/>
      <c r="QXL113" s="74"/>
      <c r="QXM113" s="74"/>
      <c r="QXN113" s="74"/>
      <c r="QXO113" s="74"/>
      <c r="QXP113" s="74"/>
      <c r="QXQ113" s="74"/>
      <c r="QXR113" s="74"/>
      <c r="QXS113" s="74"/>
      <c r="QXT113" s="74"/>
      <c r="QXU113" s="74"/>
      <c r="QXV113" s="74"/>
      <c r="QXW113" s="74"/>
      <c r="QXX113" s="74"/>
      <c r="QXY113" s="74"/>
      <c r="QXZ113" s="74"/>
      <c r="QYA113" s="74"/>
      <c r="QYB113" s="74"/>
      <c r="QYC113" s="74"/>
      <c r="QYD113" s="74"/>
      <c r="QYE113" s="74"/>
      <c r="QYF113" s="74"/>
      <c r="QYG113" s="74"/>
      <c r="QYH113" s="74"/>
      <c r="QYI113" s="74"/>
      <c r="QYJ113" s="74"/>
      <c r="QYK113" s="74"/>
      <c r="QYL113" s="74"/>
      <c r="QYM113" s="74"/>
      <c r="QYN113" s="74"/>
      <c r="QYO113" s="74"/>
      <c r="QYP113" s="74"/>
      <c r="QYQ113" s="74"/>
      <c r="QYR113" s="74"/>
      <c r="QYS113" s="74"/>
      <c r="QYT113" s="74"/>
      <c r="QYU113" s="74"/>
      <c r="QYV113" s="74"/>
      <c r="QYW113" s="74"/>
      <c r="QYX113" s="74"/>
      <c r="QYY113" s="74"/>
      <c r="QYZ113" s="74"/>
      <c r="QZA113" s="74"/>
      <c r="QZB113" s="74"/>
      <c r="QZC113" s="74"/>
      <c r="QZD113" s="74"/>
      <c r="QZE113" s="74"/>
      <c r="QZF113" s="74"/>
      <c r="QZG113" s="74"/>
      <c r="QZH113" s="74"/>
      <c r="QZI113" s="74"/>
      <c r="QZJ113" s="74"/>
      <c r="QZK113" s="74"/>
      <c r="QZL113" s="74"/>
      <c r="QZM113" s="74"/>
      <c r="QZN113" s="74"/>
      <c r="QZO113" s="74"/>
      <c r="QZP113" s="74"/>
      <c r="QZQ113" s="74"/>
      <c r="QZR113" s="74"/>
      <c r="QZS113" s="74"/>
      <c r="QZT113" s="74"/>
      <c r="QZU113" s="74"/>
      <c r="QZV113" s="74"/>
      <c r="QZW113" s="74"/>
      <c r="QZX113" s="74"/>
      <c r="QZY113" s="74"/>
      <c r="QZZ113" s="74"/>
      <c r="RAA113" s="74"/>
      <c r="RAB113" s="74"/>
      <c r="RAC113" s="74"/>
      <c r="RAD113" s="74"/>
      <c r="RAE113" s="74"/>
      <c r="RAF113" s="74"/>
      <c r="RAG113" s="74"/>
      <c r="RAH113" s="74"/>
      <c r="RAI113" s="74"/>
      <c r="RAJ113" s="74"/>
      <c r="RAK113" s="74"/>
      <c r="RAL113" s="74"/>
      <c r="RAM113" s="74"/>
      <c r="RAN113" s="74"/>
      <c r="RAO113" s="74"/>
      <c r="RAP113" s="74"/>
      <c r="RAQ113" s="74"/>
      <c r="RAR113" s="74"/>
      <c r="RAS113" s="74"/>
      <c r="RAT113" s="74"/>
      <c r="RAU113" s="74"/>
      <c r="RAV113" s="74"/>
      <c r="RAW113" s="74"/>
      <c r="RAX113" s="74"/>
      <c r="RAY113" s="74"/>
      <c r="RAZ113" s="74"/>
      <c r="RBA113" s="74"/>
      <c r="RBB113" s="74"/>
      <c r="RBC113" s="74"/>
      <c r="RBD113" s="74"/>
      <c r="RBE113" s="74"/>
      <c r="RBF113" s="74"/>
      <c r="RBG113" s="74"/>
      <c r="RBH113" s="74"/>
      <c r="RBI113" s="74"/>
      <c r="RBJ113" s="74"/>
      <c r="RBK113" s="74"/>
      <c r="RBL113" s="74"/>
      <c r="RBM113" s="74"/>
      <c r="RBN113" s="74"/>
      <c r="RBO113" s="74"/>
      <c r="RBP113" s="74"/>
      <c r="RBQ113" s="74"/>
      <c r="RBR113" s="74"/>
      <c r="RBS113" s="74"/>
      <c r="RBT113" s="74"/>
      <c r="RBU113" s="74"/>
      <c r="RBV113" s="74"/>
      <c r="RBW113" s="74"/>
      <c r="RBX113" s="74"/>
      <c r="RBY113" s="74"/>
      <c r="RBZ113" s="74"/>
      <c r="RCA113" s="74"/>
      <c r="RCB113" s="74"/>
      <c r="RCC113" s="74"/>
      <c r="RCD113" s="74"/>
      <c r="RCE113" s="74"/>
      <c r="RCF113" s="74"/>
      <c r="RCG113" s="74"/>
      <c r="RCH113" s="74"/>
      <c r="RCI113" s="74"/>
      <c r="RCJ113" s="74"/>
      <c r="RCK113" s="74"/>
      <c r="RCL113" s="74"/>
      <c r="RCM113" s="74"/>
      <c r="RCN113" s="74"/>
      <c r="RCO113" s="74"/>
      <c r="RCP113" s="74"/>
      <c r="RCQ113" s="74"/>
      <c r="RCR113" s="74"/>
      <c r="RCS113" s="74"/>
      <c r="RCT113" s="74"/>
      <c r="RCU113" s="74"/>
      <c r="RCV113" s="74"/>
      <c r="RCW113" s="74"/>
      <c r="RCX113" s="74"/>
      <c r="RCY113" s="74"/>
      <c r="RCZ113" s="74"/>
      <c r="RDA113" s="74"/>
      <c r="RDB113" s="74"/>
      <c r="RDC113" s="74"/>
      <c r="RDD113" s="74"/>
      <c r="RDE113" s="74"/>
      <c r="RDF113" s="74"/>
      <c r="RDG113" s="74"/>
      <c r="RDH113" s="74"/>
      <c r="RDI113" s="74"/>
      <c r="RDJ113" s="74"/>
      <c r="RDK113" s="74"/>
      <c r="RDL113" s="74"/>
      <c r="RDM113" s="74"/>
      <c r="RDN113" s="74"/>
      <c r="RDO113" s="74"/>
      <c r="RDP113" s="74"/>
      <c r="RDQ113" s="74"/>
      <c r="RDR113" s="74"/>
      <c r="RDS113" s="74"/>
      <c r="RDT113" s="74"/>
      <c r="RDU113" s="74"/>
      <c r="RDV113" s="74"/>
      <c r="RDW113" s="74"/>
      <c r="RDX113" s="74"/>
      <c r="RDY113" s="74"/>
      <c r="RDZ113" s="74"/>
      <c r="REA113" s="74"/>
      <c r="REB113" s="74"/>
      <c r="REC113" s="74"/>
      <c r="RED113" s="74"/>
      <c r="REE113" s="74"/>
      <c r="REF113" s="74"/>
      <c r="REG113" s="74"/>
      <c r="REH113" s="74"/>
      <c r="REI113" s="74"/>
      <c r="REJ113" s="74"/>
      <c r="REK113" s="74"/>
      <c r="REL113" s="74"/>
      <c r="REM113" s="74"/>
      <c r="REN113" s="74"/>
      <c r="REO113" s="74"/>
      <c r="REP113" s="74"/>
      <c r="REQ113" s="74"/>
      <c r="RER113" s="74"/>
      <c r="RES113" s="74"/>
      <c r="RET113" s="74"/>
      <c r="REU113" s="74"/>
      <c r="REV113" s="74"/>
      <c r="REW113" s="74"/>
      <c r="REX113" s="74"/>
      <c r="REY113" s="74"/>
      <c r="REZ113" s="74"/>
      <c r="RFA113" s="74"/>
      <c r="RFB113" s="74"/>
      <c r="RFC113" s="74"/>
      <c r="RFD113" s="74"/>
      <c r="RFE113" s="74"/>
      <c r="RFF113" s="74"/>
      <c r="RFG113" s="74"/>
      <c r="RFH113" s="74"/>
      <c r="RFI113" s="74"/>
      <c r="RFJ113" s="74"/>
      <c r="RFK113" s="74"/>
      <c r="RFL113" s="74"/>
      <c r="RFM113" s="74"/>
      <c r="RFN113" s="74"/>
      <c r="RFO113" s="74"/>
      <c r="RFP113" s="74"/>
      <c r="RFQ113" s="74"/>
      <c r="RFR113" s="74"/>
      <c r="RFS113" s="74"/>
      <c r="RFT113" s="74"/>
      <c r="RFU113" s="74"/>
      <c r="RFV113" s="74"/>
      <c r="RFW113" s="74"/>
      <c r="RFX113" s="74"/>
      <c r="RFY113" s="74"/>
      <c r="RFZ113" s="74"/>
      <c r="RGA113" s="74"/>
      <c r="RGB113" s="74"/>
      <c r="RGC113" s="74"/>
      <c r="RGD113" s="74"/>
      <c r="RGE113" s="74"/>
      <c r="RGF113" s="74"/>
      <c r="RGG113" s="74"/>
      <c r="RGH113" s="74"/>
      <c r="RGI113" s="74"/>
      <c r="RGJ113" s="74"/>
      <c r="RGK113" s="74"/>
      <c r="RGL113" s="74"/>
      <c r="RGM113" s="74"/>
      <c r="RGN113" s="74"/>
      <c r="RGO113" s="74"/>
      <c r="RGP113" s="74"/>
      <c r="RGQ113" s="74"/>
      <c r="RGR113" s="74"/>
      <c r="RGS113" s="74"/>
      <c r="RGT113" s="74"/>
      <c r="RGU113" s="74"/>
      <c r="RGV113" s="74"/>
      <c r="RGW113" s="74"/>
      <c r="RGX113" s="74"/>
      <c r="RGY113" s="74"/>
      <c r="RGZ113" s="74"/>
      <c r="RHA113" s="74"/>
      <c r="RHB113" s="74"/>
      <c r="RHC113" s="74"/>
      <c r="RHD113" s="74"/>
      <c r="RHE113" s="74"/>
      <c r="RHF113" s="74"/>
      <c r="RHG113" s="74"/>
      <c r="RHH113" s="74"/>
      <c r="RHI113" s="74"/>
      <c r="RHJ113" s="74"/>
      <c r="RHK113" s="74"/>
      <c r="RHL113" s="74"/>
      <c r="RHM113" s="74"/>
      <c r="RHN113" s="74"/>
      <c r="RHO113" s="74"/>
      <c r="RHP113" s="74"/>
      <c r="RHQ113" s="74"/>
      <c r="RHR113" s="74"/>
      <c r="RHS113" s="74"/>
      <c r="RHT113" s="74"/>
      <c r="RHU113" s="74"/>
      <c r="RHV113" s="74"/>
      <c r="RHW113" s="74"/>
      <c r="RHX113" s="74"/>
      <c r="RHY113" s="74"/>
      <c r="RHZ113" s="74"/>
      <c r="RIA113" s="74"/>
      <c r="RIB113" s="74"/>
      <c r="RIC113" s="74"/>
      <c r="RID113" s="74"/>
      <c r="RIE113" s="74"/>
      <c r="RIF113" s="74"/>
      <c r="RIG113" s="74"/>
      <c r="RIH113" s="74"/>
      <c r="RII113" s="74"/>
      <c r="RIJ113" s="74"/>
      <c r="RIK113" s="74"/>
      <c r="RIL113" s="74"/>
      <c r="RIM113" s="74"/>
      <c r="RIN113" s="74"/>
      <c r="RIO113" s="74"/>
      <c r="RIP113" s="74"/>
      <c r="RIQ113" s="74"/>
      <c r="RIR113" s="74"/>
      <c r="RIS113" s="74"/>
      <c r="RIT113" s="74"/>
      <c r="RIU113" s="74"/>
      <c r="RIV113" s="74"/>
      <c r="RIW113" s="74"/>
      <c r="RIX113" s="74"/>
      <c r="RIY113" s="74"/>
      <c r="RIZ113" s="74"/>
      <c r="RJA113" s="74"/>
      <c r="RJB113" s="74"/>
      <c r="RJC113" s="74"/>
      <c r="RJD113" s="74"/>
      <c r="RJE113" s="74"/>
      <c r="RJF113" s="74"/>
      <c r="RJG113" s="74"/>
      <c r="RJH113" s="74"/>
      <c r="RJI113" s="74"/>
      <c r="RJJ113" s="74"/>
      <c r="RJK113" s="74"/>
      <c r="RJL113" s="74"/>
      <c r="RJM113" s="74"/>
      <c r="RJN113" s="74"/>
      <c r="RJO113" s="74"/>
      <c r="RJP113" s="74"/>
      <c r="RJQ113" s="74"/>
      <c r="RJR113" s="74"/>
      <c r="RJS113" s="74"/>
      <c r="RJT113" s="74"/>
      <c r="RJU113" s="74"/>
      <c r="RJV113" s="74"/>
      <c r="RJW113" s="74"/>
      <c r="RJX113" s="74"/>
      <c r="RJY113" s="74"/>
      <c r="RJZ113" s="74"/>
      <c r="RKA113" s="74"/>
      <c r="RKB113" s="74"/>
      <c r="RKC113" s="74"/>
      <c r="RKD113" s="74"/>
      <c r="RKE113" s="74"/>
      <c r="RKF113" s="74"/>
      <c r="RKG113" s="74"/>
      <c r="RKH113" s="74"/>
      <c r="RKI113" s="74"/>
      <c r="RKJ113" s="74"/>
      <c r="RKK113" s="74"/>
      <c r="RKL113" s="74"/>
      <c r="RKM113" s="74"/>
      <c r="RKN113" s="74"/>
      <c r="RKO113" s="74"/>
      <c r="RKP113" s="74"/>
      <c r="RKQ113" s="74"/>
      <c r="RKR113" s="74"/>
      <c r="RKS113" s="74"/>
      <c r="RKT113" s="74"/>
      <c r="RKU113" s="74"/>
      <c r="RKV113" s="74"/>
      <c r="RKW113" s="74"/>
      <c r="RKX113" s="74"/>
      <c r="RKY113" s="74"/>
      <c r="RKZ113" s="74"/>
      <c r="RLA113" s="74"/>
      <c r="RLB113" s="74"/>
      <c r="RLC113" s="74"/>
      <c r="RLD113" s="74"/>
      <c r="RLE113" s="74"/>
      <c r="RLF113" s="74"/>
      <c r="RLG113" s="74"/>
      <c r="RLH113" s="74"/>
      <c r="RLI113" s="74"/>
      <c r="RLJ113" s="74"/>
      <c r="RLK113" s="74"/>
      <c r="RLL113" s="74"/>
      <c r="RLM113" s="74"/>
      <c r="RLN113" s="74"/>
      <c r="RLO113" s="74"/>
      <c r="RLP113" s="74"/>
      <c r="RLQ113" s="74"/>
      <c r="RLR113" s="74"/>
      <c r="RLS113" s="74"/>
      <c r="RLT113" s="74"/>
      <c r="RLU113" s="74"/>
      <c r="RLV113" s="74"/>
      <c r="RLW113" s="74"/>
      <c r="RLX113" s="74"/>
      <c r="RLY113" s="74"/>
      <c r="RLZ113" s="74"/>
      <c r="RMA113" s="74"/>
      <c r="RMB113" s="74"/>
      <c r="RMC113" s="74"/>
      <c r="RMD113" s="74"/>
      <c r="RME113" s="74"/>
      <c r="RMF113" s="74"/>
      <c r="RMG113" s="74"/>
      <c r="RMH113" s="74"/>
      <c r="RMI113" s="74"/>
      <c r="RMJ113" s="74"/>
      <c r="RMK113" s="74"/>
      <c r="RML113" s="74"/>
      <c r="RMM113" s="74"/>
      <c r="RMN113" s="74"/>
      <c r="RMO113" s="74"/>
      <c r="RMP113" s="74"/>
      <c r="RMQ113" s="74"/>
      <c r="RMR113" s="74"/>
      <c r="RMS113" s="74"/>
      <c r="RMT113" s="74"/>
      <c r="RMU113" s="74"/>
      <c r="RMV113" s="74"/>
      <c r="RMW113" s="74"/>
      <c r="RMX113" s="74"/>
      <c r="RMY113" s="74"/>
      <c r="RMZ113" s="74"/>
      <c r="RNA113" s="74"/>
      <c r="RNB113" s="74"/>
      <c r="RNC113" s="74"/>
      <c r="RND113" s="74"/>
      <c r="RNE113" s="74"/>
      <c r="RNF113" s="74"/>
      <c r="RNG113" s="74"/>
      <c r="RNH113" s="74"/>
      <c r="RNI113" s="74"/>
      <c r="RNJ113" s="74"/>
      <c r="RNK113" s="74"/>
      <c r="RNL113" s="74"/>
      <c r="RNM113" s="74"/>
      <c r="RNN113" s="74"/>
      <c r="RNO113" s="74"/>
      <c r="RNP113" s="74"/>
      <c r="RNQ113" s="74"/>
      <c r="RNR113" s="74"/>
      <c r="RNS113" s="74"/>
      <c r="RNT113" s="74"/>
      <c r="RNU113" s="74"/>
      <c r="RNV113" s="74"/>
      <c r="RNW113" s="74"/>
      <c r="RNX113" s="74"/>
      <c r="RNY113" s="74"/>
      <c r="RNZ113" s="74"/>
      <c r="ROA113" s="74"/>
      <c r="ROB113" s="74"/>
      <c r="ROC113" s="74"/>
      <c r="ROD113" s="74"/>
      <c r="ROE113" s="74"/>
      <c r="ROF113" s="74"/>
      <c r="ROG113" s="74"/>
      <c r="ROH113" s="74"/>
      <c r="ROI113" s="74"/>
      <c r="ROJ113" s="74"/>
      <c r="ROK113" s="74"/>
      <c r="ROL113" s="74"/>
      <c r="ROM113" s="74"/>
      <c r="RON113" s="74"/>
      <c r="ROO113" s="74"/>
      <c r="ROP113" s="74"/>
      <c r="ROQ113" s="74"/>
      <c r="ROR113" s="74"/>
      <c r="ROS113" s="74"/>
      <c r="ROT113" s="74"/>
      <c r="ROU113" s="74"/>
      <c r="ROV113" s="74"/>
      <c r="ROW113" s="74"/>
      <c r="ROX113" s="74"/>
      <c r="ROY113" s="74"/>
      <c r="ROZ113" s="74"/>
      <c r="RPA113" s="74"/>
      <c r="RPB113" s="74"/>
      <c r="RPC113" s="74"/>
      <c r="RPD113" s="74"/>
      <c r="RPE113" s="74"/>
      <c r="RPF113" s="74"/>
      <c r="RPG113" s="74"/>
      <c r="RPH113" s="74"/>
      <c r="RPI113" s="74"/>
      <c r="RPJ113" s="74"/>
      <c r="RPK113" s="74"/>
      <c r="RPL113" s="74"/>
      <c r="RPM113" s="74"/>
      <c r="RPN113" s="74"/>
      <c r="RPO113" s="74"/>
      <c r="RPP113" s="74"/>
      <c r="RPQ113" s="74"/>
      <c r="RPR113" s="74"/>
      <c r="RPS113" s="74"/>
      <c r="RPT113" s="74"/>
      <c r="RPU113" s="74"/>
      <c r="RPV113" s="74"/>
      <c r="RPW113" s="74"/>
      <c r="RPX113" s="74"/>
      <c r="RPY113" s="74"/>
      <c r="RPZ113" s="74"/>
      <c r="RQA113" s="74"/>
      <c r="RQB113" s="74"/>
      <c r="RQC113" s="74"/>
      <c r="RQD113" s="74"/>
      <c r="RQE113" s="74"/>
      <c r="RQF113" s="74"/>
      <c r="RQG113" s="74"/>
      <c r="RQH113" s="74"/>
      <c r="RQI113" s="74"/>
      <c r="RQJ113" s="74"/>
      <c r="RQK113" s="74"/>
      <c r="RQL113" s="74"/>
      <c r="RQM113" s="74"/>
      <c r="RQN113" s="74"/>
      <c r="RQO113" s="74"/>
      <c r="RQP113" s="74"/>
      <c r="RQQ113" s="74"/>
      <c r="RQR113" s="74"/>
      <c r="RQS113" s="74"/>
      <c r="RQT113" s="74"/>
      <c r="RQU113" s="74"/>
      <c r="RQV113" s="74"/>
      <c r="RQW113" s="74"/>
      <c r="RQX113" s="74"/>
      <c r="RQY113" s="74"/>
      <c r="RQZ113" s="74"/>
      <c r="RRA113" s="74"/>
      <c r="RRB113" s="74"/>
      <c r="RRC113" s="74"/>
      <c r="RRD113" s="74"/>
      <c r="RRE113" s="74"/>
      <c r="RRF113" s="74"/>
      <c r="RRG113" s="74"/>
      <c r="RRH113" s="74"/>
      <c r="RRI113" s="74"/>
      <c r="RRJ113" s="74"/>
      <c r="RRK113" s="74"/>
      <c r="RRL113" s="74"/>
      <c r="RRM113" s="74"/>
      <c r="RRN113" s="74"/>
      <c r="RRO113" s="74"/>
      <c r="RRP113" s="74"/>
      <c r="RRQ113" s="74"/>
      <c r="RRR113" s="74"/>
      <c r="RRS113" s="74"/>
      <c r="RRT113" s="74"/>
      <c r="RRU113" s="74"/>
      <c r="RRV113" s="74"/>
      <c r="RRW113" s="74"/>
      <c r="RRX113" s="74"/>
      <c r="RRY113" s="74"/>
      <c r="RRZ113" s="74"/>
      <c r="RSA113" s="74"/>
      <c r="RSB113" s="74"/>
      <c r="RSC113" s="74"/>
      <c r="RSD113" s="74"/>
      <c r="RSE113" s="74"/>
      <c r="RSF113" s="74"/>
      <c r="RSG113" s="74"/>
      <c r="RSH113" s="74"/>
      <c r="RSI113" s="74"/>
      <c r="RSJ113" s="74"/>
      <c r="RSK113" s="74"/>
      <c r="RSL113" s="74"/>
      <c r="RSM113" s="74"/>
      <c r="RSN113" s="74"/>
      <c r="RSO113" s="74"/>
      <c r="RSP113" s="74"/>
      <c r="RSQ113" s="74"/>
      <c r="RSR113" s="74"/>
      <c r="RSS113" s="74"/>
      <c r="RST113" s="74"/>
      <c r="RSU113" s="74"/>
      <c r="RSV113" s="74"/>
      <c r="RSW113" s="74"/>
      <c r="RSX113" s="74"/>
      <c r="RSY113" s="74"/>
      <c r="RSZ113" s="74"/>
      <c r="RTA113" s="74"/>
      <c r="RTB113" s="74"/>
      <c r="RTC113" s="74"/>
      <c r="RTD113" s="74"/>
      <c r="RTE113" s="74"/>
      <c r="RTF113" s="74"/>
      <c r="RTG113" s="74"/>
      <c r="RTH113" s="74"/>
      <c r="RTI113" s="74"/>
      <c r="RTJ113" s="74"/>
      <c r="RTK113" s="74"/>
      <c r="RTL113" s="74"/>
      <c r="RTM113" s="74"/>
      <c r="RTN113" s="74"/>
      <c r="RTO113" s="74"/>
      <c r="RTP113" s="74"/>
      <c r="RTQ113" s="74"/>
      <c r="RTR113" s="74"/>
      <c r="RTS113" s="74"/>
      <c r="RTT113" s="74"/>
      <c r="RTU113" s="74"/>
      <c r="RTV113" s="74"/>
      <c r="RTW113" s="74"/>
      <c r="RTX113" s="74"/>
      <c r="RTY113" s="74"/>
      <c r="RTZ113" s="74"/>
      <c r="RUA113" s="74"/>
      <c r="RUB113" s="74"/>
      <c r="RUC113" s="74"/>
      <c r="RUD113" s="74"/>
      <c r="RUE113" s="74"/>
      <c r="RUF113" s="74"/>
      <c r="RUG113" s="74"/>
      <c r="RUH113" s="74"/>
      <c r="RUI113" s="74"/>
      <c r="RUJ113" s="74"/>
      <c r="RUK113" s="74"/>
      <c r="RUL113" s="74"/>
      <c r="RUM113" s="74"/>
      <c r="RUN113" s="74"/>
      <c r="RUO113" s="74"/>
      <c r="RUP113" s="74"/>
      <c r="RUQ113" s="74"/>
      <c r="RUR113" s="74"/>
      <c r="RUS113" s="74"/>
      <c r="RUT113" s="74"/>
      <c r="RUU113" s="74"/>
      <c r="RUV113" s="74"/>
      <c r="RUW113" s="74"/>
      <c r="RUX113" s="74"/>
      <c r="RUY113" s="74"/>
      <c r="RUZ113" s="74"/>
      <c r="RVA113" s="74"/>
      <c r="RVB113" s="74"/>
      <c r="RVC113" s="74"/>
      <c r="RVD113" s="74"/>
      <c r="RVE113" s="74"/>
      <c r="RVF113" s="74"/>
      <c r="RVG113" s="74"/>
      <c r="RVH113" s="74"/>
      <c r="RVI113" s="74"/>
      <c r="RVJ113" s="74"/>
      <c r="RVK113" s="74"/>
      <c r="RVL113" s="74"/>
      <c r="RVM113" s="74"/>
      <c r="RVN113" s="74"/>
      <c r="RVO113" s="74"/>
      <c r="RVP113" s="74"/>
      <c r="RVQ113" s="74"/>
      <c r="RVR113" s="74"/>
      <c r="RVS113" s="74"/>
      <c r="RVT113" s="74"/>
      <c r="RVU113" s="74"/>
      <c r="RVV113" s="74"/>
      <c r="RVW113" s="74"/>
      <c r="RVX113" s="74"/>
      <c r="RVY113" s="74"/>
      <c r="RVZ113" s="74"/>
      <c r="RWA113" s="74"/>
      <c r="RWB113" s="74"/>
      <c r="RWC113" s="74"/>
      <c r="RWD113" s="74"/>
      <c r="RWE113" s="74"/>
      <c r="RWF113" s="74"/>
      <c r="RWG113" s="74"/>
      <c r="RWH113" s="74"/>
      <c r="RWI113" s="74"/>
      <c r="RWJ113" s="74"/>
      <c r="RWK113" s="74"/>
      <c r="RWL113" s="74"/>
      <c r="RWM113" s="74"/>
      <c r="RWN113" s="74"/>
      <c r="RWO113" s="74"/>
      <c r="RWP113" s="74"/>
      <c r="RWQ113" s="74"/>
      <c r="RWR113" s="74"/>
      <c r="RWS113" s="74"/>
      <c r="RWT113" s="74"/>
      <c r="RWU113" s="74"/>
      <c r="RWV113" s="74"/>
      <c r="RWW113" s="74"/>
      <c r="RWX113" s="74"/>
      <c r="RWY113" s="74"/>
      <c r="RWZ113" s="74"/>
      <c r="RXA113" s="74"/>
      <c r="RXB113" s="74"/>
      <c r="RXC113" s="74"/>
      <c r="RXD113" s="74"/>
      <c r="RXE113" s="74"/>
      <c r="RXF113" s="74"/>
      <c r="RXG113" s="74"/>
      <c r="RXH113" s="74"/>
      <c r="RXI113" s="74"/>
      <c r="RXJ113" s="74"/>
      <c r="RXK113" s="74"/>
      <c r="RXL113" s="74"/>
      <c r="RXM113" s="74"/>
      <c r="RXN113" s="74"/>
      <c r="RXO113" s="74"/>
      <c r="RXP113" s="74"/>
      <c r="RXQ113" s="74"/>
      <c r="RXR113" s="74"/>
      <c r="RXS113" s="74"/>
      <c r="RXT113" s="74"/>
      <c r="RXU113" s="74"/>
      <c r="RXV113" s="74"/>
      <c r="RXW113" s="74"/>
      <c r="RXX113" s="74"/>
      <c r="RXY113" s="74"/>
      <c r="RXZ113" s="74"/>
      <c r="RYA113" s="74"/>
      <c r="RYB113" s="74"/>
      <c r="RYC113" s="74"/>
      <c r="RYD113" s="74"/>
      <c r="RYE113" s="74"/>
      <c r="RYF113" s="74"/>
      <c r="RYG113" s="74"/>
      <c r="RYH113" s="74"/>
      <c r="RYI113" s="74"/>
      <c r="RYJ113" s="74"/>
      <c r="RYK113" s="74"/>
      <c r="RYL113" s="74"/>
      <c r="RYM113" s="74"/>
      <c r="RYN113" s="74"/>
      <c r="RYO113" s="74"/>
      <c r="RYP113" s="74"/>
      <c r="RYQ113" s="74"/>
      <c r="RYR113" s="74"/>
      <c r="RYS113" s="74"/>
      <c r="RYT113" s="74"/>
      <c r="RYU113" s="74"/>
      <c r="RYV113" s="74"/>
      <c r="RYW113" s="74"/>
      <c r="RYX113" s="74"/>
      <c r="RYY113" s="74"/>
      <c r="RYZ113" s="74"/>
      <c r="RZA113" s="74"/>
      <c r="RZB113" s="74"/>
      <c r="RZC113" s="74"/>
      <c r="RZD113" s="74"/>
      <c r="RZE113" s="74"/>
      <c r="RZF113" s="74"/>
      <c r="RZG113" s="74"/>
      <c r="RZH113" s="74"/>
      <c r="RZI113" s="74"/>
      <c r="RZJ113" s="74"/>
      <c r="RZK113" s="74"/>
      <c r="RZL113" s="74"/>
      <c r="RZM113" s="74"/>
      <c r="RZN113" s="74"/>
      <c r="RZO113" s="74"/>
      <c r="RZP113" s="74"/>
      <c r="RZQ113" s="74"/>
      <c r="RZR113" s="74"/>
      <c r="RZS113" s="74"/>
      <c r="RZT113" s="74"/>
      <c r="RZU113" s="74"/>
      <c r="RZV113" s="74"/>
      <c r="RZW113" s="74"/>
      <c r="RZX113" s="74"/>
      <c r="RZY113" s="74"/>
      <c r="RZZ113" s="74"/>
      <c r="SAA113" s="74"/>
      <c r="SAB113" s="74"/>
      <c r="SAC113" s="74"/>
      <c r="SAD113" s="74"/>
      <c r="SAE113" s="74"/>
      <c r="SAF113" s="74"/>
      <c r="SAG113" s="74"/>
      <c r="SAH113" s="74"/>
      <c r="SAI113" s="74"/>
      <c r="SAJ113" s="74"/>
      <c r="SAK113" s="74"/>
      <c r="SAL113" s="74"/>
      <c r="SAM113" s="74"/>
      <c r="SAN113" s="74"/>
      <c r="SAO113" s="74"/>
      <c r="SAP113" s="74"/>
      <c r="SAQ113" s="74"/>
      <c r="SAR113" s="74"/>
      <c r="SAS113" s="74"/>
      <c r="SAT113" s="74"/>
      <c r="SAU113" s="74"/>
      <c r="SAV113" s="74"/>
      <c r="SAW113" s="74"/>
      <c r="SAX113" s="74"/>
      <c r="SAY113" s="74"/>
      <c r="SAZ113" s="74"/>
      <c r="SBA113" s="74"/>
      <c r="SBB113" s="74"/>
      <c r="SBC113" s="74"/>
      <c r="SBD113" s="74"/>
      <c r="SBE113" s="74"/>
      <c r="SBF113" s="74"/>
      <c r="SBG113" s="74"/>
      <c r="SBH113" s="74"/>
      <c r="SBI113" s="74"/>
      <c r="SBJ113" s="74"/>
      <c r="SBK113" s="74"/>
      <c r="SBL113" s="74"/>
      <c r="SBM113" s="74"/>
      <c r="SBN113" s="74"/>
      <c r="SBO113" s="74"/>
      <c r="SBP113" s="74"/>
      <c r="SBQ113" s="74"/>
      <c r="SBR113" s="74"/>
      <c r="SBS113" s="74"/>
      <c r="SBT113" s="74"/>
      <c r="SBU113" s="74"/>
      <c r="SBV113" s="74"/>
      <c r="SBW113" s="74"/>
      <c r="SBX113" s="74"/>
      <c r="SBY113" s="74"/>
      <c r="SBZ113" s="74"/>
      <c r="SCA113" s="74"/>
      <c r="SCB113" s="74"/>
      <c r="SCC113" s="74"/>
      <c r="SCD113" s="74"/>
      <c r="SCE113" s="74"/>
      <c r="SCF113" s="74"/>
      <c r="SCG113" s="74"/>
      <c r="SCH113" s="74"/>
      <c r="SCI113" s="74"/>
      <c r="SCJ113" s="74"/>
      <c r="SCK113" s="74"/>
      <c r="SCL113" s="74"/>
      <c r="SCM113" s="74"/>
      <c r="SCN113" s="74"/>
      <c r="SCO113" s="74"/>
      <c r="SCP113" s="74"/>
      <c r="SCQ113" s="74"/>
      <c r="SCR113" s="74"/>
      <c r="SCS113" s="74"/>
      <c r="SCT113" s="74"/>
      <c r="SCU113" s="74"/>
      <c r="SCV113" s="74"/>
      <c r="SCW113" s="74"/>
      <c r="SCX113" s="74"/>
      <c r="SCY113" s="74"/>
      <c r="SCZ113" s="74"/>
      <c r="SDA113" s="74"/>
      <c r="SDB113" s="74"/>
      <c r="SDC113" s="74"/>
      <c r="SDD113" s="74"/>
      <c r="SDE113" s="74"/>
      <c r="SDF113" s="74"/>
      <c r="SDG113" s="74"/>
      <c r="SDH113" s="74"/>
      <c r="SDI113" s="74"/>
      <c r="SDJ113" s="74"/>
      <c r="SDK113" s="74"/>
      <c r="SDL113" s="74"/>
      <c r="SDM113" s="74"/>
      <c r="SDN113" s="74"/>
      <c r="SDO113" s="74"/>
      <c r="SDP113" s="74"/>
      <c r="SDQ113" s="74"/>
      <c r="SDR113" s="74"/>
      <c r="SDS113" s="74"/>
      <c r="SDT113" s="74"/>
      <c r="SDU113" s="74"/>
      <c r="SDV113" s="74"/>
      <c r="SDW113" s="74"/>
      <c r="SDX113" s="74"/>
      <c r="SDY113" s="74"/>
      <c r="SDZ113" s="74"/>
      <c r="SEA113" s="74"/>
      <c r="SEB113" s="74"/>
      <c r="SEC113" s="74"/>
      <c r="SED113" s="74"/>
      <c r="SEE113" s="74"/>
      <c r="SEF113" s="74"/>
      <c r="SEG113" s="74"/>
      <c r="SEH113" s="74"/>
      <c r="SEI113" s="74"/>
      <c r="SEJ113" s="74"/>
      <c r="SEK113" s="74"/>
      <c r="SEL113" s="74"/>
      <c r="SEM113" s="74"/>
      <c r="SEN113" s="74"/>
      <c r="SEO113" s="74"/>
      <c r="SEP113" s="74"/>
      <c r="SEQ113" s="74"/>
      <c r="SER113" s="74"/>
      <c r="SES113" s="74"/>
      <c r="SET113" s="74"/>
      <c r="SEU113" s="74"/>
      <c r="SEV113" s="74"/>
      <c r="SEW113" s="74"/>
      <c r="SEX113" s="74"/>
      <c r="SEY113" s="74"/>
      <c r="SEZ113" s="74"/>
      <c r="SFA113" s="74"/>
      <c r="SFB113" s="74"/>
      <c r="SFC113" s="74"/>
      <c r="SFD113" s="74"/>
      <c r="SFE113" s="74"/>
      <c r="SFF113" s="74"/>
      <c r="SFG113" s="74"/>
      <c r="SFH113" s="74"/>
      <c r="SFI113" s="74"/>
      <c r="SFJ113" s="74"/>
      <c r="SFK113" s="74"/>
      <c r="SFL113" s="74"/>
      <c r="SFM113" s="74"/>
      <c r="SFN113" s="74"/>
      <c r="SFO113" s="74"/>
      <c r="SFP113" s="74"/>
      <c r="SFQ113" s="74"/>
      <c r="SFR113" s="74"/>
      <c r="SFS113" s="74"/>
      <c r="SFT113" s="74"/>
      <c r="SFU113" s="74"/>
      <c r="SFV113" s="74"/>
      <c r="SFW113" s="74"/>
      <c r="SFX113" s="74"/>
      <c r="SFY113" s="74"/>
      <c r="SFZ113" s="74"/>
      <c r="SGA113" s="74"/>
      <c r="SGB113" s="74"/>
      <c r="SGC113" s="74"/>
      <c r="SGD113" s="74"/>
      <c r="SGE113" s="74"/>
      <c r="SGF113" s="74"/>
      <c r="SGG113" s="74"/>
      <c r="SGH113" s="74"/>
      <c r="SGI113" s="74"/>
      <c r="SGJ113" s="74"/>
      <c r="SGK113" s="74"/>
      <c r="SGL113" s="74"/>
      <c r="SGM113" s="74"/>
      <c r="SGN113" s="74"/>
      <c r="SGO113" s="74"/>
      <c r="SGP113" s="74"/>
      <c r="SGQ113" s="74"/>
      <c r="SGR113" s="74"/>
      <c r="SGS113" s="74"/>
      <c r="SGT113" s="74"/>
      <c r="SGU113" s="74"/>
      <c r="SGV113" s="74"/>
      <c r="SGW113" s="74"/>
      <c r="SGX113" s="74"/>
      <c r="SGY113" s="74"/>
      <c r="SGZ113" s="74"/>
      <c r="SHA113" s="74"/>
      <c r="SHB113" s="74"/>
      <c r="SHC113" s="74"/>
      <c r="SHD113" s="74"/>
      <c r="SHE113" s="74"/>
      <c r="SHF113" s="74"/>
      <c r="SHG113" s="74"/>
      <c r="SHH113" s="74"/>
      <c r="SHI113" s="74"/>
      <c r="SHJ113" s="74"/>
      <c r="SHK113" s="74"/>
      <c r="SHL113" s="74"/>
      <c r="SHM113" s="74"/>
      <c r="SHN113" s="74"/>
      <c r="SHO113" s="74"/>
      <c r="SHP113" s="74"/>
      <c r="SHQ113" s="74"/>
      <c r="SHR113" s="74"/>
      <c r="SHS113" s="74"/>
      <c r="SHT113" s="74"/>
      <c r="SHU113" s="74"/>
      <c r="SHV113" s="74"/>
      <c r="SHW113" s="74"/>
      <c r="SHX113" s="74"/>
      <c r="SHY113" s="74"/>
      <c r="SHZ113" s="74"/>
      <c r="SIA113" s="74"/>
      <c r="SIB113" s="74"/>
      <c r="SIC113" s="74"/>
      <c r="SID113" s="74"/>
      <c r="SIE113" s="74"/>
      <c r="SIF113" s="74"/>
      <c r="SIG113" s="74"/>
      <c r="SIH113" s="74"/>
      <c r="SII113" s="74"/>
      <c r="SIJ113" s="74"/>
      <c r="SIK113" s="74"/>
      <c r="SIL113" s="74"/>
      <c r="SIM113" s="74"/>
      <c r="SIN113" s="74"/>
      <c r="SIO113" s="74"/>
      <c r="SIP113" s="74"/>
      <c r="SIQ113" s="74"/>
      <c r="SIR113" s="74"/>
      <c r="SIS113" s="74"/>
      <c r="SIT113" s="74"/>
      <c r="SIU113" s="74"/>
      <c r="SIV113" s="74"/>
      <c r="SIW113" s="74"/>
      <c r="SIX113" s="74"/>
      <c r="SIY113" s="74"/>
      <c r="SIZ113" s="74"/>
      <c r="SJA113" s="74"/>
      <c r="SJB113" s="74"/>
      <c r="SJC113" s="74"/>
      <c r="SJD113" s="74"/>
      <c r="SJE113" s="74"/>
      <c r="SJF113" s="74"/>
      <c r="SJG113" s="74"/>
      <c r="SJH113" s="74"/>
      <c r="SJI113" s="74"/>
      <c r="SJJ113" s="74"/>
      <c r="SJK113" s="74"/>
      <c r="SJL113" s="74"/>
      <c r="SJM113" s="74"/>
      <c r="SJN113" s="74"/>
      <c r="SJO113" s="74"/>
      <c r="SJP113" s="74"/>
      <c r="SJQ113" s="74"/>
      <c r="SJR113" s="74"/>
      <c r="SJS113" s="74"/>
      <c r="SJT113" s="74"/>
      <c r="SJU113" s="74"/>
      <c r="SJV113" s="74"/>
      <c r="SJW113" s="74"/>
      <c r="SJX113" s="74"/>
      <c r="SJY113" s="74"/>
      <c r="SJZ113" s="74"/>
      <c r="SKA113" s="74"/>
      <c r="SKB113" s="74"/>
      <c r="SKC113" s="74"/>
      <c r="SKD113" s="74"/>
      <c r="SKE113" s="74"/>
      <c r="SKF113" s="74"/>
      <c r="SKG113" s="74"/>
      <c r="SKH113" s="74"/>
      <c r="SKI113" s="74"/>
      <c r="SKJ113" s="74"/>
      <c r="SKK113" s="74"/>
      <c r="SKL113" s="74"/>
      <c r="SKM113" s="74"/>
      <c r="SKN113" s="74"/>
      <c r="SKO113" s="74"/>
      <c r="SKP113" s="74"/>
      <c r="SKQ113" s="74"/>
      <c r="SKR113" s="74"/>
      <c r="SKS113" s="74"/>
      <c r="SKT113" s="74"/>
      <c r="SKU113" s="74"/>
      <c r="SKV113" s="74"/>
      <c r="SKW113" s="74"/>
      <c r="SKX113" s="74"/>
      <c r="SKY113" s="74"/>
      <c r="SKZ113" s="74"/>
      <c r="SLA113" s="74"/>
      <c r="SLB113" s="74"/>
      <c r="SLC113" s="74"/>
      <c r="SLD113" s="74"/>
      <c r="SLE113" s="74"/>
      <c r="SLF113" s="74"/>
      <c r="SLG113" s="74"/>
      <c r="SLH113" s="74"/>
      <c r="SLI113" s="74"/>
      <c r="SLJ113" s="74"/>
      <c r="SLK113" s="74"/>
      <c r="SLL113" s="74"/>
      <c r="SLM113" s="74"/>
      <c r="SLN113" s="74"/>
      <c r="SLO113" s="74"/>
      <c r="SLP113" s="74"/>
      <c r="SLQ113" s="74"/>
      <c r="SLR113" s="74"/>
      <c r="SLS113" s="74"/>
      <c r="SLT113" s="74"/>
      <c r="SLU113" s="74"/>
      <c r="SLV113" s="74"/>
      <c r="SLW113" s="74"/>
      <c r="SLX113" s="74"/>
      <c r="SLY113" s="74"/>
      <c r="SLZ113" s="74"/>
      <c r="SMA113" s="74"/>
      <c r="SMB113" s="74"/>
      <c r="SMC113" s="74"/>
      <c r="SMD113" s="74"/>
      <c r="SME113" s="74"/>
      <c r="SMF113" s="74"/>
      <c r="SMG113" s="74"/>
      <c r="SMH113" s="74"/>
      <c r="SMI113" s="74"/>
      <c r="SMJ113" s="74"/>
      <c r="SMK113" s="74"/>
      <c r="SML113" s="74"/>
      <c r="SMM113" s="74"/>
      <c r="SMN113" s="74"/>
      <c r="SMO113" s="74"/>
      <c r="SMP113" s="74"/>
      <c r="SMQ113" s="74"/>
      <c r="SMR113" s="74"/>
      <c r="SMS113" s="74"/>
      <c r="SMT113" s="74"/>
      <c r="SMU113" s="74"/>
      <c r="SMV113" s="74"/>
      <c r="SMW113" s="74"/>
      <c r="SMX113" s="74"/>
      <c r="SMY113" s="74"/>
      <c r="SMZ113" s="74"/>
      <c r="SNA113" s="74"/>
      <c r="SNB113" s="74"/>
      <c r="SNC113" s="74"/>
      <c r="SND113" s="74"/>
      <c r="SNE113" s="74"/>
      <c r="SNF113" s="74"/>
      <c r="SNG113" s="74"/>
      <c r="SNH113" s="74"/>
      <c r="SNI113" s="74"/>
      <c r="SNJ113" s="74"/>
      <c r="SNK113" s="74"/>
      <c r="SNL113" s="74"/>
      <c r="SNM113" s="74"/>
      <c r="SNN113" s="74"/>
      <c r="SNO113" s="74"/>
      <c r="SNP113" s="74"/>
      <c r="SNQ113" s="74"/>
      <c r="SNR113" s="74"/>
      <c r="SNS113" s="74"/>
      <c r="SNT113" s="74"/>
      <c r="SNU113" s="74"/>
      <c r="SNV113" s="74"/>
      <c r="SNW113" s="74"/>
      <c r="SNX113" s="74"/>
      <c r="SNY113" s="74"/>
      <c r="SNZ113" s="74"/>
      <c r="SOA113" s="74"/>
      <c r="SOB113" s="74"/>
      <c r="SOC113" s="74"/>
      <c r="SOD113" s="74"/>
      <c r="SOE113" s="74"/>
      <c r="SOF113" s="74"/>
      <c r="SOG113" s="74"/>
      <c r="SOH113" s="74"/>
      <c r="SOI113" s="74"/>
      <c r="SOJ113" s="74"/>
      <c r="SOK113" s="74"/>
      <c r="SOL113" s="74"/>
      <c r="SOM113" s="74"/>
      <c r="SON113" s="74"/>
      <c r="SOO113" s="74"/>
      <c r="SOP113" s="74"/>
      <c r="SOQ113" s="74"/>
      <c r="SOR113" s="74"/>
      <c r="SOS113" s="74"/>
      <c r="SOT113" s="74"/>
      <c r="SOU113" s="74"/>
      <c r="SOV113" s="74"/>
      <c r="SOW113" s="74"/>
      <c r="SOX113" s="74"/>
      <c r="SOY113" s="74"/>
      <c r="SOZ113" s="74"/>
      <c r="SPA113" s="74"/>
      <c r="SPB113" s="74"/>
      <c r="SPC113" s="74"/>
      <c r="SPD113" s="74"/>
      <c r="SPE113" s="74"/>
      <c r="SPF113" s="74"/>
      <c r="SPG113" s="74"/>
      <c r="SPH113" s="74"/>
      <c r="SPI113" s="74"/>
      <c r="SPJ113" s="74"/>
      <c r="SPK113" s="74"/>
      <c r="SPL113" s="74"/>
      <c r="SPM113" s="74"/>
      <c r="SPN113" s="74"/>
      <c r="SPO113" s="74"/>
      <c r="SPP113" s="74"/>
      <c r="SPQ113" s="74"/>
      <c r="SPR113" s="74"/>
      <c r="SPS113" s="74"/>
      <c r="SPT113" s="74"/>
      <c r="SPU113" s="74"/>
      <c r="SPV113" s="74"/>
      <c r="SPW113" s="74"/>
      <c r="SPX113" s="74"/>
      <c r="SPY113" s="74"/>
      <c r="SPZ113" s="74"/>
      <c r="SQA113" s="74"/>
      <c r="SQB113" s="74"/>
      <c r="SQC113" s="74"/>
      <c r="SQD113" s="74"/>
      <c r="SQE113" s="74"/>
      <c r="SQF113" s="74"/>
      <c r="SQG113" s="74"/>
      <c r="SQH113" s="74"/>
      <c r="SQI113" s="74"/>
      <c r="SQJ113" s="74"/>
      <c r="SQK113" s="74"/>
      <c r="SQL113" s="74"/>
      <c r="SQM113" s="74"/>
      <c r="SQN113" s="74"/>
      <c r="SQO113" s="74"/>
      <c r="SQP113" s="74"/>
      <c r="SQQ113" s="74"/>
      <c r="SQR113" s="74"/>
      <c r="SQS113" s="74"/>
      <c r="SQT113" s="74"/>
      <c r="SQU113" s="74"/>
      <c r="SQV113" s="74"/>
      <c r="SQW113" s="74"/>
      <c r="SQX113" s="74"/>
      <c r="SQY113" s="74"/>
      <c r="SQZ113" s="74"/>
      <c r="SRA113" s="74"/>
      <c r="SRB113" s="74"/>
      <c r="SRC113" s="74"/>
      <c r="SRD113" s="74"/>
      <c r="SRE113" s="74"/>
      <c r="SRF113" s="74"/>
      <c r="SRG113" s="74"/>
      <c r="SRH113" s="74"/>
      <c r="SRI113" s="74"/>
      <c r="SRJ113" s="74"/>
      <c r="SRK113" s="74"/>
      <c r="SRL113" s="74"/>
      <c r="SRM113" s="74"/>
      <c r="SRN113" s="74"/>
      <c r="SRO113" s="74"/>
      <c r="SRP113" s="74"/>
      <c r="SRQ113" s="74"/>
      <c r="SRR113" s="74"/>
      <c r="SRS113" s="74"/>
      <c r="SRT113" s="74"/>
      <c r="SRU113" s="74"/>
      <c r="SRV113" s="74"/>
      <c r="SRW113" s="74"/>
      <c r="SRX113" s="74"/>
      <c r="SRY113" s="74"/>
      <c r="SRZ113" s="74"/>
      <c r="SSA113" s="74"/>
      <c r="SSB113" s="74"/>
      <c r="SSC113" s="74"/>
      <c r="SSD113" s="74"/>
      <c r="SSE113" s="74"/>
      <c r="SSF113" s="74"/>
      <c r="SSG113" s="74"/>
      <c r="SSH113" s="74"/>
      <c r="SSI113" s="74"/>
      <c r="SSJ113" s="74"/>
      <c r="SSK113" s="74"/>
      <c r="SSL113" s="74"/>
      <c r="SSM113" s="74"/>
      <c r="SSN113" s="74"/>
      <c r="SSO113" s="74"/>
      <c r="SSP113" s="74"/>
      <c r="SSQ113" s="74"/>
      <c r="SSR113" s="74"/>
      <c r="SSS113" s="74"/>
      <c r="SST113" s="74"/>
      <c r="SSU113" s="74"/>
      <c r="SSV113" s="74"/>
      <c r="SSW113" s="74"/>
      <c r="SSX113" s="74"/>
      <c r="SSY113" s="74"/>
      <c r="SSZ113" s="74"/>
      <c r="STA113" s="74"/>
      <c r="STB113" s="74"/>
      <c r="STC113" s="74"/>
      <c r="STD113" s="74"/>
      <c r="STE113" s="74"/>
      <c r="STF113" s="74"/>
      <c r="STG113" s="74"/>
      <c r="STH113" s="74"/>
      <c r="STI113" s="74"/>
      <c r="STJ113" s="74"/>
      <c r="STK113" s="74"/>
      <c r="STL113" s="74"/>
      <c r="STM113" s="74"/>
      <c r="STN113" s="74"/>
      <c r="STO113" s="74"/>
      <c r="STP113" s="74"/>
      <c r="STQ113" s="74"/>
      <c r="STR113" s="74"/>
      <c r="STS113" s="74"/>
      <c r="STT113" s="74"/>
      <c r="STU113" s="74"/>
      <c r="STV113" s="74"/>
      <c r="STW113" s="74"/>
      <c r="STX113" s="74"/>
      <c r="STY113" s="74"/>
      <c r="STZ113" s="74"/>
      <c r="SUA113" s="74"/>
      <c r="SUB113" s="74"/>
      <c r="SUC113" s="74"/>
      <c r="SUD113" s="74"/>
      <c r="SUE113" s="74"/>
      <c r="SUF113" s="74"/>
      <c r="SUG113" s="74"/>
      <c r="SUH113" s="74"/>
      <c r="SUI113" s="74"/>
      <c r="SUJ113" s="74"/>
      <c r="SUK113" s="74"/>
      <c r="SUL113" s="74"/>
      <c r="SUM113" s="74"/>
      <c r="SUN113" s="74"/>
      <c r="SUO113" s="74"/>
      <c r="SUP113" s="74"/>
      <c r="SUQ113" s="74"/>
      <c r="SUR113" s="74"/>
      <c r="SUS113" s="74"/>
      <c r="SUT113" s="74"/>
      <c r="SUU113" s="74"/>
      <c r="SUV113" s="74"/>
      <c r="SUW113" s="74"/>
      <c r="SUX113" s="74"/>
      <c r="SUY113" s="74"/>
      <c r="SUZ113" s="74"/>
      <c r="SVA113" s="74"/>
      <c r="SVB113" s="74"/>
      <c r="SVC113" s="74"/>
      <c r="SVD113" s="74"/>
      <c r="SVE113" s="74"/>
      <c r="SVF113" s="74"/>
      <c r="SVG113" s="74"/>
      <c r="SVH113" s="74"/>
      <c r="SVI113" s="74"/>
      <c r="SVJ113" s="74"/>
      <c r="SVK113" s="74"/>
      <c r="SVL113" s="74"/>
      <c r="SVM113" s="74"/>
      <c r="SVN113" s="74"/>
      <c r="SVO113" s="74"/>
      <c r="SVP113" s="74"/>
      <c r="SVQ113" s="74"/>
      <c r="SVR113" s="74"/>
      <c r="SVS113" s="74"/>
      <c r="SVT113" s="74"/>
      <c r="SVU113" s="74"/>
      <c r="SVV113" s="74"/>
      <c r="SVW113" s="74"/>
      <c r="SVX113" s="74"/>
      <c r="SVY113" s="74"/>
      <c r="SVZ113" s="74"/>
      <c r="SWA113" s="74"/>
      <c r="SWB113" s="74"/>
      <c r="SWC113" s="74"/>
      <c r="SWD113" s="74"/>
      <c r="SWE113" s="74"/>
      <c r="SWF113" s="74"/>
      <c r="SWG113" s="74"/>
      <c r="SWH113" s="74"/>
      <c r="SWI113" s="74"/>
      <c r="SWJ113" s="74"/>
      <c r="SWK113" s="74"/>
      <c r="SWL113" s="74"/>
      <c r="SWM113" s="74"/>
      <c r="SWN113" s="74"/>
      <c r="SWO113" s="74"/>
      <c r="SWP113" s="74"/>
      <c r="SWQ113" s="74"/>
      <c r="SWR113" s="74"/>
      <c r="SWS113" s="74"/>
      <c r="SWT113" s="74"/>
      <c r="SWU113" s="74"/>
      <c r="SWV113" s="74"/>
      <c r="SWW113" s="74"/>
      <c r="SWX113" s="74"/>
      <c r="SWY113" s="74"/>
      <c r="SWZ113" s="74"/>
      <c r="SXA113" s="74"/>
      <c r="SXB113" s="74"/>
      <c r="SXC113" s="74"/>
      <c r="SXD113" s="74"/>
      <c r="SXE113" s="74"/>
      <c r="SXF113" s="74"/>
      <c r="SXG113" s="74"/>
      <c r="SXH113" s="74"/>
      <c r="SXI113" s="74"/>
      <c r="SXJ113" s="74"/>
      <c r="SXK113" s="74"/>
      <c r="SXL113" s="74"/>
      <c r="SXM113" s="74"/>
      <c r="SXN113" s="74"/>
      <c r="SXO113" s="74"/>
      <c r="SXP113" s="74"/>
      <c r="SXQ113" s="74"/>
      <c r="SXR113" s="74"/>
      <c r="SXS113" s="74"/>
      <c r="SXT113" s="74"/>
      <c r="SXU113" s="74"/>
      <c r="SXV113" s="74"/>
      <c r="SXW113" s="74"/>
      <c r="SXX113" s="74"/>
      <c r="SXY113" s="74"/>
      <c r="SXZ113" s="74"/>
      <c r="SYA113" s="74"/>
      <c r="SYB113" s="74"/>
      <c r="SYC113" s="74"/>
      <c r="SYD113" s="74"/>
      <c r="SYE113" s="74"/>
      <c r="SYF113" s="74"/>
      <c r="SYG113" s="74"/>
      <c r="SYH113" s="74"/>
      <c r="SYI113" s="74"/>
      <c r="SYJ113" s="74"/>
      <c r="SYK113" s="74"/>
      <c r="SYL113" s="74"/>
      <c r="SYM113" s="74"/>
      <c r="SYN113" s="74"/>
      <c r="SYO113" s="74"/>
      <c r="SYP113" s="74"/>
      <c r="SYQ113" s="74"/>
      <c r="SYR113" s="74"/>
      <c r="SYS113" s="74"/>
      <c r="SYT113" s="74"/>
      <c r="SYU113" s="74"/>
      <c r="SYV113" s="74"/>
      <c r="SYW113" s="74"/>
      <c r="SYX113" s="74"/>
      <c r="SYY113" s="74"/>
      <c r="SYZ113" s="74"/>
      <c r="SZA113" s="74"/>
      <c r="SZB113" s="74"/>
      <c r="SZC113" s="74"/>
      <c r="SZD113" s="74"/>
      <c r="SZE113" s="74"/>
      <c r="SZF113" s="74"/>
      <c r="SZG113" s="74"/>
      <c r="SZH113" s="74"/>
      <c r="SZI113" s="74"/>
      <c r="SZJ113" s="74"/>
      <c r="SZK113" s="74"/>
      <c r="SZL113" s="74"/>
      <c r="SZM113" s="74"/>
      <c r="SZN113" s="74"/>
      <c r="SZO113" s="74"/>
      <c r="SZP113" s="74"/>
      <c r="SZQ113" s="74"/>
      <c r="SZR113" s="74"/>
      <c r="SZS113" s="74"/>
      <c r="SZT113" s="74"/>
      <c r="SZU113" s="74"/>
      <c r="SZV113" s="74"/>
      <c r="SZW113" s="74"/>
      <c r="SZX113" s="74"/>
      <c r="SZY113" s="74"/>
      <c r="SZZ113" s="74"/>
      <c r="TAA113" s="74"/>
      <c r="TAB113" s="74"/>
      <c r="TAC113" s="74"/>
      <c r="TAD113" s="74"/>
      <c r="TAE113" s="74"/>
      <c r="TAF113" s="74"/>
      <c r="TAG113" s="74"/>
      <c r="TAH113" s="74"/>
      <c r="TAI113" s="74"/>
      <c r="TAJ113" s="74"/>
      <c r="TAK113" s="74"/>
      <c r="TAL113" s="74"/>
      <c r="TAM113" s="74"/>
      <c r="TAN113" s="74"/>
      <c r="TAO113" s="74"/>
      <c r="TAP113" s="74"/>
      <c r="TAQ113" s="74"/>
      <c r="TAR113" s="74"/>
      <c r="TAS113" s="74"/>
      <c r="TAT113" s="74"/>
      <c r="TAU113" s="74"/>
      <c r="TAV113" s="74"/>
      <c r="TAW113" s="74"/>
      <c r="TAX113" s="74"/>
      <c r="TAY113" s="74"/>
      <c r="TAZ113" s="74"/>
      <c r="TBA113" s="74"/>
      <c r="TBB113" s="74"/>
      <c r="TBC113" s="74"/>
      <c r="TBD113" s="74"/>
      <c r="TBE113" s="74"/>
      <c r="TBF113" s="74"/>
      <c r="TBG113" s="74"/>
      <c r="TBH113" s="74"/>
      <c r="TBI113" s="74"/>
      <c r="TBJ113" s="74"/>
      <c r="TBK113" s="74"/>
      <c r="TBL113" s="74"/>
      <c r="TBM113" s="74"/>
      <c r="TBN113" s="74"/>
      <c r="TBO113" s="74"/>
      <c r="TBP113" s="74"/>
      <c r="TBQ113" s="74"/>
      <c r="TBR113" s="74"/>
      <c r="TBS113" s="74"/>
      <c r="TBT113" s="74"/>
      <c r="TBU113" s="74"/>
      <c r="TBV113" s="74"/>
      <c r="TBW113" s="74"/>
      <c r="TBX113" s="74"/>
      <c r="TBY113" s="74"/>
      <c r="TBZ113" s="74"/>
      <c r="TCA113" s="74"/>
      <c r="TCB113" s="74"/>
      <c r="TCC113" s="74"/>
      <c r="TCD113" s="74"/>
      <c r="TCE113" s="74"/>
      <c r="TCF113" s="74"/>
      <c r="TCG113" s="74"/>
      <c r="TCH113" s="74"/>
      <c r="TCI113" s="74"/>
      <c r="TCJ113" s="74"/>
      <c r="TCK113" s="74"/>
      <c r="TCL113" s="74"/>
      <c r="TCM113" s="74"/>
      <c r="TCN113" s="74"/>
      <c r="TCO113" s="74"/>
      <c r="TCP113" s="74"/>
      <c r="TCQ113" s="74"/>
      <c r="TCR113" s="74"/>
      <c r="TCS113" s="74"/>
      <c r="TCT113" s="74"/>
      <c r="TCU113" s="74"/>
      <c r="TCV113" s="74"/>
      <c r="TCW113" s="74"/>
      <c r="TCX113" s="74"/>
      <c r="TCY113" s="74"/>
      <c r="TCZ113" s="74"/>
      <c r="TDA113" s="74"/>
      <c r="TDB113" s="74"/>
      <c r="TDC113" s="74"/>
      <c r="TDD113" s="74"/>
      <c r="TDE113" s="74"/>
      <c r="TDF113" s="74"/>
      <c r="TDG113" s="74"/>
      <c r="TDH113" s="74"/>
      <c r="TDI113" s="74"/>
      <c r="TDJ113" s="74"/>
      <c r="TDK113" s="74"/>
      <c r="TDL113" s="74"/>
      <c r="TDM113" s="74"/>
      <c r="TDN113" s="74"/>
      <c r="TDO113" s="74"/>
      <c r="TDP113" s="74"/>
      <c r="TDQ113" s="74"/>
      <c r="TDR113" s="74"/>
      <c r="TDS113" s="74"/>
      <c r="TDT113" s="74"/>
      <c r="TDU113" s="74"/>
      <c r="TDV113" s="74"/>
      <c r="TDW113" s="74"/>
      <c r="TDX113" s="74"/>
      <c r="TDY113" s="74"/>
      <c r="TDZ113" s="74"/>
      <c r="TEA113" s="74"/>
      <c r="TEB113" s="74"/>
      <c r="TEC113" s="74"/>
      <c r="TED113" s="74"/>
      <c r="TEE113" s="74"/>
      <c r="TEF113" s="74"/>
      <c r="TEG113" s="74"/>
      <c r="TEH113" s="74"/>
      <c r="TEI113" s="74"/>
      <c r="TEJ113" s="74"/>
      <c r="TEK113" s="74"/>
      <c r="TEL113" s="74"/>
      <c r="TEM113" s="74"/>
      <c r="TEN113" s="74"/>
      <c r="TEO113" s="74"/>
      <c r="TEP113" s="74"/>
      <c r="TEQ113" s="74"/>
      <c r="TER113" s="74"/>
      <c r="TES113" s="74"/>
      <c r="TET113" s="74"/>
      <c r="TEU113" s="74"/>
      <c r="TEV113" s="74"/>
      <c r="TEW113" s="74"/>
      <c r="TEX113" s="74"/>
      <c r="TEY113" s="74"/>
      <c r="TEZ113" s="74"/>
      <c r="TFA113" s="74"/>
      <c r="TFB113" s="74"/>
      <c r="TFC113" s="74"/>
      <c r="TFD113" s="74"/>
      <c r="TFE113" s="74"/>
      <c r="TFF113" s="74"/>
      <c r="TFG113" s="74"/>
      <c r="TFH113" s="74"/>
      <c r="TFI113" s="74"/>
      <c r="TFJ113" s="74"/>
      <c r="TFK113" s="74"/>
      <c r="TFL113" s="74"/>
      <c r="TFM113" s="74"/>
      <c r="TFN113" s="74"/>
      <c r="TFO113" s="74"/>
      <c r="TFP113" s="74"/>
      <c r="TFQ113" s="74"/>
      <c r="TFR113" s="74"/>
      <c r="TFS113" s="74"/>
      <c r="TFT113" s="74"/>
      <c r="TFU113" s="74"/>
      <c r="TFV113" s="74"/>
      <c r="TFW113" s="74"/>
      <c r="TFX113" s="74"/>
      <c r="TFY113" s="74"/>
      <c r="TFZ113" s="74"/>
      <c r="TGA113" s="74"/>
      <c r="TGB113" s="74"/>
      <c r="TGC113" s="74"/>
      <c r="TGD113" s="74"/>
      <c r="TGE113" s="74"/>
      <c r="TGF113" s="74"/>
      <c r="TGG113" s="74"/>
      <c r="TGH113" s="74"/>
      <c r="TGI113" s="74"/>
      <c r="TGJ113" s="74"/>
      <c r="TGK113" s="74"/>
      <c r="TGL113" s="74"/>
      <c r="TGM113" s="74"/>
      <c r="TGN113" s="74"/>
      <c r="TGO113" s="74"/>
      <c r="TGP113" s="74"/>
      <c r="TGQ113" s="74"/>
      <c r="TGR113" s="74"/>
      <c r="TGS113" s="74"/>
      <c r="TGT113" s="74"/>
      <c r="TGU113" s="74"/>
      <c r="TGV113" s="74"/>
      <c r="TGW113" s="74"/>
      <c r="TGX113" s="74"/>
      <c r="TGY113" s="74"/>
      <c r="TGZ113" s="74"/>
      <c r="THA113" s="74"/>
      <c r="THB113" s="74"/>
      <c r="THC113" s="74"/>
      <c r="THD113" s="74"/>
      <c r="THE113" s="74"/>
      <c r="THF113" s="74"/>
      <c r="THG113" s="74"/>
      <c r="THH113" s="74"/>
      <c r="THI113" s="74"/>
      <c r="THJ113" s="74"/>
      <c r="THK113" s="74"/>
      <c r="THL113" s="74"/>
      <c r="THM113" s="74"/>
      <c r="THN113" s="74"/>
      <c r="THO113" s="74"/>
      <c r="THP113" s="74"/>
      <c r="THQ113" s="74"/>
      <c r="THR113" s="74"/>
      <c r="THS113" s="74"/>
      <c r="THT113" s="74"/>
      <c r="THU113" s="74"/>
      <c r="THV113" s="74"/>
      <c r="THW113" s="74"/>
      <c r="THX113" s="74"/>
      <c r="THY113" s="74"/>
      <c r="THZ113" s="74"/>
      <c r="TIA113" s="74"/>
      <c r="TIB113" s="74"/>
      <c r="TIC113" s="74"/>
      <c r="TID113" s="74"/>
      <c r="TIE113" s="74"/>
      <c r="TIF113" s="74"/>
      <c r="TIG113" s="74"/>
      <c r="TIH113" s="74"/>
      <c r="TII113" s="74"/>
      <c r="TIJ113" s="74"/>
      <c r="TIK113" s="74"/>
      <c r="TIL113" s="74"/>
      <c r="TIM113" s="74"/>
      <c r="TIN113" s="74"/>
      <c r="TIO113" s="74"/>
      <c r="TIP113" s="74"/>
      <c r="TIQ113" s="74"/>
      <c r="TIR113" s="74"/>
      <c r="TIS113" s="74"/>
      <c r="TIT113" s="74"/>
      <c r="TIU113" s="74"/>
      <c r="TIV113" s="74"/>
      <c r="TIW113" s="74"/>
      <c r="TIX113" s="74"/>
      <c r="TIY113" s="74"/>
      <c r="TIZ113" s="74"/>
      <c r="TJA113" s="74"/>
      <c r="TJB113" s="74"/>
      <c r="TJC113" s="74"/>
      <c r="TJD113" s="74"/>
      <c r="TJE113" s="74"/>
      <c r="TJF113" s="74"/>
      <c r="TJG113" s="74"/>
      <c r="TJH113" s="74"/>
      <c r="TJI113" s="74"/>
      <c r="TJJ113" s="74"/>
      <c r="TJK113" s="74"/>
      <c r="TJL113" s="74"/>
      <c r="TJM113" s="74"/>
      <c r="TJN113" s="74"/>
      <c r="TJO113" s="74"/>
      <c r="TJP113" s="74"/>
      <c r="TJQ113" s="74"/>
      <c r="TJR113" s="74"/>
      <c r="TJS113" s="74"/>
      <c r="TJT113" s="74"/>
      <c r="TJU113" s="74"/>
      <c r="TJV113" s="74"/>
      <c r="TJW113" s="74"/>
      <c r="TJX113" s="74"/>
      <c r="TJY113" s="74"/>
      <c r="TJZ113" s="74"/>
      <c r="TKA113" s="74"/>
      <c r="TKB113" s="74"/>
      <c r="TKC113" s="74"/>
      <c r="TKD113" s="74"/>
      <c r="TKE113" s="74"/>
      <c r="TKF113" s="74"/>
      <c r="TKG113" s="74"/>
      <c r="TKH113" s="74"/>
      <c r="TKI113" s="74"/>
      <c r="TKJ113" s="74"/>
      <c r="TKK113" s="74"/>
      <c r="TKL113" s="74"/>
      <c r="TKM113" s="74"/>
      <c r="TKN113" s="74"/>
      <c r="TKO113" s="74"/>
      <c r="TKP113" s="74"/>
      <c r="TKQ113" s="74"/>
      <c r="TKR113" s="74"/>
      <c r="TKS113" s="74"/>
      <c r="TKT113" s="74"/>
      <c r="TKU113" s="74"/>
      <c r="TKV113" s="74"/>
      <c r="TKW113" s="74"/>
      <c r="TKX113" s="74"/>
      <c r="TKY113" s="74"/>
      <c r="TKZ113" s="74"/>
      <c r="TLA113" s="74"/>
      <c r="TLB113" s="74"/>
      <c r="TLC113" s="74"/>
      <c r="TLD113" s="74"/>
      <c r="TLE113" s="74"/>
      <c r="TLF113" s="74"/>
      <c r="TLG113" s="74"/>
      <c r="TLH113" s="74"/>
      <c r="TLI113" s="74"/>
      <c r="TLJ113" s="74"/>
      <c r="TLK113" s="74"/>
      <c r="TLL113" s="74"/>
      <c r="TLM113" s="74"/>
      <c r="TLN113" s="74"/>
      <c r="TLO113" s="74"/>
      <c r="TLP113" s="74"/>
      <c r="TLQ113" s="74"/>
      <c r="TLR113" s="74"/>
      <c r="TLS113" s="74"/>
      <c r="TLT113" s="74"/>
      <c r="TLU113" s="74"/>
      <c r="TLV113" s="74"/>
      <c r="TLW113" s="74"/>
      <c r="TLX113" s="74"/>
      <c r="TLY113" s="74"/>
      <c r="TLZ113" s="74"/>
      <c r="TMA113" s="74"/>
      <c r="TMB113" s="74"/>
      <c r="TMC113" s="74"/>
      <c r="TMD113" s="74"/>
      <c r="TME113" s="74"/>
      <c r="TMF113" s="74"/>
      <c r="TMG113" s="74"/>
      <c r="TMH113" s="74"/>
      <c r="TMI113" s="74"/>
      <c r="TMJ113" s="74"/>
      <c r="TMK113" s="74"/>
      <c r="TML113" s="74"/>
      <c r="TMM113" s="74"/>
      <c r="TMN113" s="74"/>
      <c r="TMO113" s="74"/>
      <c r="TMP113" s="74"/>
      <c r="TMQ113" s="74"/>
      <c r="TMR113" s="74"/>
      <c r="TMS113" s="74"/>
      <c r="TMT113" s="74"/>
      <c r="TMU113" s="74"/>
      <c r="TMV113" s="74"/>
      <c r="TMW113" s="74"/>
      <c r="TMX113" s="74"/>
      <c r="TMY113" s="74"/>
      <c r="TMZ113" s="74"/>
      <c r="TNA113" s="74"/>
      <c r="TNB113" s="74"/>
      <c r="TNC113" s="74"/>
      <c r="TND113" s="74"/>
      <c r="TNE113" s="74"/>
      <c r="TNF113" s="74"/>
      <c r="TNG113" s="74"/>
      <c r="TNH113" s="74"/>
      <c r="TNI113" s="74"/>
      <c r="TNJ113" s="74"/>
      <c r="TNK113" s="74"/>
      <c r="TNL113" s="74"/>
      <c r="TNM113" s="74"/>
      <c r="TNN113" s="74"/>
      <c r="TNO113" s="74"/>
      <c r="TNP113" s="74"/>
      <c r="TNQ113" s="74"/>
      <c r="TNR113" s="74"/>
      <c r="TNS113" s="74"/>
      <c r="TNT113" s="74"/>
      <c r="TNU113" s="74"/>
      <c r="TNV113" s="74"/>
      <c r="TNW113" s="74"/>
      <c r="TNX113" s="74"/>
      <c r="TNY113" s="74"/>
      <c r="TNZ113" s="74"/>
      <c r="TOA113" s="74"/>
      <c r="TOB113" s="74"/>
      <c r="TOC113" s="74"/>
      <c r="TOD113" s="74"/>
      <c r="TOE113" s="74"/>
      <c r="TOF113" s="74"/>
      <c r="TOG113" s="74"/>
      <c r="TOH113" s="74"/>
      <c r="TOI113" s="74"/>
      <c r="TOJ113" s="74"/>
      <c r="TOK113" s="74"/>
      <c r="TOL113" s="74"/>
      <c r="TOM113" s="74"/>
      <c r="TON113" s="74"/>
      <c r="TOO113" s="74"/>
      <c r="TOP113" s="74"/>
      <c r="TOQ113" s="74"/>
      <c r="TOR113" s="74"/>
      <c r="TOS113" s="74"/>
      <c r="TOT113" s="74"/>
      <c r="TOU113" s="74"/>
      <c r="TOV113" s="74"/>
      <c r="TOW113" s="74"/>
      <c r="TOX113" s="74"/>
      <c r="TOY113" s="74"/>
      <c r="TOZ113" s="74"/>
      <c r="TPA113" s="74"/>
      <c r="TPB113" s="74"/>
      <c r="TPC113" s="74"/>
      <c r="TPD113" s="74"/>
      <c r="TPE113" s="74"/>
      <c r="TPF113" s="74"/>
      <c r="TPG113" s="74"/>
      <c r="TPH113" s="74"/>
      <c r="TPI113" s="74"/>
      <c r="TPJ113" s="74"/>
      <c r="TPK113" s="74"/>
      <c r="TPL113" s="74"/>
      <c r="TPM113" s="74"/>
      <c r="TPN113" s="74"/>
      <c r="TPO113" s="74"/>
      <c r="TPP113" s="74"/>
      <c r="TPQ113" s="74"/>
      <c r="TPR113" s="74"/>
      <c r="TPS113" s="74"/>
      <c r="TPT113" s="74"/>
      <c r="TPU113" s="74"/>
      <c r="TPV113" s="74"/>
      <c r="TPW113" s="74"/>
      <c r="TPX113" s="74"/>
      <c r="TPY113" s="74"/>
      <c r="TPZ113" s="74"/>
      <c r="TQA113" s="74"/>
      <c r="TQB113" s="74"/>
      <c r="TQC113" s="74"/>
      <c r="TQD113" s="74"/>
      <c r="TQE113" s="74"/>
      <c r="TQF113" s="74"/>
      <c r="TQG113" s="74"/>
      <c r="TQH113" s="74"/>
      <c r="TQI113" s="74"/>
      <c r="TQJ113" s="74"/>
      <c r="TQK113" s="74"/>
      <c r="TQL113" s="74"/>
      <c r="TQM113" s="74"/>
      <c r="TQN113" s="74"/>
      <c r="TQO113" s="74"/>
      <c r="TQP113" s="74"/>
      <c r="TQQ113" s="74"/>
      <c r="TQR113" s="74"/>
      <c r="TQS113" s="74"/>
      <c r="TQT113" s="74"/>
      <c r="TQU113" s="74"/>
      <c r="TQV113" s="74"/>
      <c r="TQW113" s="74"/>
      <c r="TQX113" s="74"/>
      <c r="TQY113" s="74"/>
      <c r="TQZ113" s="74"/>
      <c r="TRA113" s="74"/>
      <c r="TRB113" s="74"/>
      <c r="TRC113" s="74"/>
      <c r="TRD113" s="74"/>
      <c r="TRE113" s="74"/>
      <c r="TRF113" s="74"/>
      <c r="TRG113" s="74"/>
      <c r="TRH113" s="74"/>
      <c r="TRI113" s="74"/>
      <c r="TRJ113" s="74"/>
      <c r="TRK113" s="74"/>
      <c r="TRL113" s="74"/>
      <c r="TRM113" s="74"/>
      <c r="TRN113" s="74"/>
      <c r="TRO113" s="74"/>
      <c r="TRP113" s="74"/>
      <c r="TRQ113" s="74"/>
      <c r="TRR113" s="74"/>
      <c r="TRS113" s="74"/>
      <c r="TRT113" s="74"/>
      <c r="TRU113" s="74"/>
      <c r="TRV113" s="74"/>
      <c r="TRW113" s="74"/>
      <c r="TRX113" s="74"/>
      <c r="TRY113" s="74"/>
      <c r="TRZ113" s="74"/>
      <c r="TSA113" s="74"/>
      <c r="TSB113" s="74"/>
      <c r="TSC113" s="74"/>
      <c r="TSD113" s="74"/>
      <c r="TSE113" s="74"/>
      <c r="TSF113" s="74"/>
      <c r="TSG113" s="74"/>
      <c r="TSH113" s="74"/>
      <c r="TSI113" s="74"/>
      <c r="TSJ113" s="74"/>
      <c r="TSK113" s="74"/>
      <c r="TSL113" s="74"/>
      <c r="TSM113" s="74"/>
      <c r="TSN113" s="74"/>
      <c r="TSO113" s="74"/>
      <c r="TSP113" s="74"/>
      <c r="TSQ113" s="74"/>
      <c r="TSR113" s="74"/>
      <c r="TSS113" s="74"/>
      <c r="TST113" s="74"/>
      <c r="TSU113" s="74"/>
      <c r="TSV113" s="74"/>
      <c r="TSW113" s="74"/>
      <c r="TSX113" s="74"/>
      <c r="TSY113" s="74"/>
      <c r="TSZ113" s="74"/>
      <c r="TTA113" s="74"/>
      <c r="TTB113" s="74"/>
      <c r="TTC113" s="74"/>
      <c r="TTD113" s="74"/>
      <c r="TTE113" s="74"/>
      <c r="TTF113" s="74"/>
      <c r="TTG113" s="74"/>
      <c r="TTH113" s="74"/>
      <c r="TTI113" s="74"/>
      <c r="TTJ113" s="74"/>
      <c r="TTK113" s="74"/>
      <c r="TTL113" s="74"/>
      <c r="TTM113" s="74"/>
      <c r="TTN113" s="74"/>
      <c r="TTO113" s="74"/>
      <c r="TTP113" s="74"/>
      <c r="TTQ113" s="74"/>
      <c r="TTR113" s="74"/>
      <c r="TTS113" s="74"/>
      <c r="TTT113" s="74"/>
      <c r="TTU113" s="74"/>
      <c r="TTV113" s="74"/>
      <c r="TTW113" s="74"/>
      <c r="TTX113" s="74"/>
      <c r="TTY113" s="74"/>
      <c r="TTZ113" s="74"/>
      <c r="TUA113" s="74"/>
      <c r="TUB113" s="74"/>
      <c r="TUC113" s="74"/>
      <c r="TUD113" s="74"/>
      <c r="TUE113" s="74"/>
      <c r="TUF113" s="74"/>
      <c r="TUG113" s="74"/>
      <c r="TUH113" s="74"/>
      <c r="TUI113" s="74"/>
      <c r="TUJ113" s="74"/>
      <c r="TUK113" s="74"/>
      <c r="TUL113" s="74"/>
      <c r="TUM113" s="74"/>
      <c r="TUN113" s="74"/>
      <c r="TUO113" s="74"/>
      <c r="TUP113" s="74"/>
      <c r="TUQ113" s="74"/>
      <c r="TUR113" s="74"/>
      <c r="TUS113" s="74"/>
      <c r="TUT113" s="74"/>
      <c r="TUU113" s="74"/>
      <c r="TUV113" s="74"/>
      <c r="TUW113" s="74"/>
      <c r="TUX113" s="74"/>
      <c r="TUY113" s="74"/>
      <c r="TUZ113" s="74"/>
      <c r="TVA113" s="74"/>
      <c r="TVB113" s="74"/>
      <c r="TVC113" s="74"/>
      <c r="TVD113" s="74"/>
      <c r="TVE113" s="74"/>
      <c r="TVF113" s="74"/>
      <c r="TVG113" s="74"/>
      <c r="TVH113" s="74"/>
      <c r="TVI113" s="74"/>
      <c r="TVJ113" s="74"/>
      <c r="TVK113" s="74"/>
      <c r="TVL113" s="74"/>
      <c r="TVM113" s="74"/>
      <c r="TVN113" s="74"/>
      <c r="TVO113" s="74"/>
      <c r="TVP113" s="74"/>
      <c r="TVQ113" s="74"/>
      <c r="TVR113" s="74"/>
      <c r="TVS113" s="74"/>
      <c r="TVT113" s="74"/>
      <c r="TVU113" s="74"/>
      <c r="TVV113" s="74"/>
      <c r="TVW113" s="74"/>
      <c r="TVX113" s="74"/>
      <c r="TVY113" s="74"/>
      <c r="TVZ113" s="74"/>
      <c r="TWA113" s="74"/>
      <c r="TWB113" s="74"/>
      <c r="TWC113" s="74"/>
      <c r="TWD113" s="74"/>
      <c r="TWE113" s="74"/>
      <c r="TWF113" s="74"/>
      <c r="TWG113" s="74"/>
      <c r="TWH113" s="74"/>
      <c r="TWI113" s="74"/>
      <c r="TWJ113" s="74"/>
      <c r="TWK113" s="74"/>
      <c r="TWL113" s="74"/>
      <c r="TWM113" s="74"/>
      <c r="TWN113" s="74"/>
      <c r="TWO113" s="74"/>
      <c r="TWP113" s="74"/>
      <c r="TWQ113" s="74"/>
      <c r="TWR113" s="74"/>
      <c r="TWS113" s="74"/>
      <c r="TWT113" s="74"/>
      <c r="TWU113" s="74"/>
      <c r="TWV113" s="74"/>
      <c r="TWW113" s="74"/>
      <c r="TWX113" s="74"/>
      <c r="TWY113" s="74"/>
      <c r="TWZ113" s="74"/>
      <c r="TXA113" s="74"/>
      <c r="TXB113" s="74"/>
      <c r="TXC113" s="74"/>
      <c r="TXD113" s="74"/>
      <c r="TXE113" s="74"/>
      <c r="TXF113" s="74"/>
      <c r="TXG113" s="74"/>
      <c r="TXH113" s="74"/>
      <c r="TXI113" s="74"/>
      <c r="TXJ113" s="74"/>
      <c r="TXK113" s="74"/>
      <c r="TXL113" s="74"/>
      <c r="TXM113" s="74"/>
      <c r="TXN113" s="74"/>
      <c r="TXO113" s="74"/>
      <c r="TXP113" s="74"/>
      <c r="TXQ113" s="74"/>
      <c r="TXR113" s="74"/>
      <c r="TXS113" s="74"/>
      <c r="TXT113" s="74"/>
      <c r="TXU113" s="74"/>
      <c r="TXV113" s="74"/>
      <c r="TXW113" s="74"/>
      <c r="TXX113" s="74"/>
      <c r="TXY113" s="74"/>
      <c r="TXZ113" s="74"/>
      <c r="TYA113" s="74"/>
      <c r="TYB113" s="74"/>
      <c r="TYC113" s="74"/>
      <c r="TYD113" s="74"/>
      <c r="TYE113" s="74"/>
      <c r="TYF113" s="74"/>
      <c r="TYG113" s="74"/>
      <c r="TYH113" s="74"/>
      <c r="TYI113" s="74"/>
      <c r="TYJ113" s="74"/>
      <c r="TYK113" s="74"/>
      <c r="TYL113" s="74"/>
      <c r="TYM113" s="74"/>
      <c r="TYN113" s="74"/>
      <c r="TYO113" s="74"/>
      <c r="TYP113" s="74"/>
      <c r="TYQ113" s="74"/>
      <c r="TYR113" s="74"/>
      <c r="TYS113" s="74"/>
      <c r="TYT113" s="74"/>
      <c r="TYU113" s="74"/>
      <c r="TYV113" s="74"/>
      <c r="TYW113" s="74"/>
      <c r="TYX113" s="74"/>
      <c r="TYY113" s="74"/>
      <c r="TYZ113" s="74"/>
      <c r="TZA113" s="74"/>
      <c r="TZB113" s="74"/>
      <c r="TZC113" s="74"/>
      <c r="TZD113" s="74"/>
      <c r="TZE113" s="74"/>
      <c r="TZF113" s="74"/>
      <c r="TZG113" s="74"/>
      <c r="TZH113" s="74"/>
      <c r="TZI113" s="74"/>
      <c r="TZJ113" s="74"/>
      <c r="TZK113" s="74"/>
      <c r="TZL113" s="74"/>
      <c r="TZM113" s="74"/>
      <c r="TZN113" s="74"/>
      <c r="TZO113" s="74"/>
      <c r="TZP113" s="74"/>
      <c r="TZQ113" s="74"/>
      <c r="TZR113" s="74"/>
      <c r="TZS113" s="74"/>
      <c r="TZT113" s="74"/>
      <c r="TZU113" s="74"/>
      <c r="TZV113" s="74"/>
      <c r="TZW113" s="74"/>
      <c r="TZX113" s="74"/>
      <c r="TZY113" s="74"/>
      <c r="TZZ113" s="74"/>
      <c r="UAA113" s="74"/>
      <c r="UAB113" s="74"/>
      <c r="UAC113" s="74"/>
      <c r="UAD113" s="74"/>
      <c r="UAE113" s="74"/>
      <c r="UAF113" s="74"/>
      <c r="UAG113" s="74"/>
      <c r="UAH113" s="74"/>
      <c r="UAI113" s="74"/>
      <c r="UAJ113" s="74"/>
      <c r="UAK113" s="74"/>
      <c r="UAL113" s="74"/>
      <c r="UAM113" s="74"/>
      <c r="UAN113" s="74"/>
      <c r="UAO113" s="74"/>
      <c r="UAP113" s="74"/>
      <c r="UAQ113" s="74"/>
      <c r="UAR113" s="74"/>
      <c r="UAS113" s="74"/>
      <c r="UAT113" s="74"/>
      <c r="UAU113" s="74"/>
      <c r="UAV113" s="74"/>
      <c r="UAW113" s="74"/>
      <c r="UAX113" s="74"/>
      <c r="UAY113" s="74"/>
      <c r="UAZ113" s="74"/>
      <c r="UBA113" s="74"/>
      <c r="UBB113" s="74"/>
      <c r="UBC113" s="74"/>
      <c r="UBD113" s="74"/>
      <c r="UBE113" s="74"/>
      <c r="UBF113" s="74"/>
      <c r="UBG113" s="74"/>
      <c r="UBH113" s="74"/>
      <c r="UBI113" s="74"/>
      <c r="UBJ113" s="74"/>
      <c r="UBK113" s="74"/>
      <c r="UBL113" s="74"/>
      <c r="UBM113" s="74"/>
      <c r="UBN113" s="74"/>
      <c r="UBO113" s="74"/>
      <c r="UBP113" s="74"/>
      <c r="UBQ113" s="74"/>
      <c r="UBR113" s="74"/>
      <c r="UBS113" s="74"/>
      <c r="UBT113" s="74"/>
      <c r="UBU113" s="74"/>
      <c r="UBV113" s="74"/>
      <c r="UBW113" s="74"/>
      <c r="UBX113" s="74"/>
      <c r="UBY113" s="74"/>
      <c r="UBZ113" s="74"/>
      <c r="UCA113" s="74"/>
      <c r="UCB113" s="74"/>
      <c r="UCC113" s="74"/>
      <c r="UCD113" s="74"/>
      <c r="UCE113" s="74"/>
      <c r="UCF113" s="74"/>
      <c r="UCG113" s="74"/>
      <c r="UCH113" s="74"/>
      <c r="UCI113" s="74"/>
      <c r="UCJ113" s="74"/>
      <c r="UCK113" s="74"/>
      <c r="UCL113" s="74"/>
      <c r="UCM113" s="74"/>
      <c r="UCN113" s="74"/>
      <c r="UCO113" s="74"/>
      <c r="UCP113" s="74"/>
      <c r="UCQ113" s="74"/>
      <c r="UCR113" s="74"/>
      <c r="UCS113" s="74"/>
      <c r="UCT113" s="74"/>
      <c r="UCU113" s="74"/>
      <c r="UCV113" s="74"/>
      <c r="UCW113" s="74"/>
      <c r="UCX113" s="74"/>
      <c r="UCY113" s="74"/>
      <c r="UCZ113" s="74"/>
      <c r="UDA113" s="74"/>
      <c r="UDB113" s="74"/>
      <c r="UDC113" s="74"/>
      <c r="UDD113" s="74"/>
      <c r="UDE113" s="74"/>
      <c r="UDF113" s="74"/>
      <c r="UDG113" s="74"/>
      <c r="UDH113" s="74"/>
      <c r="UDI113" s="74"/>
      <c r="UDJ113" s="74"/>
      <c r="UDK113" s="74"/>
      <c r="UDL113" s="74"/>
      <c r="UDM113" s="74"/>
      <c r="UDN113" s="74"/>
      <c r="UDO113" s="74"/>
      <c r="UDP113" s="74"/>
      <c r="UDQ113" s="74"/>
      <c r="UDR113" s="74"/>
      <c r="UDS113" s="74"/>
      <c r="UDT113" s="74"/>
      <c r="UDU113" s="74"/>
      <c r="UDV113" s="74"/>
      <c r="UDW113" s="74"/>
      <c r="UDX113" s="74"/>
      <c r="UDY113" s="74"/>
      <c r="UDZ113" s="74"/>
      <c r="UEA113" s="74"/>
      <c r="UEB113" s="74"/>
      <c r="UEC113" s="74"/>
      <c r="UED113" s="74"/>
      <c r="UEE113" s="74"/>
      <c r="UEF113" s="74"/>
      <c r="UEG113" s="74"/>
      <c r="UEH113" s="74"/>
      <c r="UEI113" s="74"/>
      <c r="UEJ113" s="74"/>
      <c r="UEK113" s="74"/>
      <c r="UEL113" s="74"/>
      <c r="UEM113" s="74"/>
      <c r="UEN113" s="74"/>
      <c r="UEO113" s="74"/>
      <c r="UEP113" s="74"/>
      <c r="UEQ113" s="74"/>
      <c r="UER113" s="74"/>
      <c r="UES113" s="74"/>
      <c r="UET113" s="74"/>
      <c r="UEU113" s="74"/>
      <c r="UEV113" s="74"/>
      <c r="UEW113" s="74"/>
      <c r="UEX113" s="74"/>
      <c r="UEY113" s="74"/>
      <c r="UEZ113" s="74"/>
      <c r="UFA113" s="74"/>
      <c r="UFB113" s="74"/>
      <c r="UFC113" s="74"/>
      <c r="UFD113" s="74"/>
      <c r="UFE113" s="74"/>
      <c r="UFF113" s="74"/>
      <c r="UFG113" s="74"/>
      <c r="UFH113" s="74"/>
      <c r="UFI113" s="74"/>
      <c r="UFJ113" s="74"/>
      <c r="UFK113" s="74"/>
      <c r="UFL113" s="74"/>
      <c r="UFM113" s="74"/>
      <c r="UFN113" s="74"/>
      <c r="UFO113" s="74"/>
      <c r="UFP113" s="74"/>
      <c r="UFQ113" s="74"/>
      <c r="UFR113" s="74"/>
      <c r="UFS113" s="74"/>
      <c r="UFT113" s="74"/>
      <c r="UFU113" s="74"/>
      <c r="UFV113" s="74"/>
      <c r="UFW113" s="74"/>
      <c r="UFX113" s="74"/>
      <c r="UFY113" s="74"/>
      <c r="UFZ113" s="74"/>
      <c r="UGA113" s="74"/>
      <c r="UGB113" s="74"/>
      <c r="UGC113" s="74"/>
      <c r="UGD113" s="74"/>
      <c r="UGE113" s="74"/>
      <c r="UGF113" s="74"/>
      <c r="UGG113" s="74"/>
      <c r="UGH113" s="74"/>
      <c r="UGI113" s="74"/>
      <c r="UGJ113" s="74"/>
      <c r="UGK113" s="74"/>
      <c r="UGL113" s="74"/>
      <c r="UGM113" s="74"/>
      <c r="UGN113" s="74"/>
      <c r="UGO113" s="74"/>
      <c r="UGP113" s="74"/>
      <c r="UGQ113" s="74"/>
      <c r="UGR113" s="74"/>
      <c r="UGS113" s="74"/>
      <c r="UGT113" s="74"/>
      <c r="UGU113" s="74"/>
      <c r="UGV113" s="74"/>
      <c r="UGW113" s="74"/>
      <c r="UGX113" s="74"/>
      <c r="UGY113" s="74"/>
      <c r="UGZ113" s="74"/>
      <c r="UHA113" s="74"/>
      <c r="UHB113" s="74"/>
      <c r="UHC113" s="74"/>
      <c r="UHD113" s="74"/>
      <c r="UHE113" s="74"/>
      <c r="UHF113" s="74"/>
      <c r="UHG113" s="74"/>
      <c r="UHH113" s="74"/>
      <c r="UHI113" s="74"/>
      <c r="UHJ113" s="74"/>
      <c r="UHK113" s="74"/>
      <c r="UHL113" s="74"/>
      <c r="UHM113" s="74"/>
      <c r="UHN113" s="74"/>
      <c r="UHO113" s="74"/>
      <c r="UHP113" s="74"/>
      <c r="UHQ113" s="74"/>
      <c r="UHR113" s="74"/>
      <c r="UHS113" s="74"/>
      <c r="UHT113" s="74"/>
      <c r="UHU113" s="74"/>
      <c r="UHV113" s="74"/>
      <c r="UHW113" s="74"/>
      <c r="UHX113" s="74"/>
      <c r="UHY113" s="74"/>
      <c r="UHZ113" s="74"/>
      <c r="UIA113" s="74"/>
      <c r="UIB113" s="74"/>
      <c r="UIC113" s="74"/>
      <c r="UID113" s="74"/>
      <c r="UIE113" s="74"/>
      <c r="UIF113" s="74"/>
      <c r="UIG113" s="74"/>
      <c r="UIH113" s="74"/>
      <c r="UII113" s="74"/>
      <c r="UIJ113" s="74"/>
      <c r="UIK113" s="74"/>
      <c r="UIL113" s="74"/>
      <c r="UIM113" s="74"/>
      <c r="UIN113" s="74"/>
      <c r="UIO113" s="74"/>
      <c r="UIP113" s="74"/>
      <c r="UIQ113" s="74"/>
      <c r="UIR113" s="74"/>
      <c r="UIS113" s="74"/>
      <c r="UIT113" s="74"/>
      <c r="UIU113" s="74"/>
      <c r="UIV113" s="74"/>
      <c r="UIW113" s="74"/>
      <c r="UIX113" s="74"/>
      <c r="UIY113" s="74"/>
      <c r="UIZ113" s="74"/>
      <c r="UJA113" s="74"/>
      <c r="UJB113" s="74"/>
      <c r="UJC113" s="74"/>
      <c r="UJD113" s="74"/>
      <c r="UJE113" s="74"/>
      <c r="UJF113" s="74"/>
      <c r="UJG113" s="74"/>
      <c r="UJH113" s="74"/>
      <c r="UJI113" s="74"/>
      <c r="UJJ113" s="74"/>
      <c r="UJK113" s="74"/>
      <c r="UJL113" s="74"/>
      <c r="UJM113" s="74"/>
      <c r="UJN113" s="74"/>
      <c r="UJO113" s="74"/>
      <c r="UJP113" s="74"/>
      <c r="UJQ113" s="74"/>
      <c r="UJR113" s="74"/>
      <c r="UJS113" s="74"/>
      <c r="UJT113" s="74"/>
      <c r="UJU113" s="74"/>
      <c r="UJV113" s="74"/>
      <c r="UJW113" s="74"/>
      <c r="UJX113" s="74"/>
      <c r="UJY113" s="74"/>
      <c r="UJZ113" s="74"/>
      <c r="UKA113" s="74"/>
      <c r="UKB113" s="74"/>
      <c r="UKC113" s="74"/>
      <c r="UKD113" s="74"/>
      <c r="UKE113" s="74"/>
      <c r="UKF113" s="74"/>
      <c r="UKG113" s="74"/>
      <c r="UKH113" s="74"/>
      <c r="UKI113" s="74"/>
      <c r="UKJ113" s="74"/>
      <c r="UKK113" s="74"/>
      <c r="UKL113" s="74"/>
      <c r="UKM113" s="74"/>
      <c r="UKN113" s="74"/>
      <c r="UKO113" s="74"/>
      <c r="UKP113" s="74"/>
      <c r="UKQ113" s="74"/>
      <c r="UKR113" s="74"/>
      <c r="UKS113" s="74"/>
      <c r="UKT113" s="74"/>
      <c r="UKU113" s="74"/>
      <c r="UKV113" s="74"/>
      <c r="UKW113" s="74"/>
      <c r="UKX113" s="74"/>
      <c r="UKY113" s="74"/>
      <c r="UKZ113" s="74"/>
      <c r="ULA113" s="74"/>
      <c r="ULB113" s="74"/>
      <c r="ULC113" s="74"/>
      <c r="ULD113" s="74"/>
      <c r="ULE113" s="74"/>
      <c r="ULF113" s="74"/>
      <c r="ULG113" s="74"/>
      <c r="ULH113" s="74"/>
      <c r="ULI113" s="74"/>
      <c r="ULJ113" s="74"/>
      <c r="ULK113" s="74"/>
      <c r="ULL113" s="74"/>
      <c r="ULM113" s="74"/>
      <c r="ULN113" s="74"/>
      <c r="ULO113" s="74"/>
      <c r="ULP113" s="74"/>
      <c r="ULQ113" s="74"/>
      <c r="ULR113" s="74"/>
      <c r="ULS113" s="74"/>
      <c r="ULT113" s="74"/>
      <c r="ULU113" s="74"/>
      <c r="ULV113" s="74"/>
      <c r="ULW113" s="74"/>
      <c r="ULX113" s="74"/>
      <c r="ULY113" s="74"/>
      <c r="ULZ113" s="74"/>
      <c r="UMA113" s="74"/>
      <c r="UMB113" s="74"/>
      <c r="UMC113" s="74"/>
      <c r="UMD113" s="74"/>
      <c r="UME113" s="74"/>
      <c r="UMF113" s="74"/>
      <c r="UMG113" s="74"/>
      <c r="UMH113" s="74"/>
      <c r="UMI113" s="74"/>
      <c r="UMJ113" s="74"/>
      <c r="UMK113" s="74"/>
      <c r="UML113" s="74"/>
      <c r="UMM113" s="74"/>
      <c r="UMN113" s="74"/>
      <c r="UMO113" s="74"/>
      <c r="UMP113" s="74"/>
      <c r="UMQ113" s="74"/>
      <c r="UMR113" s="74"/>
      <c r="UMS113" s="74"/>
      <c r="UMT113" s="74"/>
      <c r="UMU113" s="74"/>
      <c r="UMV113" s="74"/>
      <c r="UMW113" s="74"/>
      <c r="UMX113" s="74"/>
      <c r="UMY113" s="74"/>
      <c r="UMZ113" s="74"/>
      <c r="UNA113" s="74"/>
      <c r="UNB113" s="74"/>
      <c r="UNC113" s="74"/>
      <c r="UND113" s="74"/>
      <c r="UNE113" s="74"/>
      <c r="UNF113" s="74"/>
      <c r="UNG113" s="74"/>
      <c r="UNH113" s="74"/>
      <c r="UNI113" s="74"/>
      <c r="UNJ113" s="74"/>
      <c r="UNK113" s="74"/>
      <c r="UNL113" s="74"/>
      <c r="UNM113" s="74"/>
      <c r="UNN113" s="74"/>
      <c r="UNO113" s="74"/>
      <c r="UNP113" s="74"/>
      <c r="UNQ113" s="74"/>
      <c r="UNR113" s="74"/>
      <c r="UNS113" s="74"/>
      <c r="UNT113" s="74"/>
      <c r="UNU113" s="74"/>
      <c r="UNV113" s="74"/>
      <c r="UNW113" s="74"/>
      <c r="UNX113" s="74"/>
      <c r="UNY113" s="74"/>
      <c r="UNZ113" s="74"/>
      <c r="UOA113" s="74"/>
      <c r="UOB113" s="74"/>
      <c r="UOC113" s="74"/>
      <c r="UOD113" s="74"/>
      <c r="UOE113" s="74"/>
      <c r="UOF113" s="74"/>
      <c r="UOG113" s="74"/>
      <c r="UOH113" s="74"/>
      <c r="UOI113" s="74"/>
      <c r="UOJ113" s="74"/>
      <c r="UOK113" s="74"/>
      <c r="UOL113" s="74"/>
      <c r="UOM113" s="74"/>
      <c r="UON113" s="74"/>
      <c r="UOO113" s="74"/>
      <c r="UOP113" s="74"/>
      <c r="UOQ113" s="74"/>
      <c r="UOR113" s="74"/>
      <c r="UOS113" s="74"/>
      <c r="UOT113" s="74"/>
      <c r="UOU113" s="74"/>
      <c r="UOV113" s="74"/>
      <c r="UOW113" s="74"/>
      <c r="UOX113" s="74"/>
      <c r="UOY113" s="74"/>
      <c r="UOZ113" s="74"/>
      <c r="UPA113" s="74"/>
      <c r="UPB113" s="74"/>
      <c r="UPC113" s="74"/>
      <c r="UPD113" s="74"/>
      <c r="UPE113" s="74"/>
      <c r="UPF113" s="74"/>
      <c r="UPG113" s="74"/>
      <c r="UPH113" s="74"/>
      <c r="UPI113" s="74"/>
      <c r="UPJ113" s="74"/>
      <c r="UPK113" s="74"/>
      <c r="UPL113" s="74"/>
      <c r="UPM113" s="74"/>
      <c r="UPN113" s="74"/>
      <c r="UPO113" s="74"/>
      <c r="UPP113" s="74"/>
      <c r="UPQ113" s="74"/>
      <c r="UPR113" s="74"/>
      <c r="UPS113" s="74"/>
      <c r="UPT113" s="74"/>
      <c r="UPU113" s="74"/>
      <c r="UPV113" s="74"/>
      <c r="UPW113" s="74"/>
      <c r="UPX113" s="74"/>
      <c r="UPY113" s="74"/>
      <c r="UPZ113" s="74"/>
      <c r="UQA113" s="74"/>
      <c r="UQB113" s="74"/>
      <c r="UQC113" s="74"/>
      <c r="UQD113" s="74"/>
      <c r="UQE113" s="74"/>
      <c r="UQF113" s="74"/>
      <c r="UQG113" s="74"/>
      <c r="UQH113" s="74"/>
      <c r="UQI113" s="74"/>
      <c r="UQJ113" s="74"/>
      <c r="UQK113" s="74"/>
      <c r="UQL113" s="74"/>
      <c r="UQM113" s="74"/>
      <c r="UQN113" s="74"/>
      <c r="UQO113" s="74"/>
      <c r="UQP113" s="74"/>
      <c r="UQQ113" s="74"/>
      <c r="UQR113" s="74"/>
      <c r="UQS113" s="74"/>
      <c r="UQT113" s="74"/>
      <c r="UQU113" s="74"/>
      <c r="UQV113" s="74"/>
      <c r="UQW113" s="74"/>
      <c r="UQX113" s="74"/>
      <c r="UQY113" s="74"/>
      <c r="UQZ113" s="74"/>
      <c r="URA113" s="74"/>
      <c r="URB113" s="74"/>
      <c r="URC113" s="74"/>
      <c r="URD113" s="74"/>
      <c r="URE113" s="74"/>
      <c r="URF113" s="74"/>
      <c r="URG113" s="74"/>
      <c r="URH113" s="74"/>
      <c r="URI113" s="74"/>
      <c r="URJ113" s="74"/>
      <c r="URK113" s="74"/>
      <c r="URL113" s="74"/>
      <c r="URM113" s="74"/>
      <c r="URN113" s="74"/>
      <c r="URO113" s="74"/>
      <c r="URP113" s="74"/>
      <c r="URQ113" s="74"/>
      <c r="URR113" s="74"/>
      <c r="URS113" s="74"/>
      <c r="URT113" s="74"/>
      <c r="URU113" s="74"/>
      <c r="URV113" s="74"/>
      <c r="URW113" s="74"/>
      <c r="URX113" s="74"/>
      <c r="URY113" s="74"/>
      <c r="URZ113" s="74"/>
      <c r="USA113" s="74"/>
      <c r="USB113" s="74"/>
      <c r="USC113" s="74"/>
      <c r="USD113" s="74"/>
      <c r="USE113" s="74"/>
      <c r="USF113" s="74"/>
      <c r="USG113" s="74"/>
      <c r="USH113" s="74"/>
      <c r="USI113" s="74"/>
      <c r="USJ113" s="74"/>
      <c r="USK113" s="74"/>
      <c r="USL113" s="74"/>
      <c r="USM113" s="74"/>
      <c r="USN113" s="74"/>
      <c r="USO113" s="74"/>
      <c r="USP113" s="74"/>
      <c r="USQ113" s="74"/>
      <c r="USR113" s="74"/>
      <c r="USS113" s="74"/>
      <c r="UST113" s="74"/>
      <c r="USU113" s="74"/>
      <c r="USV113" s="74"/>
      <c r="USW113" s="74"/>
      <c r="USX113" s="74"/>
      <c r="USY113" s="74"/>
      <c r="USZ113" s="74"/>
      <c r="UTA113" s="74"/>
      <c r="UTB113" s="74"/>
      <c r="UTC113" s="74"/>
      <c r="UTD113" s="74"/>
      <c r="UTE113" s="74"/>
      <c r="UTF113" s="74"/>
      <c r="UTG113" s="74"/>
      <c r="UTH113" s="74"/>
      <c r="UTI113" s="74"/>
      <c r="UTJ113" s="74"/>
      <c r="UTK113" s="74"/>
      <c r="UTL113" s="74"/>
      <c r="UTM113" s="74"/>
      <c r="UTN113" s="74"/>
      <c r="UTO113" s="74"/>
      <c r="UTP113" s="74"/>
      <c r="UTQ113" s="74"/>
      <c r="UTR113" s="74"/>
      <c r="UTS113" s="74"/>
      <c r="UTT113" s="74"/>
      <c r="UTU113" s="74"/>
      <c r="UTV113" s="74"/>
      <c r="UTW113" s="74"/>
      <c r="UTX113" s="74"/>
      <c r="UTY113" s="74"/>
      <c r="UTZ113" s="74"/>
      <c r="UUA113" s="74"/>
      <c r="UUB113" s="74"/>
      <c r="UUC113" s="74"/>
      <c r="UUD113" s="74"/>
      <c r="UUE113" s="74"/>
      <c r="UUF113" s="74"/>
      <c r="UUG113" s="74"/>
      <c r="UUH113" s="74"/>
      <c r="UUI113" s="74"/>
      <c r="UUJ113" s="74"/>
      <c r="UUK113" s="74"/>
      <c r="UUL113" s="74"/>
      <c r="UUM113" s="74"/>
      <c r="UUN113" s="74"/>
      <c r="UUO113" s="74"/>
      <c r="UUP113" s="74"/>
      <c r="UUQ113" s="74"/>
      <c r="UUR113" s="74"/>
      <c r="UUS113" s="74"/>
      <c r="UUT113" s="74"/>
      <c r="UUU113" s="74"/>
      <c r="UUV113" s="74"/>
      <c r="UUW113" s="74"/>
      <c r="UUX113" s="74"/>
      <c r="UUY113" s="74"/>
      <c r="UUZ113" s="74"/>
      <c r="UVA113" s="74"/>
      <c r="UVB113" s="74"/>
      <c r="UVC113" s="74"/>
      <c r="UVD113" s="74"/>
      <c r="UVE113" s="74"/>
      <c r="UVF113" s="74"/>
      <c r="UVG113" s="74"/>
      <c r="UVH113" s="74"/>
      <c r="UVI113" s="74"/>
      <c r="UVJ113" s="74"/>
      <c r="UVK113" s="74"/>
      <c r="UVL113" s="74"/>
      <c r="UVM113" s="74"/>
      <c r="UVN113" s="74"/>
      <c r="UVO113" s="74"/>
      <c r="UVP113" s="74"/>
      <c r="UVQ113" s="74"/>
      <c r="UVR113" s="74"/>
      <c r="UVS113" s="74"/>
      <c r="UVT113" s="74"/>
      <c r="UVU113" s="74"/>
      <c r="UVV113" s="74"/>
      <c r="UVW113" s="74"/>
      <c r="UVX113" s="74"/>
      <c r="UVY113" s="74"/>
      <c r="UVZ113" s="74"/>
      <c r="UWA113" s="74"/>
      <c r="UWB113" s="74"/>
      <c r="UWC113" s="74"/>
      <c r="UWD113" s="74"/>
      <c r="UWE113" s="74"/>
      <c r="UWF113" s="74"/>
      <c r="UWG113" s="74"/>
      <c r="UWH113" s="74"/>
      <c r="UWI113" s="74"/>
      <c r="UWJ113" s="74"/>
      <c r="UWK113" s="74"/>
      <c r="UWL113" s="74"/>
      <c r="UWM113" s="74"/>
      <c r="UWN113" s="74"/>
      <c r="UWO113" s="74"/>
      <c r="UWP113" s="74"/>
      <c r="UWQ113" s="74"/>
      <c r="UWR113" s="74"/>
      <c r="UWS113" s="74"/>
      <c r="UWT113" s="74"/>
      <c r="UWU113" s="74"/>
      <c r="UWV113" s="74"/>
      <c r="UWW113" s="74"/>
      <c r="UWX113" s="74"/>
      <c r="UWY113" s="74"/>
      <c r="UWZ113" s="74"/>
      <c r="UXA113" s="74"/>
      <c r="UXB113" s="74"/>
      <c r="UXC113" s="74"/>
      <c r="UXD113" s="74"/>
      <c r="UXE113" s="74"/>
      <c r="UXF113" s="74"/>
      <c r="UXG113" s="74"/>
      <c r="UXH113" s="74"/>
      <c r="UXI113" s="74"/>
      <c r="UXJ113" s="74"/>
      <c r="UXK113" s="74"/>
      <c r="UXL113" s="74"/>
      <c r="UXM113" s="74"/>
      <c r="UXN113" s="74"/>
      <c r="UXO113" s="74"/>
      <c r="UXP113" s="74"/>
      <c r="UXQ113" s="74"/>
      <c r="UXR113" s="74"/>
      <c r="UXS113" s="74"/>
      <c r="UXT113" s="74"/>
      <c r="UXU113" s="74"/>
      <c r="UXV113" s="74"/>
      <c r="UXW113" s="74"/>
      <c r="UXX113" s="74"/>
      <c r="UXY113" s="74"/>
      <c r="UXZ113" s="74"/>
      <c r="UYA113" s="74"/>
      <c r="UYB113" s="74"/>
      <c r="UYC113" s="74"/>
      <c r="UYD113" s="74"/>
      <c r="UYE113" s="74"/>
      <c r="UYF113" s="74"/>
      <c r="UYG113" s="74"/>
      <c r="UYH113" s="74"/>
      <c r="UYI113" s="74"/>
      <c r="UYJ113" s="74"/>
      <c r="UYK113" s="74"/>
      <c r="UYL113" s="74"/>
      <c r="UYM113" s="74"/>
      <c r="UYN113" s="74"/>
      <c r="UYO113" s="74"/>
      <c r="UYP113" s="74"/>
      <c r="UYQ113" s="74"/>
      <c r="UYR113" s="74"/>
      <c r="UYS113" s="74"/>
      <c r="UYT113" s="74"/>
      <c r="UYU113" s="74"/>
      <c r="UYV113" s="74"/>
      <c r="UYW113" s="74"/>
      <c r="UYX113" s="74"/>
      <c r="UYY113" s="74"/>
      <c r="UYZ113" s="74"/>
      <c r="UZA113" s="74"/>
      <c r="UZB113" s="74"/>
      <c r="UZC113" s="74"/>
      <c r="UZD113" s="74"/>
      <c r="UZE113" s="74"/>
      <c r="UZF113" s="74"/>
      <c r="UZG113" s="74"/>
      <c r="UZH113" s="74"/>
      <c r="UZI113" s="74"/>
      <c r="UZJ113" s="74"/>
      <c r="UZK113" s="74"/>
      <c r="UZL113" s="74"/>
      <c r="UZM113" s="74"/>
      <c r="UZN113" s="74"/>
      <c r="UZO113" s="74"/>
      <c r="UZP113" s="74"/>
      <c r="UZQ113" s="74"/>
      <c r="UZR113" s="74"/>
      <c r="UZS113" s="74"/>
      <c r="UZT113" s="74"/>
      <c r="UZU113" s="74"/>
      <c r="UZV113" s="74"/>
      <c r="UZW113" s="74"/>
      <c r="UZX113" s="74"/>
      <c r="UZY113" s="74"/>
      <c r="UZZ113" s="74"/>
      <c r="VAA113" s="74"/>
      <c r="VAB113" s="74"/>
      <c r="VAC113" s="74"/>
      <c r="VAD113" s="74"/>
      <c r="VAE113" s="74"/>
      <c r="VAF113" s="74"/>
      <c r="VAG113" s="74"/>
      <c r="VAH113" s="74"/>
      <c r="VAI113" s="74"/>
      <c r="VAJ113" s="74"/>
      <c r="VAK113" s="74"/>
      <c r="VAL113" s="74"/>
      <c r="VAM113" s="74"/>
      <c r="VAN113" s="74"/>
      <c r="VAO113" s="74"/>
      <c r="VAP113" s="74"/>
      <c r="VAQ113" s="74"/>
      <c r="VAR113" s="74"/>
      <c r="VAS113" s="74"/>
      <c r="VAT113" s="74"/>
      <c r="VAU113" s="74"/>
      <c r="VAV113" s="74"/>
      <c r="VAW113" s="74"/>
      <c r="VAX113" s="74"/>
      <c r="VAY113" s="74"/>
      <c r="VAZ113" s="74"/>
      <c r="VBA113" s="74"/>
      <c r="VBB113" s="74"/>
      <c r="VBC113" s="74"/>
      <c r="VBD113" s="74"/>
      <c r="VBE113" s="74"/>
      <c r="VBF113" s="74"/>
      <c r="VBG113" s="74"/>
      <c r="VBH113" s="74"/>
      <c r="VBI113" s="74"/>
      <c r="VBJ113" s="74"/>
      <c r="VBK113" s="74"/>
      <c r="VBL113" s="74"/>
      <c r="VBM113" s="74"/>
      <c r="VBN113" s="74"/>
      <c r="VBO113" s="74"/>
      <c r="VBP113" s="74"/>
      <c r="VBQ113" s="74"/>
      <c r="VBR113" s="74"/>
      <c r="VBS113" s="74"/>
      <c r="VBT113" s="74"/>
      <c r="VBU113" s="74"/>
      <c r="VBV113" s="74"/>
      <c r="VBW113" s="74"/>
      <c r="VBX113" s="74"/>
      <c r="VBY113" s="74"/>
      <c r="VBZ113" s="74"/>
      <c r="VCA113" s="74"/>
      <c r="VCB113" s="74"/>
      <c r="VCC113" s="74"/>
      <c r="VCD113" s="74"/>
      <c r="VCE113" s="74"/>
      <c r="VCF113" s="74"/>
      <c r="VCG113" s="74"/>
      <c r="VCH113" s="74"/>
      <c r="VCI113" s="74"/>
      <c r="VCJ113" s="74"/>
      <c r="VCK113" s="74"/>
      <c r="VCL113" s="74"/>
      <c r="VCM113" s="74"/>
      <c r="VCN113" s="74"/>
      <c r="VCO113" s="74"/>
      <c r="VCP113" s="74"/>
      <c r="VCQ113" s="74"/>
      <c r="VCR113" s="74"/>
      <c r="VCS113" s="74"/>
      <c r="VCT113" s="74"/>
      <c r="VCU113" s="74"/>
      <c r="VCV113" s="74"/>
      <c r="VCW113" s="74"/>
      <c r="VCX113" s="74"/>
      <c r="VCY113" s="74"/>
      <c r="VCZ113" s="74"/>
      <c r="VDA113" s="74"/>
      <c r="VDB113" s="74"/>
      <c r="VDC113" s="74"/>
      <c r="VDD113" s="74"/>
      <c r="VDE113" s="74"/>
      <c r="VDF113" s="74"/>
      <c r="VDG113" s="74"/>
      <c r="VDH113" s="74"/>
      <c r="VDI113" s="74"/>
      <c r="VDJ113" s="74"/>
      <c r="VDK113" s="74"/>
      <c r="VDL113" s="74"/>
      <c r="VDM113" s="74"/>
      <c r="VDN113" s="74"/>
      <c r="VDO113" s="74"/>
      <c r="VDP113" s="74"/>
      <c r="VDQ113" s="74"/>
      <c r="VDR113" s="74"/>
      <c r="VDS113" s="74"/>
      <c r="VDT113" s="74"/>
      <c r="VDU113" s="74"/>
      <c r="VDV113" s="74"/>
      <c r="VDW113" s="74"/>
      <c r="VDX113" s="74"/>
      <c r="VDY113" s="74"/>
      <c r="VDZ113" s="74"/>
      <c r="VEA113" s="74"/>
      <c r="VEB113" s="74"/>
      <c r="VEC113" s="74"/>
      <c r="VED113" s="74"/>
      <c r="VEE113" s="74"/>
      <c r="VEF113" s="74"/>
      <c r="VEG113" s="74"/>
      <c r="VEH113" s="74"/>
      <c r="VEI113" s="74"/>
      <c r="VEJ113" s="74"/>
      <c r="VEK113" s="74"/>
      <c r="VEL113" s="74"/>
      <c r="VEM113" s="74"/>
      <c r="VEN113" s="74"/>
      <c r="VEO113" s="74"/>
      <c r="VEP113" s="74"/>
      <c r="VEQ113" s="74"/>
      <c r="VER113" s="74"/>
      <c r="VES113" s="74"/>
      <c r="VET113" s="74"/>
      <c r="VEU113" s="74"/>
      <c r="VEV113" s="74"/>
      <c r="VEW113" s="74"/>
      <c r="VEX113" s="74"/>
      <c r="VEY113" s="74"/>
      <c r="VEZ113" s="74"/>
      <c r="VFA113" s="74"/>
      <c r="VFB113" s="74"/>
      <c r="VFC113" s="74"/>
      <c r="VFD113" s="74"/>
      <c r="VFE113" s="74"/>
      <c r="VFF113" s="74"/>
      <c r="VFG113" s="74"/>
      <c r="VFH113" s="74"/>
      <c r="VFI113" s="74"/>
      <c r="VFJ113" s="74"/>
      <c r="VFK113" s="74"/>
      <c r="VFL113" s="74"/>
      <c r="VFM113" s="74"/>
      <c r="VFN113" s="74"/>
      <c r="VFO113" s="74"/>
      <c r="VFP113" s="74"/>
      <c r="VFQ113" s="74"/>
      <c r="VFR113" s="74"/>
      <c r="VFS113" s="74"/>
      <c r="VFT113" s="74"/>
      <c r="VFU113" s="74"/>
      <c r="VFV113" s="74"/>
      <c r="VFW113" s="74"/>
      <c r="VFX113" s="74"/>
      <c r="VFY113" s="74"/>
      <c r="VFZ113" s="74"/>
      <c r="VGA113" s="74"/>
      <c r="VGB113" s="74"/>
      <c r="VGC113" s="74"/>
      <c r="VGD113" s="74"/>
      <c r="VGE113" s="74"/>
      <c r="VGF113" s="74"/>
      <c r="VGG113" s="74"/>
      <c r="VGH113" s="74"/>
      <c r="VGI113" s="74"/>
      <c r="VGJ113" s="74"/>
      <c r="VGK113" s="74"/>
      <c r="VGL113" s="74"/>
      <c r="VGM113" s="74"/>
      <c r="VGN113" s="74"/>
      <c r="VGO113" s="74"/>
      <c r="VGP113" s="74"/>
      <c r="VGQ113" s="74"/>
      <c r="VGR113" s="74"/>
      <c r="VGS113" s="74"/>
      <c r="VGT113" s="74"/>
      <c r="VGU113" s="74"/>
      <c r="VGV113" s="74"/>
      <c r="VGW113" s="74"/>
      <c r="VGX113" s="74"/>
      <c r="VGY113" s="74"/>
      <c r="VGZ113" s="74"/>
      <c r="VHA113" s="74"/>
      <c r="VHB113" s="74"/>
      <c r="VHC113" s="74"/>
      <c r="VHD113" s="74"/>
      <c r="VHE113" s="74"/>
      <c r="VHF113" s="74"/>
      <c r="VHG113" s="74"/>
      <c r="VHH113" s="74"/>
      <c r="VHI113" s="74"/>
      <c r="VHJ113" s="74"/>
      <c r="VHK113" s="74"/>
      <c r="VHL113" s="74"/>
      <c r="VHM113" s="74"/>
      <c r="VHN113" s="74"/>
      <c r="VHO113" s="74"/>
      <c r="VHP113" s="74"/>
      <c r="VHQ113" s="74"/>
      <c r="VHR113" s="74"/>
      <c r="VHS113" s="74"/>
      <c r="VHT113" s="74"/>
      <c r="VHU113" s="74"/>
      <c r="VHV113" s="74"/>
      <c r="VHW113" s="74"/>
      <c r="VHX113" s="74"/>
      <c r="VHY113" s="74"/>
      <c r="VHZ113" s="74"/>
      <c r="VIA113" s="74"/>
      <c r="VIB113" s="74"/>
      <c r="VIC113" s="74"/>
      <c r="VID113" s="74"/>
      <c r="VIE113" s="74"/>
      <c r="VIF113" s="74"/>
      <c r="VIG113" s="74"/>
      <c r="VIH113" s="74"/>
      <c r="VII113" s="74"/>
      <c r="VIJ113" s="74"/>
      <c r="VIK113" s="74"/>
      <c r="VIL113" s="74"/>
      <c r="VIM113" s="74"/>
      <c r="VIN113" s="74"/>
      <c r="VIO113" s="74"/>
      <c r="VIP113" s="74"/>
      <c r="VIQ113" s="74"/>
      <c r="VIR113" s="74"/>
      <c r="VIS113" s="74"/>
      <c r="VIT113" s="74"/>
      <c r="VIU113" s="74"/>
      <c r="VIV113" s="74"/>
      <c r="VIW113" s="74"/>
      <c r="VIX113" s="74"/>
      <c r="VIY113" s="74"/>
      <c r="VIZ113" s="74"/>
      <c r="VJA113" s="74"/>
      <c r="VJB113" s="74"/>
      <c r="VJC113" s="74"/>
      <c r="VJD113" s="74"/>
      <c r="VJE113" s="74"/>
      <c r="VJF113" s="74"/>
      <c r="VJG113" s="74"/>
      <c r="VJH113" s="74"/>
      <c r="VJI113" s="74"/>
      <c r="VJJ113" s="74"/>
      <c r="VJK113" s="74"/>
      <c r="VJL113" s="74"/>
      <c r="VJM113" s="74"/>
      <c r="VJN113" s="74"/>
      <c r="VJO113" s="74"/>
      <c r="VJP113" s="74"/>
      <c r="VJQ113" s="74"/>
      <c r="VJR113" s="74"/>
      <c r="VJS113" s="74"/>
      <c r="VJT113" s="74"/>
      <c r="VJU113" s="74"/>
      <c r="VJV113" s="74"/>
      <c r="VJW113" s="74"/>
      <c r="VJX113" s="74"/>
      <c r="VJY113" s="74"/>
      <c r="VJZ113" s="74"/>
      <c r="VKA113" s="74"/>
      <c r="VKB113" s="74"/>
      <c r="VKC113" s="74"/>
      <c r="VKD113" s="74"/>
      <c r="VKE113" s="74"/>
      <c r="VKF113" s="74"/>
      <c r="VKG113" s="74"/>
      <c r="VKH113" s="74"/>
      <c r="VKI113" s="74"/>
      <c r="VKJ113" s="74"/>
      <c r="VKK113" s="74"/>
      <c r="VKL113" s="74"/>
      <c r="VKM113" s="74"/>
      <c r="VKN113" s="74"/>
      <c r="VKO113" s="74"/>
      <c r="VKP113" s="74"/>
      <c r="VKQ113" s="74"/>
      <c r="VKR113" s="74"/>
      <c r="VKS113" s="74"/>
      <c r="VKT113" s="74"/>
      <c r="VKU113" s="74"/>
      <c r="VKV113" s="74"/>
      <c r="VKW113" s="74"/>
      <c r="VKX113" s="74"/>
      <c r="VKY113" s="74"/>
      <c r="VKZ113" s="74"/>
      <c r="VLA113" s="74"/>
      <c r="VLB113" s="74"/>
      <c r="VLC113" s="74"/>
      <c r="VLD113" s="74"/>
      <c r="VLE113" s="74"/>
      <c r="VLF113" s="74"/>
      <c r="VLG113" s="74"/>
      <c r="VLH113" s="74"/>
      <c r="VLI113" s="74"/>
      <c r="VLJ113" s="74"/>
      <c r="VLK113" s="74"/>
      <c r="VLL113" s="74"/>
      <c r="VLM113" s="74"/>
      <c r="VLN113" s="74"/>
      <c r="VLO113" s="74"/>
      <c r="VLP113" s="74"/>
      <c r="VLQ113" s="74"/>
      <c r="VLR113" s="74"/>
      <c r="VLS113" s="74"/>
      <c r="VLT113" s="74"/>
      <c r="VLU113" s="74"/>
      <c r="VLV113" s="74"/>
      <c r="VLW113" s="74"/>
      <c r="VLX113" s="74"/>
      <c r="VLY113" s="74"/>
      <c r="VLZ113" s="74"/>
      <c r="VMA113" s="74"/>
      <c r="VMB113" s="74"/>
      <c r="VMC113" s="74"/>
      <c r="VMD113" s="74"/>
      <c r="VME113" s="74"/>
      <c r="VMF113" s="74"/>
      <c r="VMG113" s="74"/>
      <c r="VMH113" s="74"/>
      <c r="VMI113" s="74"/>
      <c r="VMJ113" s="74"/>
      <c r="VMK113" s="74"/>
      <c r="VML113" s="74"/>
      <c r="VMM113" s="74"/>
      <c r="VMN113" s="74"/>
      <c r="VMO113" s="74"/>
      <c r="VMP113" s="74"/>
      <c r="VMQ113" s="74"/>
      <c r="VMR113" s="74"/>
      <c r="VMS113" s="74"/>
      <c r="VMT113" s="74"/>
      <c r="VMU113" s="74"/>
      <c r="VMV113" s="74"/>
      <c r="VMW113" s="74"/>
      <c r="VMX113" s="74"/>
      <c r="VMY113" s="74"/>
      <c r="VMZ113" s="74"/>
      <c r="VNA113" s="74"/>
      <c r="VNB113" s="74"/>
      <c r="VNC113" s="74"/>
      <c r="VND113" s="74"/>
      <c r="VNE113" s="74"/>
      <c r="VNF113" s="74"/>
      <c r="VNG113" s="74"/>
      <c r="VNH113" s="74"/>
      <c r="VNI113" s="74"/>
      <c r="VNJ113" s="74"/>
      <c r="VNK113" s="74"/>
      <c r="VNL113" s="74"/>
      <c r="VNM113" s="74"/>
      <c r="VNN113" s="74"/>
      <c r="VNO113" s="74"/>
      <c r="VNP113" s="74"/>
      <c r="VNQ113" s="74"/>
      <c r="VNR113" s="74"/>
      <c r="VNS113" s="74"/>
      <c r="VNT113" s="74"/>
      <c r="VNU113" s="74"/>
      <c r="VNV113" s="74"/>
      <c r="VNW113" s="74"/>
      <c r="VNX113" s="74"/>
      <c r="VNY113" s="74"/>
      <c r="VNZ113" s="74"/>
      <c r="VOA113" s="74"/>
      <c r="VOB113" s="74"/>
      <c r="VOC113" s="74"/>
      <c r="VOD113" s="74"/>
      <c r="VOE113" s="74"/>
      <c r="VOF113" s="74"/>
      <c r="VOG113" s="74"/>
      <c r="VOH113" s="74"/>
      <c r="VOI113" s="74"/>
      <c r="VOJ113" s="74"/>
      <c r="VOK113" s="74"/>
      <c r="VOL113" s="74"/>
      <c r="VOM113" s="74"/>
      <c r="VON113" s="74"/>
      <c r="VOO113" s="74"/>
      <c r="VOP113" s="74"/>
      <c r="VOQ113" s="74"/>
      <c r="VOR113" s="74"/>
      <c r="VOS113" s="74"/>
      <c r="VOT113" s="74"/>
      <c r="VOU113" s="74"/>
      <c r="VOV113" s="74"/>
      <c r="VOW113" s="74"/>
      <c r="VOX113" s="74"/>
      <c r="VOY113" s="74"/>
      <c r="VOZ113" s="74"/>
      <c r="VPA113" s="74"/>
      <c r="VPB113" s="74"/>
      <c r="VPC113" s="74"/>
      <c r="VPD113" s="74"/>
      <c r="VPE113" s="74"/>
      <c r="VPF113" s="74"/>
      <c r="VPG113" s="74"/>
      <c r="VPH113" s="74"/>
      <c r="VPI113" s="74"/>
      <c r="VPJ113" s="74"/>
      <c r="VPK113" s="74"/>
      <c r="VPL113" s="74"/>
      <c r="VPM113" s="74"/>
      <c r="VPN113" s="74"/>
      <c r="VPO113" s="74"/>
      <c r="VPP113" s="74"/>
      <c r="VPQ113" s="74"/>
      <c r="VPR113" s="74"/>
      <c r="VPS113" s="74"/>
      <c r="VPT113" s="74"/>
      <c r="VPU113" s="74"/>
      <c r="VPV113" s="74"/>
      <c r="VPW113" s="74"/>
      <c r="VPX113" s="74"/>
      <c r="VPY113" s="74"/>
      <c r="VPZ113" s="74"/>
      <c r="VQA113" s="74"/>
      <c r="VQB113" s="74"/>
      <c r="VQC113" s="74"/>
      <c r="VQD113" s="74"/>
      <c r="VQE113" s="74"/>
      <c r="VQF113" s="74"/>
      <c r="VQG113" s="74"/>
      <c r="VQH113" s="74"/>
      <c r="VQI113" s="74"/>
      <c r="VQJ113" s="74"/>
      <c r="VQK113" s="74"/>
      <c r="VQL113" s="74"/>
      <c r="VQM113" s="74"/>
      <c r="VQN113" s="74"/>
      <c r="VQO113" s="74"/>
      <c r="VQP113" s="74"/>
      <c r="VQQ113" s="74"/>
      <c r="VQR113" s="74"/>
      <c r="VQS113" s="74"/>
      <c r="VQT113" s="74"/>
      <c r="VQU113" s="74"/>
      <c r="VQV113" s="74"/>
      <c r="VQW113" s="74"/>
      <c r="VQX113" s="74"/>
      <c r="VQY113" s="74"/>
      <c r="VQZ113" s="74"/>
      <c r="VRA113" s="74"/>
      <c r="VRB113" s="74"/>
      <c r="VRC113" s="74"/>
      <c r="VRD113" s="74"/>
      <c r="VRE113" s="74"/>
      <c r="VRF113" s="74"/>
      <c r="VRG113" s="74"/>
      <c r="VRH113" s="74"/>
      <c r="VRI113" s="74"/>
      <c r="VRJ113" s="74"/>
      <c r="VRK113" s="74"/>
      <c r="VRL113" s="74"/>
      <c r="VRM113" s="74"/>
      <c r="VRN113" s="74"/>
      <c r="VRO113" s="74"/>
      <c r="VRP113" s="74"/>
      <c r="VRQ113" s="74"/>
      <c r="VRR113" s="74"/>
      <c r="VRS113" s="74"/>
      <c r="VRT113" s="74"/>
      <c r="VRU113" s="74"/>
      <c r="VRV113" s="74"/>
      <c r="VRW113" s="74"/>
      <c r="VRX113" s="74"/>
      <c r="VRY113" s="74"/>
      <c r="VRZ113" s="74"/>
      <c r="VSA113" s="74"/>
      <c r="VSB113" s="74"/>
      <c r="VSC113" s="74"/>
      <c r="VSD113" s="74"/>
      <c r="VSE113" s="74"/>
      <c r="VSF113" s="74"/>
      <c r="VSG113" s="74"/>
      <c r="VSH113" s="74"/>
      <c r="VSI113" s="74"/>
      <c r="VSJ113" s="74"/>
      <c r="VSK113" s="74"/>
      <c r="VSL113" s="74"/>
      <c r="VSM113" s="74"/>
      <c r="VSN113" s="74"/>
      <c r="VSO113" s="74"/>
      <c r="VSP113" s="74"/>
      <c r="VSQ113" s="74"/>
      <c r="VSR113" s="74"/>
      <c r="VSS113" s="74"/>
      <c r="VST113" s="74"/>
      <c r="VSU113" s="74"/>
      <c r="VSV113" s="74"/>
      <c r="VSW113" s="74"/>
      <c r="VSX113" s="74"/>
      <c r="VSY113" s="74"/>
      <c r="VSZ113" s="74"/>
      <c r="VTA113" s="74"/>
      <c r="VTB113" s="74"/>
      <c r="VTC113" s="74"/>
      <c r="VTD113" s="74"/>
      <c r="VTE113" s="74"/>
      <c r="VTF113" s="74"/>
      <c r="VTG113" s="74"/>
      <c r="VTH113" s="74"/>
      <c r="VTI113" s="74"/>
      <c r="VTJ113" s="74"/>
      <c r="VTK113" s="74"/>
      <c r="VTL113" s="74"/>
      <c r="VTM113" s="74"/>
      <c r="VTN113" s="74"/>
      <c r="VTO113" s="74"/>
      <c r="VTP113" s="74"/>
      <c r="VTQ113" s="74"/>
      <c r="VTR113" s="74"/>
      <c r="VTS113" s="74"/>
      <c r="VTT113" s="74"/>
      <c r="VTU113" s="74"/>
      <c r="VTV113" s="74"/>
      <c r="VTW113" s="74"/>
      <c r="VTX113" s="74"/>
      <c r="VTY113" s="74"/>
      <c r="VTZ113" s="74"/>
      <c r="VUA113" s="74"/>
      <c r="VUB113" s="74"/>
      <c r="VUC113" s="74"/>
      <c r="VUD113" s="74"/>
      <c r="VUE113" s="74"/>
      <c r="VUF113" s="74"/>
      <c r="VUG113" s="74"/>
      <c r="VUH113" s="74"/>
      <c r="VUI113" s="74"/>
      <c r="VUJ113" s="74"/>
      <c r="VUK113" s="74"/>
      <c r="VUL113" s="74"/>
      <c r="VUM113" s="74"/>
      <c r="VUN113" s="74"/>
      <c r="VUO113" s="74"/>
      <c r="VUP113" s="74"/>
      <c r="VUQ113" s="74"/>
      <c r="VUR113" s="74"/>
      <c r="VUS113" s="74"/>
      <c r="VUT113" s="74"/>
      <c r="VUU113" s="74"/>
      <c r="VUV113" s="74"/>
      <c r="VUW113" s="74"/>
      <c r="VUX113" s="74"/>
      <c r="VUY113" s="74"/>
      <c r="VUZ113" s="74"/>
      <c r="VVA113" s="74"/>
      <c r="VVB113" s="74"/>
      <c r="VVC113" s="74"/>
      <c r="VVD113" s="74"/>
      <c r="VVE113" s="74"/>
      <c r="VVF113" s="74"/>
      <c r="VVG113" s="74"/>
      <c r="VVH113" s="74"/>
      <c r="VVI113" s="74"/>
      <c r="VVJ113" s="74"/>
      <c r="VVK113" s="74"/>
      <c r="VVL113" s="74"/>
      <c r="VVM113" s="74"/>
      <c r="VVN113" s="74"/>
      <c r="VVO113" s="74"/>
      <c r="VVP113" s="74"/>
      <c r="VVQ113" s="74"/>
      <c r="VVR113" s="74"/>
      <c r="VVS113" s="74"/>
      <c r="VVT113" s="74"/>
      <c r="VVU113" s="74"/>
      <c r="VVV113" s="74"/>
      <c r="VVW113" s="74"/>
      <c r="VVX113" s="74"/>
      <c r="VVY113" s="74"/>
      <c r="VVZ113" s="74"/>
      <c r="VWA113" s="74"/>
      <c r="VWB113" s="74"/>
      <c r="VWC113" s="74"/>
      <c r="VWD113" s="74"/>
      <c r="VWE113" s="74"/>
      <c r="VWF113" s="74"/>
      <c r="VWG113" s="74"/>
      <c r="VWH113" s="74"/>
      <c r="VWI113" s="74"/>
      <c r="VWJ113" s="74"/>
      <c r="VWK113" s="74"/>
      <c r="VWL113" s="74"/>
      <c r="VWM113" s="74"/>
      <c r="VWN113" s="74"/>
      <c r="VWO113" s="74"/>
      <c r="VWP113" s="74"/>
      <c r="VWQ113" s="74"/>
      <c r="VWR113" s="74"/>
      <c r="VWS113" s="74"/>
      <c r="VWT113" s="74"/>
      <c r="VWU113" s="74"/>
      <c r="VWV113" s="74"/>
      <c r="VWW113" s="74"/>
      <c r="VWX113" s="74"/>
      <c r="VWY113" s="74"/>
      <c r="VWZ113" s="74"/>
      <c r="VXA113" s="74"/>
      <c r="VXB113" s="74"/>
      <c r="VXC113" s="74"/>
      <c r="VXD113" s="74"/>
      <c r="VXE113" s="74"/>
      <c r="VXF113" s="74"/>
      <c r="VXG113" s="74"/>
      <c r="VXH113" s="74"/>
      <c r="VXI113" s="74"/>
      <c r="VXJ113" s="74"/>
      <c r="VXK113" s="74"/>
      <c r="VXL113" s="74"/>
      <c r="VXM113" s="74"/>
      <c r="VXN113" s="74"/>
      <c r="VXO113" s="74"/>
      <c r="VXP113" s="74"/>
      <c r="VXQ113" s="74"/>
      <c r="VXR113" s="74"/>
      <c r="VXS113" s="74"/>
      <c r="VXT113" s="74"/>
      <c r="VXU113" s="74"/>
      <c r="VXV113" s="74"/>
      <c r="VXW113" s="74"/>
      <c r="VXX113" s="74"/>
      <c r="VXY113" s="74"/>
      <c r="VXZ113" s="74"/>
      <c r="VYA113" s="74"/>
      <c r="VYB113" s="74"/>
      <c r="VYC113" s="74"/>
      <c r="VYD113" s="74"/>
      <c r="VYE113" s="74"/>
      <c r="VYF113" s="74"/>
      <c r="VYG113" s="74"/>
      <c r="VYH113" s="74"/>
      <c r="VYI113" s="74"/>
      <c r="VYJ113" s="74"/>
      <c r="VYK113" s="74"/>
      <c r="VYL113" s="74"/>
      <c r="VYM113" s="74"/>
      <c r="VYN113" s="74"/>
      <c r="VYO113" s="74"/>
      <c r="VYP113" s="74"/>
      <c r="VYQ113" s="74"/>
      <c r="VYR113" s="74"/>
      <c r="VYS113" s="74"/>
      <c r="VYT113" s="74"/>
      <c r="VYU113" s="74"/>
      <c r="VYV113" s="74"/>
      <c r="VYW113" s="74"/>
      <c r="VYX113" s="74"/>
      <c r="VYY113" s="74"/>
      <c r="VYZ113" s="74"/>
      <c r="VZA113" s="74"/>
      <c r="VZB113" s="74"/>
      <c r="VZC113" s="74"/>
      <c r="VZD113" s="74"/>
      <c r="VZE113" s="74"/>
      <c r="VZF113" s="74"/>
      <c r="VZG113" s="74"/>
      <c r="VZH113" s="74"/>
      <c r="VZI113" s="74"/>
      <c r="VZJ113" s="74"/>
      <c r="VZK113" s="74"/>
      <c r="VZL113" s="74"/>
      <c r="VZM113" s="74"/>
      <c r="VZN113" s="74"/>
      <c r="VZO113" s="74"/>
      <c r="VZP113" s="74"/>
      <c r="VZQ113" s="74"/>
      <c r="VZR113" s="74"/>
      <c r="VZS113" s="74"/>
      <c r="VZT113" s="74"/>
      <c r="VZU113" s="74"/>
      <c r="VZV113" s="74"/>
      <c r="VZW113" s="74"/>
      <c r="VZX113" s="74"/>
      <c r="VZY113" s="74"/>
      <c r="VZZ113" s="74"/>
      <c r="WAA113" s="74"/>
      <c r="WAB113" s="74"/>
      <c r="WAC113" s="74"/>
      <c r="WAD113" s="74"/>
      <c r="WAE113" s="74"/>
      <c r="WAF113" s="74"/>
      <c r="WAG113" s="74"/>
      <c r="WAH113" s="74"/>
      <c r="WAI113" s="74"/>
      <c r="WAJ113" s="74"/>
      <c r="WAK113" s="74"/>
      <c r="WAL113" s="74"/>
      <c r="WAM113" s="74"/>
      <c r="WAN113" s="74"/>
      <c r="WAO113" s="74"/>
      <c r="WAP113" s="74"/>
      <c r="WAQ113" s="74"/>
      <c r="WAR113" s="74"/>
      <c r="WAS113" s="74"/>
      <c r="WAT113" s="74"/>
      <c r="WAU113" s="74"/>
      <c r="WAV113" s="74"/>
      <c r="WAW113" s="74"/>
      <c r="WAX113" s="74"/>
      <c r="WAY113" s="74"/>
      <c r="WAZ113" s="74"/>
      <c r="WBA113" s="74"/>
      <c r="WBB113" s="74"/>
      <c r="WBC113" s="74"/>
      <c r="WBD113" s="74"/>
      <c r="WBE113" s="74"/>
      <c r="WBF113" s="74"/>
      <c r="WBG113" s="74"/>
      <c r="WBH113" s="74"/>
      <c r="WBI113" s="74"/>
      <c r="WBJ113" s="74"/>
      <c r="WBK113" s="74"/>
      <c r="WBL113" s="74"/>
      <c r="WBM113" s="74"/>
      <c r="WBN113" s="74"/>
      <c r="WBO113" s="74"/>
      <c r="WBP113" s="74"/>
      <c r="WBQ113" s="74"/>
      <c r="WBR113" s="74"/>
      <c r="WBS113" s="74"/>
      <c r="WBT113" s="74"/>
      <c r="WBU113" s="74"/>
      <c r="WBV113" s="74"/>
      <c r="WBW113" s="74"/>
      <c r="WBX113" s="74"/>
      <c r="WBY113" s="74"/>
      <c r="WBZ113" s="74"/>
      <c r="WCA113" s="74"/>
      <c r="WCB113" s="74"/>
      <c r="WCC113" s="74"/>
      <c r="WCD113" s="74"/>
      <c r="WCE113" s="74"/>
      <c r="WCF113" s="74"/>
      <c r="WCG113" s="74"/>
      <c r="WCH113" s="74"/>
      <c r="WCI113" s="74"/>
      <c r="WCJ113" s="74"/>
      <c r="WCK113" s="74"/>
      <c r="WCL113" s="74"/>
      <c r="WCM113" s="74"/>
      <c r="WCN113" s="74"/>
      <c r="WCO113" s="74"/>
      <c r="WCP113" s="74"/>
      <c r="WCQ113" s="74"/>
      <c r="WCR113" s="74"/>
      <c r="WCS113" s="74"/>
      <c r="WCT113" s="74"/>
      <c r="WCU113" s="74"/>
      <c r="WCV113" s="74"/>
      <c r="WCW113" s="74"/>
      <c r="WCX113" s="74"/>
      <c r="WCY113" s="74"/>
      <c r="WCZ113" s="74"/>
      <c r="WDA113" s="74"/>
      <c r="WDB113" s="74"/>
      <c r="WDC113" s="74"/>
      <c r="WDD113" s="74"/>
      <c r="WDE113" s="74"/>
      <c r="WDF113" s="74"/>
      <c r="WDG113" s="74"/>
      <c r="WDH113" s="74"/>
      <c r="WDI113" s="74"/>
      <c r="WDJ113" s="74"/>
      <c r="WDK113" s="74"/>
      <c r="WDL113" s="74"/>
      <c r="WDM113" s="74"/>
      <c r="WDN113" s="74"/>
      <c r="WDO113" s="74"/>
      <c r="WDP113" s="74"/>
      <c r="WDQ113" s="74"/>
      <c r="WDR113" s="74"/>
      <c r="WDS113" s="74"/>
      <c r="WDT113" s="74"/>
      <c r="WDU113" s="74"/>
      <c r="WDV113" s="74"/>
      <c r="WDW113" s="74"/>
      <c r="WDX113" s="74"/>
      <c r="WDY113" s="74"/>
      <c r="WDZ113" s="74"/>
      <c r="WEA113" s="74"/>
      <c r="WEB113" s="74"/>
      <c r="WEC113" s="74"/>
      <c r="WED113" s="74"/>
      <c r="WEE113" s="74"/>
      <c r="WEF113" s="74"/>
      <c r="WEG113" s="74"/>
      <c r="WEH113" s="74"/>
      <c r="WEI113" s="74"/>
      <c r="WEJ113" s="74"/>
      <c r="WEK113" s="74"/>
      <c r="WEL113" s="74"/>
      <c r="WEM113" s="74"/>
      <c r="WEN113" s="74"/>
      <c r="WEO113" s="74"/>
      <c r="WEP113" s="74"/>
      <c r="WEQ113" s="74"/>
      <c r="WER113" s="74"/>
      <c r="WES113" s="74"/>
      <c r="WET113" s="74"/>
      <c r="WEU113" s="74"/>
      <c r="WEV113" s="74"/>
      <c r="WEW113" s="74"/>
      <c r="WEX113" s="74"/>
      <c r="WEY113" s="74"/>
      <c r="WEZ113" s="74"/>
      <c r="WFA113" s="74"/>
      <c r="WFB113" s="74"/>
      <c r="WFC113" s="74"/>
      <c r="WFD113" s="74"/>
      <c r="WFE113" s="74"/>
      <c r="WFF113" s="74"/>
      <c r="WFG113" s="74"/>
      <c r="WFH113" s="74"/>
      <c r="WFI113" s="74"/>
      <c r="WFJ113" s="74"/>
      <c r="WFK113" s="74"/>
      <c r="WFL113" s="74"/>
      <c r="WFM113" s="74"/>
      <c r="WFN113" s="74"/>
      <c r="WFO113" s="74"/>
      <c r="WFP113" s="74"/>
      <c r="WFQ113" s="74"/>
      <c r="WFR113" s="74"/>
      <c r="WFS113" s="74"/>
      <c r="WFT113" s="74"/>
      <c r="WFU113" s="74"/>
      <c r="WFV113" s="74"/>
      <c r="WFW113" s="74"/>
      <c r="WFX113" s="74"/>
      <c r="WFY113" s="74"/>
      <c r="WFZ113" s="74"/>
      <c r="WGA113" s="74"/>
      <c r="WGB113" s="74"/>
      <c r="WGC113" s="74"/>
      <c r="WGD113" s="74"/>
      <c r="WGE113" s="74"/>
      <c r="WGF113" s="74"/>
      <c r="WGG113" s="74"/>
      <c r="WGH113" s="74"/>
      <c r="WGI113" s="74"/>
      <c r="WGJ113" s="74"/>
      <c r="WGK113" s="74"/>
      <c r="WGL113" s="74"/>
      <c r="WGM113" s="74"/>
      <c r="WGN113" s="74"/>
      <c r="WGO113" s="74"/>
      <c r="WGP113" s="74"/>
      <c r="WGQ113" s="74"/>
      <c r="WGR113" s="74"/>
      <c r="WGS113" s="74"/>
      <c r="WGT113" s="74"/>
      <c r="WGU113" s="74"/>
      <c r="WGV113" s="74"/>
      <c r="WGW113" s="74"/>
      <c r="WGX113" s="74"/>
      <c r="WGY113" s="74"/>
      <c r="WGZ113" s="74"/>
      <c r="WHA113" s="74"/>
      <c r="WHB113" s="74"/>
      <c r="WHC113" s="74"/>
      <c r="WHD113" s="74"/>
      <c r="WHE113" s="74"/>
      <c r="WHF113" s="74"/>
      <c r="WHG113" s="74"/>
      <c r="WHH113" s="74"/>
      <c r="WHI113" s="74"/>
      <c r="WHJ113" s="74"/>
      <c r="WHK113" s="74"/>
      <c r="WHL113" s="74"/>
      <c r="WHM113" s="74"/>
      <c r="WHN113" s="74"/>
      <c r="WHO113" s="74"/>
      <c r="WHP113" s="74"/>
      <c r="WHQ113" s="74"/>
      <c r="WHR113" s="74"/>
      <c r="WHS113" s="74"/>
      <c r="WHT113" s="74"/>
      <c r="WHU113" s="74"/>
      <c r="WHV113" s="74"/>
      <c r="WHW113" s="74"/>
      <c r="WHX113" s="74"/>
      <c r="WHY113" s="74"/>
      <c r="WHZ113" s="74"/>
      <c r="WIA113" s="74"/>
      <c r="WIB113" s="74"/>
      <c r="WIC113" s="74"/>
      <c r="WID113" s="74"/>
      <c r="WIE113" s="74"/>
      <c r="WIF113" s="74"/>
      <c r="WIG113" s="74"/>
      <c r="WIH113" s="74"/>
      <c r="WII113" s="74"/>
      <c r="WIJ113" s="74"/>
      <c r="WIK113" s="74"/>
      <c r="WIL113" s="74"/>
      <c r="WIM113" s="74"/>
      <c r="WIN113" s="74"/>
      <c r="WIO113" s="74"/>
      <c r="WIP113" s="74"/>
      <c r="WIQ113" s="74"/>
      <c r="WIR113" s="74"/>
      <c r="WIS113" s="74"/>
      <c r="WIT113" s="74"/>
      <c r="WIU113" s="74"/>
      <c r="WIV113" s="74"/>
      <c r="WIW113" s="74"/>
      <c r="WIX113" s="74"/>
      <c r="WIY113" s="74"/>
      <c r="WIZ113" s="74"/>
      <c r="WJA113" s="74"/>
      <c r="WJB113" s="74"/>
      <c r="WJC113" s="74"/>
      <c r="WJD113" s="74"/>
      <c r="WJE113" s="74"/>
      <c r="WJF113" s="74"/>
      <c r="WJG113" s="74"/>
      <c r="WJH113" s="74"/>
      <c r="WJI113" s="74"/>
      <c r="WJJ113" s="74"/>
      <c r="WJK113" s="74"/>
      <c r="WJL113" s="74"/>
      <c r="WJM113" s="74"/>
      <c r="WJN113" s="74"/>
      <c r="WJO113" s="74"/>
      <c r="WJP113" s="74"/>
      <c r="WJQ113" s="74"/>
      <c r="WJR113" s="74"/>
      <c r="WJS113" s="74"/>
      <c r="WJT113" s="74"/>
      <c r="WJU113" s="74"/>
      <c r="WJV113" s="74"/>
      <c r="WJW113" s="74"/>
      <c r="WJX113" s="74"/>
      <c r="WJY113" s="74"/>
      <c r="WJZ113" s="74"/>
      <c r="WKA113" s="74"/>
      <c r="WKB113" s="74"/>
      <c r="WKC113" s="74"/>
      <c r="WKD113" s="74"/>
      <c r="WKE113" s="74"/>
      <c r="WKF113" s="74"/>
      <c r="WKG113" s="74"/>
      <c r="WKH113" s="74"/>
      <c r="WKI113" s="74"/>
      <c r="WKJ113" s="74"/>
      <c r="WKK113" s="74"/>
      <c r="WKL113" s="74"/>
      <c r="WKM113" s="74"/>
      <c r="WKN113" s="74"/>
      <c r="WKO113" s="74"/>
      <c r="WKP113" s="74"/>
      <c r="WKQ113" s="74"/>
      <c r="WKR113" s="74"/>
      <c r="WKS113" s="74"/>
      <c r="WKT113" s="74"/>
      <c r="WKU113" s="74"/>
      <c r="WKV113" s="74"/>
      <c r="WKW113" s="74"/>
      <c r="WKX113" s="74"/>
      <c r="WKY113" s="74"/>
      <c r="WKZ113" s="74"/>
      <c r="WLA113" s="74"/>
      <c r="WLB113" s="74"/>
      <c r="WLC113" s="74"/>
      <c r="WLD113" s="74"/>
      <c r="WLE113" s="74"/>
      <c r="WLF113" s="74"/>
      <c r="WLG113" s="74"/>
      <c r="WLH113" s="74"/>
      <c r="WLI113" s="74"/>
      <c r="WLJ113" s="74"/>
      <c r="WLK113" s="74"/>
      <c r="WLL113" s="74"/>
      <c r="WLM113" s="74"/>
      <c r="WLN113" s="74"/>
      <c r="WLO113" s="74"/>
      <c r="WLP113" s="74"/>
      <c r="WLQ113" s="74"/>
      <c r="WLR113" s="74"/>
      <c r="WLS113" s="74"/>
      <c r="WLT113" s="74"/>
      <c r="WLU113" s="74"/>
      <c r="WLV113" s="74"/>
      <c r="WLW113" s="74"/>
      <c r="WLX113" s="74"/>
      <c r="WLY113" s="74"/>
      <c r="WLZ113" s="74"/>
      <c r="WMA113" s="74"/>
      <c r="WMB113" s="74"/>
      <c r="WMC113" s="74"/>
      <c r="WMD113" s="74"/>
      <c r="WME113" s="74"/>
      <c r="WMF113" s="74"/>
      <c r="WMG113" s="74"/>
      <c r="WMH113" s="74"/>
      <c r="WMI113" s="74"/>
      <c r="WMJ113" s="74"/>
      <c r="WMK113" s="74"/>
      <c r="WML113" s="74"/>
      <c r="WMM113" s="74"/>
      <c r="WMN113" s="74"/>
      <c r="WMO113" s="74"/>
      <c r="WMP113" s="74"/>
      <c r="WMQ113" s="74"/>
      <c r="WMR113" s="74"/>
      <c r="WMS113" s="74"/>
      <c r="WMT113" s="74"/>
      <c r="WMU113" s="74"/>
      <c r="WMV113" s="74"/>
      <c r="WMW113" s="74"/>
      <c r="WMX113" s="74"/>
      <c r="WMY113" s="74"/>
      <c r="WMZ113" s="74"/>
      <c r="WNA113" s="74"/>
      <c r="WNB113" s="74"/>
      <c r="WNC113" s="74"/>
      <c r="WND113" s="74"/>
      <c r="WNE113" s="74"/>
      <c r="WNF113" s="74"/>
      <c r="WNG113" s="74"/>
      <c r="WNH113" s="74"/>
      <c r="WNI113" s="74"/>
      <c r="WNJ113" s="74"/>
      <c r="WNK113" s="74"/>
      <c r="WNL113" s="74"/>
      <c r="WNM113" s="74"/>
      <c r="WNN113" s="74"/>
      <c r="WNO113" s="74"/>
      <c r="WNP113" s="74"/>
      <c r="WNQ113" s="74"/>
      <c r="WNR113" s="74"/>
      <c r="WNS113" s="74"/>
      <c r="WNT113" s="74"/>
      <c r="WNU113" s="74"/>
      <c r="WNV113" s="74"/>
      <c r="WNW113" s="74"/>
      <c r="WNX113" s="74"/>
      <c r="WNY113" s="74"/>
      <c r="WNZ113" s="74"/>
      <c r="WOA113" s="74"/>
      <c r="WOB113" s="74"/>
      <c r="WOC113" s="74"/>
      <c r="WOD113" s="74"/>
      <c r="WOE113" s="74"/>
      <c r="WOF113" s="74"/>
      <c r="WOG113" s="74"/>
      <c r="WOH113" s="74"/>
      <c r="WOI113" s="74"/>
      <c r="WOJ113" s="74"/>
      <c r="WOK113" s="74"/>
      <c r="WOL113" s="74"/>
      <c r="WOM113" s="74"/>
      <c r="WON113" s="74"/>
      <c r="WOO113" s="74"/>
      <c r="WOP113" s="74"/>
      <c r="WOQ113" s="74"/>
      <c r="WOR113" s="74"/>
      <c r="WOS113" s="74"/>
      <c r="WOT113" s="74"/>
      <c r="WOU113" s="74"/>
      <c r="WOV113" s="74"/>
      <c r="WOW113" s="74"/>
      <c r="WOX113" s="74"/>
      <c r="WOY113" s="74"/>
      <c r="WOZ113" s="74"/>
      <c r="WPA113" s="74"/>
      <c r="WPB113" s="74"/>
      <c r="WPC113" s="74"/>
      <c r="WPD113" s="74"/>
      <c r="WPE113" s="74"/>
      <c r="WPF113" s="74"/>
      <c r="WPG113" s="74"/>
      <c r="WPH113" s="74"/>
      <c r="WPI113" s="74"/>
      <c r="WPJ113" s="74"/>
      <c r="WPK113" s="74"/>
      <c r="WPL113" s="74"/>
      <c r="WPM113" s="74"/>
      <c r="WPN113" s="74"/>
      <c r="WPO113" s="74"/>
      <c r="WPP113" s="74"/>
      <c r="WPQ113" s="74"/>
      <c r="WPR113" s="74"/>
      <c r="WPS113" s="74"/>
      <c r="WPT113" s="74"/>
      <c r="WPU113" s="74"/>
      <c r="WPV113" s="74"/>
      <c r="WPW113" s="74"/>
      <c r="WPX113" s="74"/>
      <c r="WPY113" s="74"/>
      <c r="WPZ113" s="74"/>
      <c r="WQA113" s="74"/>
      <c r="WQB113" s="74"/>
      <c r="WQC113" s="74"/>
      <c r="WQD113" s="74"/>
      <c r="WQE113" s="74"/>
      <c r="WQF113" s="74"/>
      <c r="WQG113" s="74"/>
      <c r="WQH113" s="74"/>
      <c r="WQI113" s="74"/>
      <c r="WQJ113" s="74"/>
      <c r="WQK113" s="74"/>
      <c r="WQL113" s="74"/>
      <c r="WQM113" s="74"/>
      <c r="WQN113" s="74"/>
      <c r="WQO113" s="74"/>
      <c r="WQP113" s="74"/>
      <c r="WQQ113" s="74"/>
      <c r="WQR113" s="74"/>
      <c r="WQS113" s="74"/>
      <c r="WQT113" s="74"/>
      <c r="WQU113" s="74"/>
      <c r="WQV113" s="74"/>
      <c r="WQW113" s="74"/>
      <c r="WQX113" s="74"/>
      <c r="WQY113" s="74"/>
      <c r="WQZ113" s="74"/>
      <c r="WRA113" s="74"/>
      <c r="WRB113" s="74"/>
      <c r="WRC113" s="74"/>
      <c r="WRD113" s="74"/>
      <c r="WRE113" s="74"/>
      <c r="WRF113" s="74"/>
      <c r="WRG113" s="74"/>
      <c r="WRH113" s="74"/>
      <c r="WRI113" s="74"/>
      <c r="WRJ113" s="74"/>
      <c r="WRK113" s="74"/>
      <c r="WRL113" s="74"/>
      <c r="WRM113" s="74"/>
      <c r="WRN113" s="74"/>
      <c r="WRO113" s="74"/>
      <c r="WRP113" s="74"/>
      <c r="WRQ113" s="74"/>
      <c r="WRR113" s="74"/>
      <c r="WRS113" s="74"/>
      <c r="WRT113" s="74"/>
      <c r="WRU113" s="74"/>
      <c r="WRV113" s="74"/>
      <c r="WRW113" s="74"/>
      <c r="WRX113" s="74"/>
      <c r="WRY113" s="74"/>
      <c r="WRZ113" s="74"/>
      <c r="WSA113" s="74"/>
      <c r="WSB113" s="74"/>
      <c r="WSC113" s="74"/>
      <c r="WSD113" s="74"/>
      <c r="WSE113" s="74"/>
      <c r="WSF113" s="74"/>
      <c r="WSG113" s="74"/>
      <c r="WSH113" s="74"/>
      <c r="WSI113" s="74"/>
      <c r="WSJ113" s="74"/>
      <c r="WSK113" s="74"/>
      <c r="WSL113" s="74"/>
      <c r="WSM113" s="74"/>
      <c r="WSN113" s="74"/>
      <c r="WSO113" s="74"/>
      <c r="WSP113" s="74"/>
      <c r="WSQ113" s="74"/>
      <c r="WSR113" s="74"/>
      <c r="WSS113" s="74"/>
      <c r="WST113" s="74"/>
      <c r="WSU113" s="74"/>
      <c r="WSV113" s="74"/>
      <c r="WSW113" s="74"/>
      <c r="WSX113" s="74"/>
      <c r="WSY113" s="74"/>
      <c r="WSZ113" s="74"/>
      <c r="WTA113" s="74"/>
      <c r="WTB113" s="74"/>
      <c r="WTC113" s="74"/>
      <c r="WTD113" s="74"/>
      <c r="WTE113" s="74"/>
      <c r="WTF113" s="74"/>
      <c r="WTG113" s="74"/>
      <c r="WTH113" s="74"/>
      <c r="WTI113" s="74"/>
      <c r="WTJ113" s="74"/>
      <c r="WTK113" s="74"/>
      <c r="WTL113" s="74"/>
      <c r="WTM113" s="74"/>
      <c r="WTN113" s="74"/>
      <c r="WTO113" s="74"/>
      <c r="WTP113" s="74"/>
      <c r="WTQ113" s="74"/>
      <c r="WTR113" s="74"/>
      <c r="WTS113" s="74"/>
      <c r="WTT113" s="74"/>
      <c r="WTU113" s="74"/>
      <c r="WTV113" s="74"/>
      <c r="WTW113" s="74"/>
      <c r="WTX113" s="74"/>
      <c r="WTY113" s="74"/>
      <c r="WTZ113" s="74"/>
      <c r="WUA113" s="74"/>
      <c r="WUB113" s="74"/>
      <c r="WUC113" s="74"/>
      <c r="WUD113" s="74"/>
      <c r="WUE113" s="74"/>
      <c r="WUF113" s="74"/>
      <c r="WUG113" s="74"/>
      <c r="WUH113" s="74"/>
      <c r="WUI113" s="74"/>
      <c r="WUJ113" s="74"/>
      <c r="WUK113" s="74"/>
      <c r="WUL113" s="74"/>
      <c r="WUM113" s="74"/>
      <c r="WUN113" s="74"/>
      <c r="WUO113" s="74"/>
      <c r="WUP113" s="74"/>
      <c r="WUQ113" s="74"/>
      <c r="WUR113" s="74"/>
      <c r="WUS113" s="74"/>
      <c r="WUT113" s="74"/>
      <c r="WUU113" s="74"/>
      <c r="WUV113" s="74"/>
      <c r="WUW113" s="74"/>
      <c r="WUX113" s="74"/>
      <c r="WUY113" s="74"/>
      <c r="WUZ113" s="74"/>
      <c r="WVA113" s="74"/>
      <c r="WVB113" s="74"/>
      <c r="WVC113" s="74"/>
      <c r="WVD113" s="74"/>
      <c r="WVE113" s="74"/>
      <c r="WVF113" s="74"/>
      <c r="WVG113" s="74"/>
      <c r="WVH113" s="74"/>
      <c r="WVI113" s="74"/>
      <c r="WVJ113" s="74"/>
      <c r="WVK113" s="74"/>
      <c r="WVL113" s="74"/>
      <c r="WVM113" s="74"/>
      <c r="WVN113" s="74"/>
      <c r="WVO113" s="74"/>
      <c r="WVP113" s="74"/>
      <c r="WVQ113" s="74"/>
      <c r="WVR113" s="74"/>
      <c r="WVS113" s="74"/>
      <c r="WVT113" s="74"/>
      <c r="WVU113" s="74"/>
      <c r="WVV113" s="74"/>
      <c r="WVW113" s="74"/>
      <c r="WVX113" s="74"/>
      <c r="WVY113" s="74"/>
      <c r="WVZ113" s="74"/>
      <c r="WWA113" s="74"/>
      <c r="WWB113" s="74"/>
      <c r="WWC113" s="74"/>
      <c r="WWD113" s="74"/>
      <c r="WWE113" s="74"/>
      <c r="WWF113" s="74"/>
      <c r="WWG113" s="74"/>
      <c r="WWH113" s="74"/>
      <c r="WWI113" s="74"/>
      <c r="WWJ113" s="74"/>
      <c r="WWK113" s="74"/>
      <c r="WWL113" s="74"/>
      <c r="WWM113" s="74"/>
      <c r="WWN113" s="74"/>
      <c r="WWO113" s="74"/>
      <c r="WWP113" s="74"/>
      <c r="WWQ113" s="74"/>
      <c r="WWR113" s="74"/>
      <c r="WWS113" s="74"/>
      <c r="WWT113" s="74"/>
      <c r="WWU113" s="74"/>
      <c r="WWV113" s="74"/>
      <c r="WWW113" s="74"/>
      <c r="WWX113" s="74"/>
      <c r="WWY113" s="74"/>
      <c r="WWZ113" s="74"/>
      <c r="WXA113" s="74"/>
      <c r="WXB113" s="74"/>
      <c r="WXC113" s="74"/>
      <c r="WXD113" s="74"/>
      <c r="WXE113" s="74"/>
      <c r="WXF113" s="74"/>
      <c r="WXG113" s="74"/>
      <c r="WXH113" s="74"/>
      <c r="WXI113" s="74"/>
      <c r="WXJ113" s="74"/>
      <c r="WXK113" s="74"/>
      <c r="WXL113" s="74"/>
      <c r="WXM113" s="74"/>
      <c r="WXN113" s="74"/>
      <c r="WXO113" s="74"/>
      <c r="WXP113" s="74"/>
      <c r="WXQ113" s="74"/>
      <c r="WXR113" s="74"/>
      <c r="WXS113" s="74"/>
      <c r="WXT113" s="74"/>
      <c r="WXU113" s="74"/>
      <c r="WXV113" s="74"/>
      <c r="WXW113" s="74"/>
      <c r="WXX113" s="74"/>
      <c r="WXY113" s="74"/>
      <c r="WXZ113" s="74"/>
      <c r="WYA113" s="74"/>
      <c r="WYB113" s="74"/>
      <c r="WYC113" s="74"/>
      <c r="WYD113" s="74"/>
      <c r="WYE113" s="74"/>
      <c r="WYF113" s="74"/>
      <c r="WYG113" s="74"/>
      <c r="WYH113" s="74"/>
      <c r="WYI113" s="74"/>
      <c r="WYJ113" s="74"/>
      <c r="WYK113" s="74"/>
      <c r="WYL113" s="74"/>
      <c r="WYM113" s="74"/>
      <c r="WYN113" s="74"/>
      <c r="WYO113" s="74"/>
      <c r="WYP113" s="74"/>
      <c r="WYQ113" s="74"/>
      <c r="WYR113" s="74"/>
      <c r="WYS113" s="74"/>
      <c r="WYT113" s="74"/>
      <c r="WYU113" s="74"/>
      <c r="WYV113" s="74"/>
      <c r="WYW113" s="74"/>
      <c r="WYX113" s="74"/>
      <c r="WYY113" s="74"/>
      <c r="WYZ113" s="74"/>
      <c r="WZA113" s="74"/>
      <c r="WZB113" s="74"/>
      <c r="WZC113" s="74"/>
      <c r="WZD113" s="74"/>
      <c r="WZE113" s="74"/>
      <c r="WZF113" s="74"/>
      <c r="WZG113" s="74"/>
      <c r="WZH113" s="74"/>
      <c r="WZI113" s="74"/>
      <c r="WZJ113" s="74"/>
      <c r="WZK113" s="74"/>
      <c r="WZL113" s="74"/>
      <c r="WZM113" s="74"/>
      <c r="WZN113" s="74"/>
      <c r="WZO113" s="74"/>
      <c r="WZP113" s="74"/>
      <c r="WZQ113" s="74"/>
      <c r="WZR113" s="74"/>
      <c r="WZS113" s="74"/>
      <c r="WZT113" s="74"/>
      <c r="WZU113" s="74"/>
      <c r="WZV113" s="74"/>
      <c r="WZW113" s="74"/>
      <c r="WZX113" s="74"/>
      <c r="WZY113" s="74"/>
      <c r="WZZ113" s="74"/>
      <c r="XAA113" s="74"/>
      <c r="XAB113" s="74"/>
      <c r="XAC113" s="74"/>
      <c r="XAD113" s="74"/>
      <c r="XAE113" s="74"/>
      <c r="XAF113" s="74"/>
      <c r="XAG113" s="74"/>
      <c r="XAH113" s="74"/>
      <c r="XAI113" s="74"/>
      <c r="XAJ113" s="74"/>
      <c r="XAK113" s="74"/>
      <c r="XAL113" s="74"/>
      <c r="XAM113" s="74"/>
      <c r="XAN113" s="74"/>
      <c r="XAO113" s="74"/>
      <c r="XAP113" s="74"/>
      <c r="XAQ113" s="74"/>
      <c r="XAR113" s="74"/>
      <c r="XAS113" s="74"/>
      <c r="XAT113" s="74"/>
      <c r="XAU113" s="74"/>
      <c r="XAV113" s="74"/>
      <c r="XAW113" s="74"/>
      <c r="XAX113" s="74"/>
      <c r="XAY113" s="74"/>
      <c r="XAZ113" s="74"/>
      <c r="XBA113" s="74"/>
      <c r="XBB113" s="74"/>
      <c r="XBC113" s="74"/>
      <c r="XBD113" s="74"/>
      <c r="XBE113" s="74"/>
      <c r="XBF113" s="74"/>
      <c r="XBG113" s="74"/>
      <c r="XBH113" s="74"/>
      <c r="XBI113" s="74"/>
      <c r="XBJ113" s="74"/>
      <c r="XBK113" s="74"/>
      <c r="XBL113" s="74"/>
      <c r="XBM113" s="74"/>
      <c r="XBN113" s="74"/>
      <c r="XBO113" s="74"/>
      <c r="XBP113" s="74"/>
      <c r="XBQ113" s="74"/>
      <c r="XBR113" s="74"/>
      <c r="XBS113" s="74"/>
      <c r="XBT113" s="74"/>
      <c r="XBU113" s="74"/>
      <c r="XBV113" s="74"/>
      <c r="XBW113" s="74"/>
      <c r="XBX113" s="74"/>
      <c r="XBY113" s="74"/>
      <c r="XBZ113" s="74"/>
      <c r="XCA113" s="74"/>
      <c r="XCB113" s="74"/>
      <c r="XCC113" s="74"/>
      <c r="XCD113" s="74"/>
      <c r="XCE113" s="74"/>
      <c r="XCF113" s="74"/>
      <c r="XCG113" s="74"/>
      <c r="XCH113" s="74"/>
      <c r="XCI113" s="74"/>
      <c r="XCJ113" s="74"/>
      <c r="XCK113" s="74"/>
      <c r="XCL113" s="74"/>
      <c r="XCM113" s="74"/>
      <c r="XCN113" s="74"/>
      <c r="XCO113" s="74"/>
      <c r="XCP113" s="74"/>
      <c r="XCQ113" s="74"/>
      <c r="XCR113" s="74"/>
      <c r="XCS113" s="74"/>
      <c r="XCT113" s="74"/>
      <c r="XCU113" s="74"/>
      <c r="XCV113" s="74"/>
      <c r="XCW113" s="74"/>
      <c r="XCX113" s="74"/>
      <c r="XCY113" s="74"/>
      <c r="XCZ113" s="74"/>
      <c r="XDA113" s="74"/>
      <c r="XDB113" s="74"/>
      <c r="XDC113" s="74"/>
      <c r="XDD113" s="74"/>
      <c r="XDE113" s="74"/>
      <c r="XDF113" s="74"/>
      <c r="XDG113" s="74"/>
      <c r="XDH113" s="74"/>
      <c r="XDI113" s="74"/>
      <c r="XDJ113" s="74"/>
      <c r="XDK113" s="74"/>
      <c r="XDL113" s="74"/>
      <c r="XDM113" s="74"/>
      <c r="XDN113" s="74"/>
      <c r="XDO113" s="74"/>
      <c r="XDP113" s="74"/>
      <c r="XDQ113" s="74"/>
      <c r="XDR113" s="74"/>
      <c r="XDS113" s="74"/>
      <c r="XDT113" s="74"/>
      <c r="XDU113" s="74"/>
      <c r="XDV113" s="74"/>
      <c r="XDW113" s="74"/>
      <c r="XDX113" s="74"/>
      <c r="XDY113" s="74"/>
      <c r="XDZ113" s="74"/>
      <c r="XEA113" s="74"/>
      <c r="XEB113" s="74"/>
      <c r="XEC113" s="74"/>
      <c r="XED113" s="74"/>
      <c r="XEE113" s="74"/>
      <c r="XEF113" s="74"/>
      <c r="XEG113" s="74"/>
      <c r="XEH113" s="74"/>
      <c r="XEI113" s="74"/>
      <c r="XEJ113" s="74"/>
      <c r="XEK113" s="74"/>
      <c r="XEL113" s="74"/>
      <c r="XEM113" s="74"/>
      <c r="XEN113" s="74"/>
      <c r="XEO113" s="74"/>
      <c r="XEP113" s="74"/>
      <c r="XEQ113" s="74"/>
      <c r="XER113" s="74"/>
      <c r="XES113" s="74"/>
      <c r="XET113" s="74"/>
      <c r="XEU113" s="74"/>
      <c r="XEV113" s="74"/>
      <c r="XEW113" s="74"/>
      <c r="XEX113" s="74"/>
      <c r="XEY113" s="74"/>
      <c r="XEZ113" s="74"/>
      <c r="XFA113" s="74"/>
      <c r="XFB113" s="74"/>
    </row>
    <row r="114" spans="1:16382" ht="15" x14ac:dyDescent="0.25">
      <c r="B114" s="24"/>
      <c r="C114" s="25"/>
      <c r="D114" s="25"/>
      <c r="E114" s="26"/>
      <c r="F114" s="27"/>
      <c r="G114" s="27"/>
      <c r="H114" s="25"/>
      <c r="I114" s="25"/>
      <c r="J114" s="25"/>
      <c r="K114" s="25"/>
      <c r="L114" s="25"/>
      <c r="M114" s="25"/>
      <c r="N114" s="25"/>
      <c r="O114" s="25"/>
      <c r="P114" s="25"/>
      <c r="Q114" s="25"/>
    </row>
    <row r="115" spans="1:16382" ht="15" x14ac:dyDescent="0.25">
      <c r="B115" s="24"/>
      <c r="C115" s="25"/>
      <c r="D115" s="25"/>
      <c r="E115" s="26"/>
      <c r="F115" s="27"/>
      <c r="G115" s="27"/>
      <c r="H115" s="25"/>
      <c r="I115" s="25"/>
      <c r="J115" s="25"/>
      <c r="K115" s="25"/>
      <c r="L115" s="25"/>
      <c r="M115" s="25"/>
      <c r="N115" s="25"/>
      <c r="O115" s="25"/>
      <c r="P115" s="25"/>
      <c r="Q115" s="25"/>
    </row>
    <row r="116" spans="1:16382" ht="15" x14ac:dyDescent="0.25">
      <c r="B116" s="24"/>
      <c r="C116" s="25"/>
      <c r="D116" s="25"/>
      <c r="E116" s="26"/>
      <c r="F116" s="27"/>
      <c r="G116" s="27"/>
      <c r="H116" s="25"/>
      <c r="I116" s="25"/>
      <c r="J116" s="25"/>
      <c r="K116" s="25"/>
      <c r="L116" s="25"/>
      <c r="M116" s="25"/>
      <c r="N116" s="25"/>
      <c r="O116" s="25"/>
      <c r="P116" s="25"/>
      <c r="Q116" s="25"/>
    </row>
    <row r="117" spans="1:16382" s="10" customFormat="1" ht="15" x14ac:dyDescent="0.25">
      <c r="A117" s="7"/>
      <c r="B117" s="8"/>
      <c r="C117" s="9"/>
      <c r="D117" s="9"/>
      <c r="E117" s="9"/>
      <c r="F117" s="9"/>
      <c r="G117" s="9"/>
      <c r="H117" s="9"/>
      <c r="I117" s="9"/>
      <c r="J117" s="9"/>
      <c r="K117" s="9"/>
      <c r="L117" s="9"/>
      <c r="M117" s="9"/>
    </row>
    <row r="118" spans="1:16382" s="10" customFormat="1" ht="45.6" customHeight="1" x14ac:dyDescent="0.25">
      <c r="A118" s="7"/>
      <c r="B118" s="76"/>
      <c r="C118" s="76"/>
      <c r="D118" s="76"/>
      <c r="E118" s="76"/>
      <c r="F118" s="9"/>
      <c r="G118" s="9"/>
      <c r="H118" s="77"/>
      <c r="I118" s="77"/>
      <c r="J118" s="77"/>
      <c r="K118" s="77"/>
      <c r="L118" s="77"/>
      <c r="M118" s="9"/>
    </row>
    <row r="119" spans="1:16382" s="10" customFormat="1" ht="15" x14ac:dyDescent="0.25">
      <c r="A119" s="7"/>
      <c r="B119" s="76"/>
      <c r="C119" s="76"/>
      <c r="D119" s="76"/>
      <c r="E119" s="76"/>
      <c r="F119" s="9"/>
      <c r="G119" s="9"/>
      <c r="H119" s="77"/>
      <c r="I119" s="77"/>
      <c r="J119" s="77"/>
      <c r="K119" s="77"/>
      <c r="L119" s="77"/>
      <c r="M119" s="9"/>
    </row>
    <row r="120" spans="1:16382" s="10" customFormat="1" ht="15" x14ac:dyDescent="0.25">
      <c r="A120" s="7"/>
      <c r="B120" s="76"/>
      <c r="C120" s="76"/>
      <c r="D120" s="76"/>
      <c r="E120" s="76"/>
      <c r="F120" s="9"/>
      <c r="G120" s="9"/>
      <c r="H120" s="77"/>
      <c r="I120" s="77"/>
      <c r="J120" s="77"/>
      <c r="K120" s="77"/>
      <c r="L120" s="77"/>
      <c r="M120" s="9"/>
    </row>
    <row r="121" spans="1:16382" s="10" customFormat="1" ht="13.5" customHeight="1" x14ac:dyDescent="0.25">
      <c r="A121" s="7"/>
      <c r="B121" s="78" t="s">
        <v>16</v>
      </c>
      <c r="C121" s="78"/>
      <c r="D121" s="78"/>
      <c r="E121" s="78"/>
      <c r="F121" s="11"/>
      <c r="G121" s="11"/>
      <c r="H121" s="78" t="s">
        <v>17</v>
      </c>
      <c r="I121" s="78"/>
      <c r="J121" s="78"/>
      <c r="K121" s="78"/>
      <c r="L121" s="78"/>
      <c r="M121" s="11"/>
    </row>
    <row r="122" spans="1:16382" s="10" customFormat="1" ht="13.5" customHeight="1" x14ac:dyDescent="0.25">
      <c r="A122" s="7"/>
      <c r="B122" s="34"/>
      <c r="C122" s="34"/>
      <c r="D122" s="34"/>
      <c r="E122" s="34"/>
      <c r="F122" s="11"/>
      <c r="G122" s="11"/>
      <c r="H122" s="11"/>
      <c r="I122" s="11"/>
      <c r="J122" s="11"/>
      <c r="K122" s="11"/>
      <c r="L122" s="11"/>
      <c r="M122" s="11"/>
    </row>
    <row r="123" spans="1:16382" s="10" customFormat="1" ht="15" x14ac:dyDescent="0.25">
      <c r="A123" s="7"/>
      <c r="B123" s="12" t="s">
        <v>18</v>
      </c>
    </row>
    <row r="124" spans="1:16382" s="10" customFormat="1" ht="15" x14ac:dyDescent="0.25">
      <c r="A124" s="7"/>
    </row>
    <row r="125" spans="1:16382" s="10" customFormat="1" ht="15" x14ac:dyDescent="0.25">
      <c r="A125" s="7"/>
    </row>
    <row r="126" spans="1:16382" ht="15" customHeight="1" x14ac:dyDescent="0.25">
      <c r="E126" s="10"/>
      <c r="F126" s="10"/>
      <c r="G126" s="10"/>
      <c r="P126" s="7"/>
      <c r="Q126" s="7"/>
    </row>
    <row r="127" spans="1:16382" ht="15" customHeight="1" x14ac:dyDescent="0.25">
      <c r="E127" s="10"/>
      <c r="F127" s="10"/>
      <c r="G127" s="10"/>
      <c r="P127" s="7"/>
      <c r="Q127" s="7"/>
    </row>
    <row r="128" spans="1:16382" ht="15" customHeight="1" x14ac:dyDescent="0.25">
      <c r="E128" s="10"/>
      <c r="F128" s="10"/>
      <c r="G128" s="10"/>
      <c r="P128" s="7"/>
      <c r="Q128" s="7"/>
    </row>
    <row r="129" ht="0" hidden="1" customHeight="1" x14ac:dyDescent="0.25"/>
    <row r="130" ht="0" hidden="1" customHeight="1" x14ac:dyDescent="0.25"/>
    <row r="131" ht="0" hidden="1" customHeight="1" x14ac:dyDescent="0.25"/>
    <row r="132" ht="0" hidden="1" customHeight="1" x14ac:dyDescent="0.25"/>
    <row r="133" ht="0" hidden="1" customHeight="1" x14ac:dyDescent="0.25"/>
    <row r="134" ht="0" hidden="1" customHeight="1" x14ac:dyDescent="0.25"/>
    <row r="135" ht="0" hidden="1" customHeight="1" x14ac:dyDescent="0.25"/>
    <row r="136" ht="0" hidden="1" customHeight="1" x14ac:dyDescent="0.25"/>
    <row r="137" ht="0" hidden="1" customHeight="1" x14ac:dyDescent="0.25"/>
    <row r="138" ht="0" hidden="1" customHeight="1" x14ac:dyDescent="0.25"/>
    <row r="139" ht="0" hidden="1" customHeight="1" x14ac:dyDescent="0.25"/>
    <row r="140" ht="0" hidden="1" customHeight="1" x14ac:dyDescent="0.25"/>
    <row r="141" ht="0" hidden="1" customHeight="1" x14ac:dyDescent="0.25"/>
    <row r="142" ht="0" hidden="1" customHeight="1" x14ac:dyDescent="0.25"/>
    <row r="143" ht="0" hidden="1" customHeight="1" x14ac:dyDescent="0.25"/>
    <row r="144" ht="0" hidden="1" customHeight="1" x14ac:dyDescent="0.25"/>
    <row r="145" ht="0" hidden="1" customHeight="1" x14ac:dyDescent="0.25"/>
    <row r="146" ht="0" hidden="1" customHeight="1" x14ac:dyDescent="0.25"/>
    <row r="147" ht="0" hidden="1" customHeight="1" x14ac:dyDescent="0.25"/>
    <row r="148" ht="0" hidden="1" customHeight="1" x14ac:dyDescent="0.25"/>
    <row r="149" ht="0" hidden="1" customHeight="1" x14ac:dyDescent="0.25"/>
    <row r="150" ht="0" hidden="1" customHeight="1" x14ac:dyDescent="0.25"/>
    <row r="151" ht="0" hidden="1" customHeight="1" x14ac:dyDescent="0.25"/>
    <row r="152" ht="0" hidden="1" customHeight="1" x14ac:dyDescent="0.25"/>
    <row r="153" ht="0" hidden="1" customHeight="1" x14ac:dyDescent="0.25"/>
    <row r="154" ht="0" hidden="1" customHeight="1" x14ac:dyDescent="0.25"/>
    <row r="155" ht="0" hidden="1" customHeight="1" x14ac:dyDescent="0.25"/>
    <row r="156" ht="0" hidden="1" customHeight="1" x14ac:dyDescent="0.25"/>
  </sheetData>
  <mergeCells count="35">
    <mergeCell ref="B118:E120"/>
    <mergeCell ref="H118:L120"/>
    <mergeCell ref="B121:E121"/>
    <mergeCell ref="H121:L121"/>
    <mergeCell ref="M22:N22"/>
    <mergeCell ref="O22:P22"/>
    <mergeCell ref="B110:Q110"/>
    <mergeCell ref="B111:XFD111"/>
    <mergeCell ref="B112:H112"/>
    <mergeCell ref="B113:XFD113"/>
    <mergeCell ref="Q21:Q23"/>
    <mergeCell ref="B22:B23"/>
    <mergeCell ref="C22:C23"/>
    <mergeCell ref="D22:D23"/>
    <mergeCell ref="E22:E23"/>
    <mergeCell ref="F22:F23"/>
    <mergeCell ref="G22:G23"/>
    <mergeCell ref="H22:H23"/>
    <mergeCell ref="I22:J22"/>
    <mergeCell ref="K22:L22"/>
    <mergeCell ref="B9:C9"/>
    <mergeCell ref="H9:I9"/>
    <mergeCell ref="B10:C11"/>
    <mergeCell ref="H10:I10"/>
    <mergeCell ref="B14:M16"/>
    <mergeCell ref="B21:H21"/>
    <mergeCell ref="I21:P21"/>
    <mergeCell ref="B2:B5"/>
    <mergeCell ref="C2:O2"/>
    <mergeCell ref="P2:Q2"/>
    <mergeCell ref="C3:O3"/>
    <mergeCell ref="P3:Q3"/>
    <mergeCell ref="C4:O5"/>
    <mergeCell ref="P4:Q4"/>
    <mergeCell ref="P5:Q5"/>
  </mergeCells>
  <conditionalFormatting sqref="H24">
    <cfRule type="containsText" dxfId="424" priority="1460" operator="containsText" text="VALOR MINIMO NO ACEPTABLE">
      <formula>NOT(ISERROR(SEARCH("VALOR MINIMO NO ACEPTABLE",H24)))</formula>
    </cfRule>
  </conditionalFormatting>
  <conditionalFormatting sqref="H24">
    <cfRule type="containsText" dxfId="423" priority="1459" operator="containsText" text="OFERTA CON PRECIO APARENTEMENTE BAJO">
      <formula>NOT(ISERROR(SEARCH("OFERTA CON PRECIO APARENTEMENTE BAJO",H24)))</formula>
    </cfRule>
  </conditionalFormatting>
  <conditionalFormatting sqref="Q24">
    <cfRule type="cellIs" dxfId="422" priority="1456" operator="greaterThan">
      <formula>0</formula>
    </cfRule>
  </conditionalFormatting>
  <conditionalFormatting sqref="Q24">
    <cfRule type="cellIs" dxfId="421" priority="1457" operator="greaterThan">
      <formula>#REF!-(#REF!-#REF!-#REF!-#REF!)</formula>
    </cfRule>
    <cfRule type="cellIs" dxfId="420" priority="1458" operator="greaterThan">
      <formula>#REF!-#REF!-#REF!-#REF!-#REF!</formula>
    </cfRule>
  </conditionalFormatting>
  <conditionalFormatting sqref="H25">
    <cfRule type="containsText" dxfId="419" priority="1455" operator="containsText" text="VALOR MINIMO NO ACEPTABLE">
      <formula>NOT(ISERROR(SEARCH("VALOR MINIMO NO ACEPTABLE",H25)))</formula>
    </cfRule>
  </conditionalFormatting>
  <conditionalFormatting sqref="H25">
    <cfRule type="containsText" dxfId="418" priority="1454" operator="containsText" text="OFERTA CON PRECIO APARENTEMENTE BAJO">
      <formula>NOT(ISERROR(SEARCH("OFERTA CON PRECIO APARENTEMENTE BAJO",H25)))</formula>
    </cfRule>
  </conditionalFormatting>
  <conditionalFormatting sqref="Q25">
    <cfRule type="cellIs" dxfId="417" priority="1451" operator="greaterThan">
      <formula>0</formula>
    </cfRule>
  </conditionalFormatting>
  <conditionalFormatting sqref="Q25">
    <cfRule type="cellIs" dxfId="416" priority="1452" operator="greaterThan">
      <formula>#REF!-(#REF!-#REF!-#REF!-#REF!)</formula>
    </cfRule>
    <cfRule type="cellIs" dxfId="415" priority="1453" operator="greaterThan">
      <formula>#REF!-#REF!-#REF!-#REF!-#REF!</formula>
    </cfRule>
  </conditionalFormatting>
  <conditionalFormatting sqref="H26">
    <cfRule type="containsText" dxfId="414" priority="1450" operator="containsText" text="VALOR MINIMO NO ACEPTABLE">
      <formula>NOT(ISERROR(SEARCH("VALOR MINIMO NO ACEPTABLE",H26)))</formula>
    </cfRule>
  </conditionalFormatting>
  <conditionalFormatting sqref="H26">
    <cfRule type="containsText" dxfId="413" priority="1449" operator="containsText" text="OFERTA CON PRECIO APARENTEMENTE BAJO">
      <formula>NOT(ISERROR(SEARCH("OFERTA CON PRECIO APARENTEMENTE BAJO",H26)))</formula>
    </cfRule>
  </conditionalFormatting>
  <conditionalFormatting sqref="Q26">
    <cfRule type="cellIs" dxfId="412" priority="1446" operator="greaterThan">
      <formula>0</formula>
    </cfRule>
  </conditionalFormatting>
  <conditionalFormatting sqref="Q26">
    <cfRule type="cellIs" dxfId="411" priority="1447" operator="greaterThan">
      <formula>#REF!-(#REF!-#REF!-#REF!-#REF!)</formula>
    </cfRule>
    <cfRule type="cellIs" dxfId="410" priority="1448" operator="greaterThan">
      <formula>#REF!-#REF!-#REF!-#REF!-#REF!</formula>
    </cfRule>
  </conditionalFormatting>
  <conditionalFormatting sqref="H27">
    <cfRule type="containsText" dxfId="409" priority="1445" operator="containsText" text="VALOR MINIMO NO ACEPTABLE">
      <formula>NOT(ISERROR(SEARCH("VALOR MINIMO NO ACEPTABLE",H27)))</formula>
    </cfRule>
  </conditionalFormatting>
  <conditionalFormatting sqref="H27">
    <cfRule type="containsText" dxfId="408" priority="1444" operator="containsText" text="OFERTA CON PRECIO APARENTEMENTE BAJO">
      <formula>NOT(ISERROR(SEARCH("OFERTA CON PRECIO APARENTEMENTE BAJO",H27)))</formula>
    </cfRule>
  </conditionalFormatting>
  <conditionalFormatting sqref="Q27">
    <cfRule type="cellIs" dxfId="407" priority="1441" operator="greaterThan">
      <formula>0</formula>
    </cfRule>
  </conditionalFormatting>
  <conditionalFormatting sqref="Q27">
    <cfRule type="cellIs" dxfId="406" priority="1442" operator="greaterThan">
      <formula>#REF!-(#REF!-#REF!-#REF!-#REF!)</formula>
    </cfRule>
    <cfRule type="cellIs" dxfId="405" priority="1443" operator="greaterThan">
      <formula>#REF!-#REF!-#REF!-#REF!-#REF!</formula>
    </cfRule>
  </conditionalFormatting>
  <conditionalFormatting sqref="H28">
    <cfRule type="containsText" dxfId="404" priority="1440" operator="containsText" text="VALOR MINIMO NO ACEPTABLE">
      <formula>NOT(ISERROR(SEARCH("VALOR MINIMO NO ACEPTABLE",H28)))</formula>
    </cfRule>
  </conditionalFormatting>
  <conditionalFormatting sqref="H28">
    <cfRule type="containsText" dxfId="403" priority="1439" operator="containsText" text="OFERTA CON PRECIO APARENTEMENTE BAJO">
      <formula>NOT(ISERROR(SEARCH("OFERTA CON PRECIO APARENTEMENTE BAJO",H28)))</formula>
    </cfRule>
  </conditionalFormatting>
  <conditionalFormatting sqref="Q28">
    <cfRule type="cellIs" dxfId="402" priority="1436" operator="greaterThan">
      <formula>0</formula>
    </cfRule>
  </conditionalFormatting>
  <conditionalFormatting sqref="Q28">
    <cfRule type="cellIs" dxfId="401" priority="1437" operator="greaterThan">
      <formula>#REF!-(#REF!-#REF!-#REF!-#REF!)</formula>
    </cfRule>
    <cfRule type="cellIs" dxfId="400" priority="1438" operator="greaterThan">
      <formula>#REF!-#REF!-#REF!-#REF!-#REF!</formula>
    </cfRule>
  </conditionalFormatting>
  <conditionalFormatting sqref="H29">
    <cfRule type="containsText" dxfId="399" priority="1435" operator="containsText" text="VALOR MINIMO NO ACEPTABLE">
      <formula>NOT(ISERROR(SEARCH("VALOR MINIMO NO ACEPTABLE",H29)))</formula>
    </cfRule>
  </conditionalFormatting>
  <conditionalFormatting sqref="H29">
    <cfRule type="containsText" dxfId="398" priority="1434" operator="containsText" text="OFERTA CON PRECIO APARENTEMENTE BAJO">
      <formula>NOT(ISERROR(SEARCH("OFERTA CON PRECIO APARENTEMENTE BAJO",H29)))</formula>
    </cfRule>
  </conditionalFormatting>
  <conditionalFormatting sqref="Q29">
    <cfRule type="cellIs" dxfId="397" priority="1431" operator="greaterThan">
      <formula>0</formula>
    </cfRule>
  </conditionalFormatting>
  <conditionalFormatting sqref="Q29">
    <cfRule type="cellIs" dxfId="396" priority="1432" operator="greaterThan">
      <formula>#REF!-(#REF!-#REF!-#REF!-#REF!)</formula>
    </cfRule>
    <cfRule type="cellIs" dxfId="395" priority="1433" operator="greaterThan">
      <formula>#REF!-#REF!-#REF!-#REF!-#REF!</formula>
    </cfRule>
  </conditionalFormatting>
  <conditionalFormatting sqref="H30">
    <cfRule type="containsText" dxfId="394" priority="1430" operator="containsText" text="VALOR MINIMO NO ACEPTABLE">
      <formula>NOT(ISERROR(SEARCH("VALOR MINIMO NO ACEPTABLE",H30)))</formula>
    </cfRule>
  </conditionalFormatting>
  <conditionalFormatting sqref="H30">
    <cfRule type="containsText" dxfId="393" priority="1429" operator="containsText" text="OFERTA CON PRECIO APARENTEMENTE BAJO">
      <formula>NOT(ISERROR(SEARCH("OFERTA CON PRECIO APARENTEMENTE BAJO",H30)))</formula>
    </cfRule>
  </conditionalFormatting>
  <conditionalFormatting sqref="Q30">
    <cfRule type="cellIs" dxfId="392" priority="1426" operator="greaterThan">
      <formula>0</formula>
    </cfRule>
  </conditionalFormatting>
  <conditionalFormatting sqref="Q30">
    <cfRule type="cellIs" dxfId="391" priority="1427" operator="greaterThan">
      <formula>#REF!-(#REF!-#REF!-#REF!-#REF!)</formula>
    </cfRule>
    <cfRule type="cellIs" dxfId="390" priority="1428" operator="greaterThan">
      <formula>#REF!-#REF!-#REF!-#REF!-#REF!</formula>
    </cfRule>
  </conditionalFormatting>
  <conditionalFormatting sqref="H31">
    <cfRule type="containsText" dxfId="389" priority="1425" operator="containsText" text="VALOR MINIMO NO ACEPTABLE">
      <formula>NOT(ISERROR(SEARCH("VALOR MINIMO NO ACEPTABLE",H31)))</formula>
    </cfRule>
  </conditionalFormatting>
  <conditionalFormatting sqref="H31">
    <cfRule type="containsText" dxfId="388" priority="1424" operator="containsText" text="OFERTA CON PRECIO APARENTEMENTE BAJO">
      <formula>NOT(ISERROR(SEARCH("OFERTA CON PRECIO APARENTEMENTE BAJO",H31)))</formula>
    </cfRule>
  </conditionalFormatting>
  <conditionalFormatting sqref="Q31">
    <cfRule type="cellIs" dxfId="387" priority="1421" operator="greaterThan">
      <formula>0</formula>
    </cfRule>
  </conditionalFormatting>
  <conditionalFormatting sqref="Q31">
    <cfRule type="cellIs" dxfId="386" priority="1422" operator="greaterThan">
      <formula>#REF!-(#REF!-#REF!-#REF!-#REF!)</formula>
    </cfRule>
    <cfRule type="cellIs" dxfId="385" priority="1423" operator="greaterThan">
      <formula>#REF!-#REF!-#REF!-#REF!-#REF!</formula>
    </cfRule>
  </conditionalFormatting>
  <conditionalFormatting sqref="H32">
    <cfRule type="containsText" dxfId="384" priority="1420" operator="containsText" text="VALOR MINIMO NO ACEPTABLE">
      <formula>NOT(ISERROR(SEARCH("VALOR MINIMO NO ACEPTABLE",H32)))</formula>
    </cfRule>
  </conditionalFormatting>
  <conditionalFormatting sqref="H32">
    <cfRule type="containsText" dxfId="383" priority="1419" operator="containsText" text="OFERTA CON PRECIO APARENTEMENTE BAJO">
      <formula>NOT(ISERROR(SEARCH("OFERTA CON PRECIO APARENTEMENTE BAJO",H32)))</formula>
    </cfRule>
  </conditionalFormatting>
  <conditionalFormatting sqref="Q32">
    <cfRule type="cellIs" dxfId="382" priority="1416" operator="greaterThan">
      <formula>0</formula>
    </cfRule>
  </conditionalFormatting>
  <conditionalFormatting sqref="Q32">
    <cfRule type="cellIs" dxfId="381" priority="1417" operator="greaterThan">
      <formula>#REF!-(#REF!-#REF!-#REF!-#REF!)</formula>
    </cfRule>
    <cfRule type="cellIs" dxfId="380" priority="1418" operator="greaterThan">
      <formula>#REF!-#REF!-#REF!-#REF!-#REF!</formula>
    </cfRule>
  </conditionalFormatting>
  <conditionalFormatting sqref="H33">
    <cfRule type="containsText" dxfId="379" priority="1415" operator="containsText" text="VALOR MINIMO NO ACEPTABLE">
      <formula>NOT(ISERROR(SEARCH("VALOR MINIMO NO ACEPTABLE",H33)))</formula>
    </cfRule>
  </conditionalFormatting>
  <conditionalFormatting sqref="H33">
    <cfRule type="containsText" dxfId="378" priority="1414" operator="containsText" text="OFERTA CON PRECIO APARENTEMENTE BAJO">
      <formula>NOT(ISERROR(SEARCH("OFERTA CON PRECIO APARENTEMENTE BAJO",H33)))</formula>
    </cfRule>
  </conditionalFormatting>
  <conditionalFormatting sqref="Q33">
    <cfRule type="cellIs" dxfId="377" priority="1411" operator="greaterThan">
      <formula>0</formula>
    </cfRule>
  </conditionalFormatting>
  <conditionalFormatting sqref="Q33">
    <cfRule type="cellIs" dxfId="376" priority="1412" operator="greaterThan">
      <formula>#REF!-(#REF!-#REF!-#REF!-#REF!)</formula>
    </cfRule>
    <cfRule type="cellIs" dxfId="375" priority="1413" operator="greaterThan">
      <formula>#REF!-#REF!-#REF!-#REF!-#REF!</formula>
    </cfRule>
  </conditionalFormatting>
  <conditionalFormatting sqref="H34">
    <cfRule type="containsText" dxfId="374" priority="1410" operator="containsText" text="VALOR MINIMO NO ACEPTABLE">
      <formula>NOT(ISERROR(SEARCH("VALOR MINIMO NO ACEPTABLE",H34)))</formula>
    </cfRule>
  </conditionalFormatting>
  <conditionalFormatting sqref="H34">
    <cfRule type="containsText" dxfId="373" priority="1409" operator="containsText" text="OFERTA CON PRECIO APARENTEMENTE BAJO">
      <formula>NOT(ISERROR(SEARCH("OFERTA CON PRECIO APARENTEMENTE BAJO",H34)))</formula>
    </cfRule>
  </conditionalFormatting>
  <conditionalFormatting sqref="Q34">
    <cfRule type="cellIs" dxfId="372" priority="1406" operator="greaterThan">
      <formula>0</formula>
    </cfRule>
  </conditionalFormatting>
  <conditionalFormatting sqref="Q34">
    <cfRule type="cellIs" dxfId="371" priority="1407" operator="greaterThan">
      <formula>#REF!-(#REF!-#REF!-#REF!-#REF!)</formula>
    </cfRule>
    <cfRule type="cellIs" dxfId="370" priority="1408" operator="greaterThan">
      <formula>#REF!-#REF!-#REF!-#REF!-#REF!</formula>
    </cfRule>
  </conditionalFormatting>
  <conditionalFormatting sqref="H35">
    <cfRule type="containsText" dxfId="369" priority="1405" operator="containsText" text="VALOR MINIMO NO ACEPTABLE">
      <formula>NOT(ISERROR(SEARCH("VALOR MINIMO NO ACEPTABLE",H35)))</formula>
    </cfRule>
  </conditionalFormatting>
  <conditionalFormatting sqref="H35">
    <cfRule type="containsText" dxfId="368" priority="1404" operator="containsText" text="OFERTA CON PRECIO APARENTEMENTE BAJO">
      <formula>NOT(ISERROR(SEARCH("OFERTA CON PRECIO APARENTEMENTE BAJO",H35)))</formula>
    </cfRule>
  </conditionalFormatting>
  <conditionalFormatting sqref="Q35">
    <cfRule type="cellIs" dxfId="367" priority="1401" operator="greaterThan">
      <formula>0</formula>
    </cfRule>
  </conditionalFormatting>
  <conditionalFormatting sqref="Q35">
    <cfRule type="cellIs" dxfId="366" priority="1402" operator="greaterThan">
      <formula>#REF!-(#REF!-#REF!-#REF!-#REF!)</formula>
    </cfRule>
    <cfRule type="cellIs" dxfId="365" priority="1403" operator="greaterThan">
      <formula>#REF!-#REF!-#REF!-#REF!-#REF!</formula>
    </cfRule>
  </conditionalFormatting>
  <conditionalFormatting sqref="H36">
    <cfRule type="containsText" dxfId="364" priority="1400" operator="containsText" text="VALOR MINIMO NO ACEPTABLE">
      <formula>NOT(ISERROR(SEARCH("VALOR MINIMO NO ACEPTABLE",H36)))</formula>
    </cfRule>
  </conditionalFormatting>
  <conditionalFormatting sqref="H36">
    <cfRule type="containsText" dxfId="363" priority="1399" operator="containsText" text="OFERTA CON PRECIO APARENTEMENTE BAJO">
      <formula>NOT(ISERROR(SEARCH("OFERTA CON PRECIO APARENTEMENTE BAJO",H36)))</formula>
    </cfRule>
  </conditionalFormatting>
  <conditionalFormatting sqref="Q36">
    <cfRule type="cellIs" dxfId="362" priority="1396" operator="greaterThan">
      <formula>0</formula>
    </cfRule>
  </conditionalFormatting>
  <conditionalFormatting sqref="Q36">
    <cfRule type="cellIs" dxfId="361" priority="1397" operator="greaterThan">
      <formula>#REF!-(#REF!-#REF!-#REF!-#REF!)</formula>
    </cfRule>
    <cfRule type="cellIs" dxfId="360" priority="1398" operator="greaterThan">
      <formula>#REF!-#REF!-#REF!-#REF!-#REF!</formula>
    </cfRule>
  </conditionalFormatting>
  <conditionalFormatting sqref="H37">
    <cfRule type="containsText" dxfId="359" priority="1395" operator="containsText" text="VALOR MINIMO NO ACEPTABLE">
      <formula>NOT(ISERROR(SEARCH("VALOR MINIMO NO ACEPTABLE",H37)))</formula>
    </cfRule>
  </conditionalFormatting>
  <conditionalFormatting sqref="H37">
    <cfRule type="containsText" dxfId="358" priority="1394" operator="containsText" text="OFERTA CON PRECIO APARENTEMENTE BAJO">
      <formula>NOT(ISERROR(SEARCH("OFERTA CON PRECIO APARENTEMENTE BAJO",H37)))</formula>
    </cfRule>
  </conditionalFormatting>
  <conditionalFormatting sqref="Q37">
    <cfRule type="cellIs" dxfId="357" priority="1391" operator="greaterThan">
      <formula>0</formula>
    </cfRule>
  </conditionalFormatting>
  <conditionalFormatting sqref="Q37">
    <cfRule type="cellIs" dxfId="356" priority="1392" operator="greaterThan">
      <formula>#REF!-(#REF!-#REF!-#REF!-#REF!)</formula>
    </cfRule>
    <cfRule type="cellIs" dxfId="355" priority="1393" operator="greaterThan">
      <formula>#REF!-#REF!-#REF!-#REF!-#REF!</formula>
    </cfRule>
  </conditionalFormatting>
  <conditionalFormatting sqref="H38">
    <cfRule type="containsText" dxfId="354" priority="1390" operator="containsText" text="VALOR MINIMO NO ACEPTABLE">
      <formula>NOT(ISERROR(SEARCH("VALOR MINIMO NO ACEPTABLE",H38)))</formula>
    </cfRule>
  </conditionalFormatting>
  <conditionalFormatting sqref="H38">
    <cfRule type="containsText" dxfId="353" priority="1389" operator="containsText" text="OFERTA CON PRECIO APARENTEMENTE BAJO">
      <formula>NOT(ISERROR(SEARCH("OFERTA CON PRECIO APARENTEMENTE BAJO",H38)))</formula>
    </cfRule>
  </conditionalFormatting>
  <conditionalFormatting sqref="Q38">
    <cfRule type="cellIs" dxfId="352" priority="1386" operator="greaterThan">
      <formula>0</formula>
    </cfRule>
  </conditionalFormatting>
  <conditionalFormatting sqref="Q38">
    <cfRule type="cellIs" dxfId="351" priority="1387" operator="greaterThan">
      <formula>#REF!-(#REF!-#REF!-#REF!-#REF!)</formula>
    </cfRule>
    <cfRule type="cellIs" dxfId="350" priority="1388" operator="greaterThan">
      <formula>#REF!-#REF!-#REF!-#REF!-#REF!</formula>
    </cfRule>
  </conditionalFormatting>
  <conditionalFormatting sqref="H39">
    <cfRule type="containsText" dxfId="349" priority="1385" operator="containsText" text="VALOR MINIMO NO ACEPTABLE">
      <formula>NOT(ISERROR(SEARCH("VALOR MINIMO NO ACEPTABLE",H39)))</formula>
    </cfRule>
  </conditionalFormatting>
  <conditionalFormatting sqref="H39">
    <cfRule type="containsText" dxfId="348" priority="1384" operator="containsText" text="OFERTA CON PRECIO APARENTEMENTE BAJO">
      <formula>NOT(ISERROR(SEARCH("OFERTA CON PRECIO APARENTEMENTE BAJO",H39)))</formula>
    </cfRule>
  </conditionalFormatting>
  <conditionalFormatting sqref="Q39">
    <cfRule type="cellIs" dxfId="347" priority="1381" operator="greaterThan">
      <formula>0</formula>
    </cfRule>
  </conditionalFormatting>
  <conditionalFormatting sqref="Q39">
    <cfRule type="cellIs" dxfId="346" priority="1382" operator="greaterThan">
      <formula>#REF!-(#REF!-#REF!-#REF!-#REF!)</formula>
    </cfRule>
    <cfRule type="cellIs" dxfId="345" priority="1383" operator="greaterThan">
      <formula>#REF!-#REF!-#REF!-#REF!-#REF!</formula>
    </cfRule>
  </conditionalFormatting>
  <conditionalFormatting sqref="H40">
    <cfRule type="containsText" dxfId="344" priority="1380" operator="containsText" text="VALOR MINIMO NO ACEPTABLE">
      <formula>NOT(ISERROR(SEARCH("VALOR MINIMO NO ACEPTABLE",H40)))</formula>
    </cfRule>
  </conditionalFormatting>
  <conditionalFormatting sqref="H40">
    <cfRule type="containsText" dxfId="343" priority="1379" operator="containsText" text="OFERTA CON PRECIO APARENTEMENTE BAJO">
      <formula>NOT(ISERROR(SEARCH("OFERTA CON PRECIO APARENTEMENTE BAJO",H40)))</formula>
    </cfRule>
  </conditionalFormatting>
  <conditionalFormatting sqref="Q40">
    <cfRule type="cellIs" dxfId="342" priority="1376" operator="greaterThan">
      <formula>0</formula>
    </cfRule>
  </conditionalFormatting>
  <conditionalFormatting sqref="Q40">
    <cfRule type="cellIs" dxfId="341" priority="1377" operator="greaterThan">
      <formula>#REF!-(#REF!-#REF!-#REF!-#REF!)</formula>
    </cfRule>
    <cfRule type="cellIs" dxfId="340" priority="1378" operator="greaterThan">
      <formula>#REF!-#REF!-#REF!-#REF!-#REF!</formula>
    </cfRule>
  </conditionalFormatting>
  <conditionalFormatting sqref="H41">
    <cfRule type="containsText" dxfId="339" priority="1375" operator="containsText" text="VALOR MINIMO NO ACEPTABLE">
      <formula>NOT(ISERROR(SEARCH("VALOR MINIMO NO ACEPTABLE",H41)))</formula>
    </cfRule>
  </conditionalFormatting>
  <conditionalFormatting sqref="H41">
    <cfRule type="containsText" dxfId="338" priority="1374" operator="containsText" text="OFERTA CON PRECIO APARENTEMENTE BAJO">
      <formula>NOT(ISERROR(SEARCH("OFERTA CON PRECIO APARENTEMENTE BAJO",H41)))</formula>
    </cfRule>
  </conditionalFormatting>
  <conditionalFormatting sqref="Q41">
    <cfRule type="cellIs" dxfId="337" priority="1371" operator="greaterThan">
      <formula>0</formula>
    </cfRule>
  </conditionalFormatting>
  <conditionalFormatting sqref="Q41">
    <cfRule type="cellIs" dxfId="336" priority="1372" operator="greaterThan">
      <formula>#REF!-(#REF!-#REF!-#REF!-#REF!)</formula>
    </cfRule>
    <cfRule type="cellIs" dxfId="335" priority="1373" operator="greaterThan">
      <formula>#REF!-#REF!-#REF!-#REF!-#REF!</formula>
    </cfRule>
  </conditionalFormatting>
  <conditionalFormatting sqref="H42">
    <cfRule type="containsText" dxfId="334" priority="1370" operator="containsText" text="VALOR MINIMO NO ACEPTABLE">
      <formula>NOT(ISERROR(SEARCH("VALOR MINIMO NO ACEPTABLE",H42)))</formula>
    </cfRule>
  </conditionalFormatting>
  <conditionalFormatting sqref="H42">
    <cfRule type="containsText" dxfId="333" priority="1369" operator="containsText" text="OFERTA CON PRECIO APARENTEMENTE BAJO">
      <formula>NOT(ISERROR(SEARCH("OFERTA CON PRECIO APARENTEMENTE BAJO",H42)))</formula>
    </cfRule>
  </conditionalFormatting>
  <conditionalFormatting sqref="Q42">
    <cfRule type="cellIs" dxfId="332" priority="1366" operator="greaterThan">
      <formula>0</formula>
    </cfRule>
  </conditionalFormatting>
  <conditionalFormatting sqref="Q42">
    <cfRule type="cellIs" dxfId="331" priority="1367" operator="greaterThan">
      <formula>#REF!-(#REF!-#REF!-#REF!-#REF!)</formula>
    </cfRule>
    <cfRule type="cellIs" dxfId="330" priority="1368" operator="greaterThan">
      <formula>#REF!-#REF!-#REF!-#REF!-#REF!</formula>
    </cfRule>
  </conditionalFormatting>
  <conditionalFormatting sqref="H43">
    <cfRule type="containsText" dxfId="329" priority="1365" operator="containsText" text="VALOR MINIMO NO ACEPTABLE">
      <formula>NOT(ISERROR(SEARCH("VALOR MINIMO NO ACEPTABLE",H43)))</formula>
    </cfRule>
  </conditionalFormatting>
  <conditionalFormatting sqref="H43">
    <cfRule type="containsText" dxfId="328" priority="1364" operator="containsText" text="OFERTA CON PRECIO APARENTEMENTE BAJO">
      <formula>NOT(ISERROR(SEARCH("OFERTA CON PRECIO APARENTEMENTE BAJO",H43)))</formula>
    </cfRule>
  </conditionalFormatting>
  <conditionalFormatting sqref="Q43">
    <cfRule type="cellIs" dxfId="327" priority="1361" operator="greaterThan">
      <formula>0</formula>
    </cfRule>
  </conditionalFormatting>
  <conditionalFormatting sqref="Q43">
    <cfRule type="cellIs" dxfId="326" priority="1362" operator="greaterThan">
      <formula>#REF!-(#REF!-#REF!-#REF!-#REF!)</formula>
    </cfRule>
    <cfRule type="cellIs" dxfId="325" priority="1363" operator="greaterThan">
      <formula>#REF!-#REF!-#REF!-#REF!-#REF!</formula>
    </cfRule>
  </conditionalFormatting>
  <conditionalFormatting sqref="H44">
    <cfRule type="containsText" dxfId="324" priority="1360" operator="containsText" text="VALOR MINIMO NO ACEPTABLE">
      <formula>NOT(ISERROR(SEARCH("VALOR MINIMO NO ACEPTABLE",H44)))</formula>
    </cfRule>
  </conditionalFormatting>
  <conditionalFormatting sqref="H44">
    <cfRule type="containsText" dxfId="323" priority="1359" operator="containsText" text="OFERTA CON PRECIO APARENTEMENTE BAJO">
      <formula>NOT(ISERROR(SEARCH("OFERTA CON PRECIO APARENTEMENTE BAJO",H44)))</formula>
    </cfRule>
  </conditionalFormatting>
  <conditionalFormatting sqref="Q44">
    <cfRule type="cellIs" dxfId="322" priority="1356" operator="greaterThan">
      <formula>0</formula>
    </cfRule>
  </conditionalFormatting>
  <conditionalFormatting sqref="Q44">
    <cfRule type="cellIs" dxfId="321" priority="1357" operator="greaterThan">
      <formula>#REF!-(#REF!-#REF!-#REF!-#REF!)</formula>
    </cfRule>
    <cfRule type="cellIs" dxfId="320" priority="1358" operator="greaterThan">
      <formula>#REF!-#REF!-#REF!-#REF!-#REF!</formula>
    </cfRule>
  </conditionalFormatting>
  <conditionalFormatting sqref="H45">
    <cfRule type="containsText" dxfId="319" priority="1355" operator="containsText" text="VALOR MINIMO NO ACEPTABLE">
      <formula>NOT(ISERROR(SEARCH("VALOR MINIMO NO ACEPTABLE",H45)))</formula>
    </cfRule>
  </conditionalFormatting>
  <conditionalFormatting sqref="H45">
    <cfRule type="containsText" dxfId="318" priority="1354" operator="containsText" text="OFERTA CON PRECIO APARENTEMENTE BAJO">
      <formula>NOT(ISERROR(SEARCH("OFERTA CON PRECIO APARENTEMENTE BAJO",H45)))</formula>
    </cfRule>
  </conditionalFormatting>
  <conditionalFormatting sqref="Q45">
    <cfRule type="cellIs" dxfId="317" priority="1351" operator="greaterThan">
      <formula>0</formula>
    </cfRule>
  </conditionalFormatting>
  <conditionalFormatting sqref="Q45">
    <cfRule type="cellIs" dxfId="316" priority="1352" operator="greaterThan">
      <formula>#REF!-(#REF!-#REF!-#REF!-#REF!)</formula>
    </cfRule>
    <cfRule type="cellIs" dxfId="315" priority="1353" operator="greaterThan">
      <formula>#REF!-#REF!-#REF!-#REF!-#REF!</formula>
    </cfRule>
  </conditionalFormatting>
  <conditionalFormatting sqref="H46">
    <cfRule type="containsText" dxfId="314" priority="1350" operator="containsText" text="VALOR MINIMO NO ACEPTABLE">
      <formula>NOT(ISERROR(SEARCH("VALOR MINIMO NO ACEPTABLE",H46)))</formula>
    </cfRule>
  </conditionalFormatting>
  <conditionalFormatting sqref="H46">
    <cfRule type="containsText" dxfId="313" priority="1349" operator="containsText" text="OFERTA CON PRECIO APARENTEMENTE BAJO">
      <formula>NOT(ISERROR(SEARCH("OFERTA CON PRECIO APARENTEMENTE BAJO",H46)))</formula>
    </cfRule>
  </conditionalFormatting>
  <conditionalFormatting sqref="Q46">
    <cfRule type="cellIs" dxfId="312" priority="1346" operator="greaterThan">
      <formula>0</formula>
    </cfRule>
  </conditionalFormatting>
  <conditionalFormatting sqref="Q46">
    <cfRule type="cellIs" dxfId="311" priority="1347" operator="greaterThan">
      <formula>#REF!-(#REF!-#REF!-#REF!-#REF!)</formula>
    </cfRule>
    <cfRule type="cellIs" dxfId="310" priority="1348" operator="greaterThan">
      <formula>#REF!-#REF!-#REF!-#REF!-#REF!</formula>
    </cfRule>
  </conditionalFormatting>
  <conditionalFormatting sqref="H47">
    <cfRule type="containsText" dxfId="309" priority="1345" operator="containsText" text="VALOR MINIMO NO ACEPTABLE">
      <formula>NOT(ISERROR(SEARCH("VALOR MINIMO NO ACEPTABLE",H47)))</formula>
    </cfRule>
  </conditionalFormatting>
  <conditionalFormatting sqref="H47">
    <cfRule type="containsText" dxfId="308" priority="1344" operator="containsText" text="OFERTA CON PRECIO APARENTEMENTE BAJO">
      <formula>NOT(ISERROR(SEARCH("OFERTA CON PRECIO APARENTEMENTE BAJO",H47)))</formula>
    </cfRule>
  </conditionalFormatting>
  <conditionalFormatting sqref="Q47">
    <cfRule type="cellIs" dxfId="307" priority="1341" operator="greaterThan">
      <formula>0</formula>
    </cfRule>
  </conditionalFormatting>
  <conditionalFormatting sqref="Q47">
    <cfRule type="cellIs" dxfId="306" priority="1342" operator="greaterThan">
      <formula>#REF!-(#REF!-#REF!-#REF!-#REF!)</formula>
    </cfRule>
    <cfRule type="cellIs" dxfId="305" priority="1343" operator="greaterThan">
      <formula>#REF!-#REF!-#REF!-#REF!-#REF!</formula>
    </cfRule>
  </conditionalFormatting>
  <conditionalFormatting sqref="H48">
    <cfRule type="containsText" dxfId="304" priority="1340" operator="containsText" text="VALOR MINIMO NO ACEPTABLE">
      <formula>NOT(ISERROR(SEARCH("VALOR MINIMO NO ACEPTABLE",H48)))</formula>
    </cfRule>
  </conditionalFormatting>
  <conditionalFormatting sqref="H48">
    <cfRule type="containsText" dxfId="303" priority="1339" operator="containsText" text="OFERTA CON PRECIO APARENTEMENTE BAJO">
      <formula>NOT(ISERROR(SEARCH("OFERTA CON PRECIO APARENTEMENTE BAJO",H48)))</formula>
    </cfRule>
  </conditionalFormatting>
  <conditionalFormatting sqref="Q48">
    <cfRule type="cellIs" dxfId="302" priority="1336" operator="greaterThan">
      <formula>0</formula>
    </cfRule>
  </conditionalFormatting>
  <conditionalFormatting sqref="Q48">
    <cfRule type="cellIs" dxfId="301" priority="1337" operator="greaterThan">
      <formula>#REF!-(#REF!-#REF!-#REF!-#REF!)</formula>
    </cfRule>
    <cfRule type="cellIs" dxfId="300" priority="1338" operator="greaterThan">
      <formula>#REF!-#REF!-#REF!-#REF!-#REF!</formula>
    </cfRule>
  </conditionalFormatting>
  <conditionalFormatting sqref="H49">
    <cfRule type="containsText" dxfId="299" priority="1335" operator="containsText" text="VALOR MINIMO NO ACEPTABLE">
      <formula>NOT(ISERROR(SEARCH("VALOR MINIMO NO ACEPTABLE",H49)))</formula>
    </cfRule>
  </conditionalFormatting>
  <conditionalFormatting sqref="H49">
    <cfRule type="containsText" dxfId="298" priority="1334" operator="containsText" text="OFERTA CON PRECIO APARENTEMENTE BAJO">
      <formula>NOT(ISERROR(SEARCH("OFERTA CON PRECIO APARENTEMENTE BAJO",H49)))</formula>
    </cfRule>
  </conditionalFormatting>
  <conditionalFormatting sqref="Q49">
    <cfRule type="cellIs" dxfId="297" priority="1331" operator="greaterThan">
      <formula>0</formula>
    </cfRule>
  </conditionalFormatting>
  <conditionalFormatting sqref="Q49">
    <cfRule type="cellIs" dxfId="296" priority="1332" operator="greaterThan">
      <formula>#REF!-(#REF!-#REF!-#REF!-#REF!)</formula>
    </cfRule>
    <cfRule type="cellIs" dxfId="295" priority="1333" operator="greaterThan">
      <formula>#REF!-#REF!-#REF!-#REF!-#REF!</formula>
    </cfRule>
  </conditionalFormatting>
  <conditionalFormatting sqref="H50">
    <cfRule type="containsText" dxfId="294" priority="1330" operator="containsText" text="VALOR MINIMO NO ACEPTABLE">
      <formula>NOT(ISERROR(SEARCH("VALOR MINIMO NO ACEPTABLE",H50)))</formula>
    </cfRule>
  </conditionalFormatting>
  <conditionalFormatting sqref="H50">
    <cfRule type="containsText" dxfId="293" priority="1329" operator="containsText" text="OFERTA CON PRECIO APARENTEMENTE BAJO">
      <formula>NOT(ISERROR(SEARCH("OFERTA CON PRECIO APARENTEMENTE BAJO",H50)))</formula>
    </cfRule>
  </conditionalFormatting>
  <conditionalFormatting sqref="Q50">
    <cfRule type="cellIs" dxfId="292" priority="1326" operator="greaterThan">
      <formula>0</formula>
    </cfRule>
  </conditionalFormatting>
  <conditionalFormatting sqref="Q50">
    <cfRule type="cellIs" dxfId="291" priority="1327" operator="greaterThan">
      <formula>#REF!-(#REF!-#REF!-#REF!-#REF!)</formula>
    </cfRule>
    <cfRule type="cellIs" dxfId="290" priority="1328" operator="greaterThan">
      <formula>#REF!-#REF!-#REF!-#REF!-#REF!</formula>
    </cfRule>
  </conditionalFormatting>
  <conditionalFormatting sqref="H51">
    <cfRule type="containsText" dxfId="289" priority="1325" operator="containsText" text="VALOR MINIMO NO ACEPTABLE">
      <formula>NOT(ISERROR(SEARCH("VALOR MINIMO NO ACEPTABLE",H51)))</formula>
    </cfRule>
  </conditionalFormatting>
  <conditionalFormatting sqref="H51">
    <cfRule type="containsText" dxfId="288" priority="1324" operator="containsText" text="OFERTA CON PRECIO APARENTEMENTE BAJO">
      <formula>NOT(ISERROR(SEARCH("OFERTA CON PRECIO APARENTEMENTE BAJO",H51)))</formula>
    </cfRule>
  </conditionalFormatting>
  <conditionalFormatting sqref="Q51">
    <cfRule type="cellIs" dxfId="287" priority="1321" operator="greaterThan">
      <formula>0</formula>
    </cfRule>
  </conditionalFormatting>
  <conditionalFormatting sqref="Q51">
    <cfRule type="cellIs" dxfId="286" priority="1322" operator="greaterThan">
      <formula>#REF!-(#REF!-#REF!-#REF!-#REF!)</formula>
    </cfRule>
    <cfRule type="cellIs" dxfId="285" priority="1323" operator="greaterThan">
      <formula>#REF!-#REF!-#REF!-#REF!-#REF!</formula>
    </cfRule>
  </conditionalFormatting>
  <conditionalFormatting sqref="H52">
    <cfRule type="containsText" dxfId="284" priority="1320" operator="containsText" text="VALOR MINIMO NO ACEPTABLE">
      <formula>NOT(ISERROR(SEARCH("VALOR MINIMO NO ACEPTABLE",H52)))</formula>
    </cfRule>
  </conditionalFormatting>
  <conditionalFormatting sqref="H52">
    <cfRule type="containsText" dxfId="283" priority="1319" operator="containsText" text="OFERTA CON PRECIO APARENTEMENTE BAJO">
      <formula>NOT(ISERROR(SEARCH("OFERTA CON PRECIO APARENTEMENTE BAJO",H52)))</formula>
    </cfRule>
  </conditionalFormatting>
  <conditionalFormatting sqref="Q52">
    <cfRule type="cellIs" dxfId="282" priority="1316" operator="greaterThan">
      <formula>0</formula>
    </cfRule>
  </conditionalFormatting>
  <conditionalFormatting sqref="Q52">
    <cfRule type="cellIs" dxfId="281" priority="1317" operator="greaterThan">
      <formula>#REF!-(#REF!-#REF!-#REF!-#REF!)</formula>
    </cfRule>
    <cfRule type="cellIs" dxfId="280" priority="1318" operator="greaterThan">
      <formula>#REF!-#REF!-#REF!-#REF!-#REF!</formula>
    </cfRule>
  </conditionalFormatting>
  <conditionalFormatting sqref="H53">
    <cfRule type="containsText" dxfId="279" priority="1315" operator="containsText" text="VALOR MINIMO NO ACEPTABLE">
      <formula>NOT(ISERROR(SEARCH("VALOR MINIMO NO ACEPTABLE",H53)))</formula>
    </cfRule>
  </conditionalFormatting>
  <conditionalFormatting sqref="H53">
    <cfRule type="containsText" dxfId="278" priority="1314" operator="containsText" text="OFERTA CON PRECIO APARENTEMENTE BAJO">
      <formula>NOT(ISERROR(SEARCH("OFERTA CON PRECIO APARENTEMENTE BAJO",H53)))</formula>
    </cfRule>
  </conditionalFormatting>
  <conditionalFormatting sqref="Q53">
    <cfRule type="cellIs" dxfId="277" priority="1311" operator="greaterThan">
      <formula>0</formula>
    </cfRule>
  </conditionalFormatting>
  <conditionalFormatting sqref="Q53">
    <cfRule type="cellIs" dxfId="276" priority="1312" operator="greaterThan">
      <formula>#REF!-(#REF!-#REF!-#REF!-#REF!)</formula>
    </cfRule>
    <cfRule type="cellIs" dxfId="275" priority="1313" operator="greaterThan">
      <formula>#REF!-#REF!-#REF!-#REF!-#REF!</formula>
    </cfRule>
  </conditionalFormatting>
  <conditionalFormatting sqref="H54">
    <cfRule type="containsText" dxfId="274" priority="1310" operator="containsText" text="VALOR MINIMO NO ACEPTABLE">
      <formula>NOT(ISERROR(SEARCH("VALOR MINIMO NO ACEPTABLE",H54)))</formula>
    </cfRule>
  </conditionalFormatting>
  <conditionalFormatting sqref="H54">
    <cfRule type="containsText" dxfId="273" priority="1309" operator="containsText" text="OFERTA CON PRECIO APARENTEMENTE BAJO">
      <formula>NOT(ISERROR(SEARCH("OFERTA CON PRECIO APARENTEMENTE BAJO",H54)))</formula>
    </cfRule>
  </conditionalFormatting>
  <conditionalFormatting sqref="Q54">
    <cfRule type="cellIs" dxfId="272" priority="1306" operator="greaterThan">
      <formula>0</formula>
    </cfRule>
  </conditionalFormatting>
  <conditionalFormatting sqref="Q54">
    <cfRule type="cellIs" dxfId="271" priority="1307" operator="greaterThan">
      <formula>#REF!-(#REF!-#REF!-#REF!-#REF!)</formula>
    </cfRule>
    <cfRule type="cellIs" dxfId="270" priority="1308" operator="greaterThan">
      <formula>#REF!-#REF!-#REF!-#REF!-#REF!</formula>
    </cfRule>
  </conditionalFormatting>
  <conditionalFormatting sqref="H55">
    <cfRule type="containsText" dxfId="269" priority="1305" operator="containsText" text="VALOR MINIMO NO ACEPTABLE">
      <formula>NOT(ISERROR(SEARCH("VALOR MINIMO NO ACEPTABLE",H55)))</formula>
    </cfRule>
  </conditionalFormatting>
  <conditionalFormatting sqref="H55">
    <cfRule type="containsText" dxfId="268" priority="1304" operator="containsText" text="OFERTA CON PRECIO APARENTEMENTE BAJO">
      <formula>NOT(ISERROR(SEARCH("OFERTA CON PRECIO APARENTEMENTE BAJO",H55)))</formula>
    </cfRule>
  </conditionalFormatting>
  <conditionalFormatting sqref="Q55">
    <cfRule type="cellIs" dxfId="267" priority="1301" operator="greaterThan">
      <formula>0</formula>
    </cfRule>
  </conditionalFormatting>
  <conditionalFormatting sqref="Q55">
    <cfRule type="cellIs" dxfId="266" priority="1302" operator="greaterThan">
      <formula>#REF!-(#REF!-#REF!-#REF!-#REF!)</formula>
    </cfRule>
    <cfRule type="cellIs" dxfId="265" priority="1303" operator="greaterThan">
      <formula>#REF!-#REF!-#REF!-#REF!-#REF!</formula>
    </cfRule>
  </conditionalFormatting>
  <conditionalFormatting sqref="H56">
    <cfRule type="containsText" dxfId="264" priority="1300" operator="containsText" text="VALOR MINIMO NO ACEPTABLE">
      <formula>NOT(ISERROR(SEARCH("VALOR MINIMO NO ACEPTABLE",H56)))</formula>
    </cfRule>
  </conditionalFormatting>
  <conditionalFormatting sqref="H56">
    <cfRule type="containsText" dxfId="263" priority="1299" operator="containsText" text="OFERTA CON PRECIO APARENTEMENTE BAJO">
      <formula>NOT(ISERROR(SEARCH("OFERTA CON PRECIO APARENTEMENTE BAJO",H56)))</formula>
    </cfRule>
  </conditionalFormatting>
  <conditionalFormatting sqref="Q56">
    <cfRule type="cellIs" dxfId="262" priority="1296" operator="greaterThan">
      <formula>0</formula>
    </cfRule>
  </conditionalFormatting>
  <conditionalFormatting sqref="Q56">
    <cfRule type="cellIs" dxfId="261" priority="1297" operator="greaterThan">
      <formula>#REF!-(#REF!-#REF!-#REF!-#REF!)</formula>
    </cfRule>
    <cfRule type="cellIs" dxfId="260" priority="1298" operator="greaterThan">
      <formula>#REF!-#REF!-#REF!-#REF!-#REF!</formula>
    </cfRule>
  </conditionalFormatting>
  <conditionalFormatting sqref="H57">
    <cfRule type="containsText" dxfId="259" priority="1295" operator="containsText" text="VALOR MINIMO NO ACEPTABLE">
      <formula>NOT(ISERROR(SEARCH("VALOR MINIMO NO ACEPTABLE",H57)))</formula>
    </cfRule>
  </conditionalFormatting>
  <conditionalFormatting sqref="H57">
    <cfRule type="containsText" dxfId="258" priority="1294" operator="containsText" text="OFERTA CON PRECIO APARENTEMENTE BAJO">
      <formula>NOT(ISERROR(SEARCH("OFERTA CON PRECIO APARENTEMENTE BAJO",H57)))</formula>
    </cfRule>
  </conditionalFormatting>
  <conditionalFormatting sqref="Q57">
    <cfRule type="cellIs" dxfId="257" priority="1291" operator="greaterThan">
      <formula>0</formula>
    </cfRule>
  </conditionalFormatting>
  <conditionalFormatting sqref="Q57">
    <cfRule type="cellIs" dxfId="256" priority="1292" operator="greaterThan">
      <formula>#REF!-(#REF!-#REF!-#REF!-#REF!)</formula>
    </cfRule>
    <cfRule type="cellIs" dxfId="255" priority="1293" operator="greaterThan">
      <formula>#REF!-#REF!-#REF!-#REF!-#REF!</formula>
    </cfRule>
  </conditionalFormatting>
  <conditionalFormatting sqref="H58">
    <cfRule type="containsText" dxfId="254" priority="1290" operator="containsText" text="VALOR MINIMO NO ACEPTABLE">
      <formula>NOT(ISERROR(SEARCH("VALOR MINIMO NO ACEPTABLE",H58)))</formula>
    </cfRule>
  </conditionalFormatting>
  <conditionalFormatting sqref="H58">
    <cfRule type="containsText" dxfId="253" priority="1289" operator="containsText" text="OFERTA CON PRECIO APARENTEMENTE BAJO">
      <formula>NOT(ISERROR(SEARCH("OFERTA CON PRECIO APARENTEMENTE BAJO",H58)))</formula>
    </cfRule>
  </conditionalFormatting>
  <conditionalFormatting sqref="Q58">
    <cfRule type="cellIs" dxfId="252" priority="1286" operator="greaterThan">
      <formula>0</formula>
    </cfRule>
  </conditionalFormatting>
  <conditionalFormatting sqref="Q58">
    <cfRule type="cellIs" dxfId="251" priority="1287" operator="greaterThan">
      <formula>#REF!-(#REF!-#REF!-#REF!-#REF!)</formula>
    </cfRule>
    <cfRule type="cellIs" dxfId="250" priority="1288" operator="greaterThan">
      <formula>#REF!-#REF!-#REF!-#REF!-#REF!</formula>
    </cfRule>
  </conditionalFormatting>
  <conditionalFormatting sqref="H59">
    <cfRule type="containsText" dxfId="249" priority="1285" operator="containsText" text="VALOR MINIMO NO ACEPTABLE">
      <formula>NOT(ISERROR(SEARCH("VALOR MINIMO NO ACEPTABLE",H59)))</formula>
    </cfRule>
  </conditionalFormatting>
  <conditionalFormatting sqref="H59">
    <cfRule type="containsText" dxfId="248" priority="1284" operator="containsText" text="OFERTA CON PRECIO APARENTEMENTE BAJO">
      <formula>NOT(ISERROR(SEARCH("OFERTA CON PRECIO APARENTEMENTE BAJO",H59)))</formula>
    </cfRule>
  </conditionalFormatting>
  <conditionalFormatting sqref="Q59">
    <cfRule type="cellIs" dxfId="247" priority="1281" operator="greaterThan">
      <formula>0</formula>
    </cfRule>
  </conditionalFormatting>
  <conditionalFormatting sqref="Q59">
    <cfRule type="cellIs" dxfId="246" priority="1282" operator="greaterThan">
      <formula>#REF!-(#REF!-#REF!-#REF!-#REF!)</formula>
    </cfRule>
    <cfRule type="cellIs" dxfId="245" priority="1283" operator="greaterThan">
      <formula>#REF!-#REF!-#REF!-#REF!-#REF!</formula>
    </cfRule>
  </conditionalFormatting>
  <conditionalFormatting sqref="H60">
    <cfRule type="containsText" dxfId="244" priority="1280" operator="containsText" text="VALOR MINIMO NO ACEPTABLE">
      <formula>NOT(ISERROR(SEARCH("VALOR MINIMO NO ACEPTABLE",H60)))</formula>
    </cfRule>
  </conditionalFormatting>
  <conditionalFormatting sqref="H60">
    <cfRule type="containsText" dxfId="243" priority="1279" operator="containsText" text="OFERTA CON PRECIO APARENTEMENTE BAJO">
      <formula>NOT(ISERROR(SEARCH("OFERTA CON PRECIO APARENTEMENTE BAJO",H60)))</formula>
    </cfRule>
  </conditionalFormatting>
  <conditionalFormatting sqref="Q60">
    <cfRule type="cellIs" dxfId="242" priority="1276" operator="greaterThan">
      <formula>0</formula>
    </cfRule>
  </conditionalFormatting>
  <conditionalFormatting sqref="Q60">
    <cfRule type="cellIs" dxfId="241" priority="1277" operator="greaterThan">
      <formula>#REF!-(#REF!-#REF!-#REF!-#REF!)</formula>
    </cfRule>
    <cfRule type="cellIs" dxfId="240" priority="1278" operator="greaterThan">
      <formula>#REF!-#REF!-#REF!-#REF!-#REF!</formula>
    </cfRule>
  </conditionalFormatting>
  <conditionalFormatting sqref="H61">
    <cfRule type="containsText" dxfId="239" priority="1275" operator="containsText" text="VALOR MINIMO NO ACEPTABLE">
      <formula>NOT(ISERROR(SEARCH("VALOR MINIMO NO ACEPTABLE",H61)))</formula>
    </cfRule>
  </conditionalFormatting>
  <conditionalFormatting sqref="H61">
    <cfRule type="containsText" dxfId="238" priority="1274" operator="containsText" text="OFERTA CON PRECIO APARENTEMENTE BAJO">
      <formula>NOT(ISERROR(SEARCH("OFERTA CON PRECIO APARENTEMENTE BAJO",H61)))</formula>
    </cfRule>
  </conditionalFormatting>
  <conditionalFormatting sqref="Q61">
    <cfRule type="cellIs" dxfId="237" priority="1271" operator="greaterThan">
      <formula>0</formula>
    </cfRule>
  </conditionalFormatting>
  <conditionalFormatting sqref="Q61">
    <cfRule type="cellIs" dxfId="236" priority="1272" operator="greaterThan">
      <formula>#REF!-(#REF!-#REF!-#REF!-#REF!)</formula>
    </cfRule>
    <cfRule type="cellIs" dxfId="235" priority="1273" operator="greaterThan">
      <formula>#REF!-#REF!-#REF!-#REF!-#REF!</formula>
    </cfRule>
  </conditionalFormatting>
  <conditionalFormatting sqref="H62">
    <cfRule type="containsText" dxfId="234" priority="1270" operator="containsText" text="VALOR MINIMO NO ACEPTABLE">
      <formula>NOT(ISERROR(SEARCH("VALOR MINIMO NO ACEPTABLE",H62)))</formula>
    </cfRule>
  </conditionalFormatting>
  <conditionalFormatting sqref="H62">
    <cfRule type="containsText" dxfId="233" priority="1269" operator="containsText" text="OFERTA CON PRECIO APARENTEMENTE BAJO">
      <formula>NOT(ISERROR(SEARCH("OFERTA CON PRECIO APARENTEMENTE BAJO",H62)))</formula>
    </cfRule>
  </conditionalFormatting>
  <conditionalFormatting sqref="Q62">
    <cfRule type="cellIs" dxfId="232" priority="1266" operator="greaterThan">
      <formula>0</formula>
    </cfRule>
  </conditionalFormatting>
  <conditionalFormatting sqref="Q62">
    <cfRule type="cellIs" dxfId="231" priority="1267" operator="greaterThan">
      <formula>#REF!-(#REF!-#REF!-#REF!-#REF!)</formula>
    </cfRule>
    <cfRule type="cellIs" dxfId="230" priority="1268" operator="greaterThan">
      <formula>#REF!-#REF!-#REF!-#REF!-#REF!</formula>
    </cfRule>
  </conditionalFormatting>
  <conditionalFormatting sqref="H63">
    <cfRule type="containsText" dxfId="229" priority="1265" operator="containsText" text="VALOR MINIMO NO ACEPTABLE">
      <formula>NOT(ISERROR(SEARCH("VALOR MINIMO NO ACEPTABLE",H63)))</formula>
    </cfRule>
  </conditionalFormatting>
  <conditionalFormatting sqref="H63">
    <cfRule type="containsText" dxfId="228" priority="1264" operator="containsText" text="OFERTA CON PRECIO APARENTEMENTE BAJO">
      <formula>NOT(ISERROR(SEARCH("OFERTA CON PRECIO APARENTEMENTE BAJO",H63)))</formula>
    </cfRule>
  </conditionalFormatting>
  <conditionalFormatting sqref="Q63">
    <cfRule type="cellIs" dxfId="227" priority="1261" operator="greaterThan">
      <formula>0</formula>
    </cfRule>
  </conditionalFormatting>
  <conditionalFormatting sqref="Q63">
    <cfRule type="cellIs" dxfId="226" priority="1262" operator="greaterThan">
      <formula>#REF!-(#REF!-#REF!-#REF!-#REF!)</formula>
    </cfRule>
    <cfRule type="cellIs" dxfId="225" priority="1263" operator="greaterThan">
      <formula>#REF!-#REF!-#REF!-#REF!-#REF!</formula>
    </cfRule>
  </conditionalFormatting>
  <conditionalFormatting sqref="H64">
    <cfRule type="containsText" dxfId="224" priority="1260" operator="containsText" text="VALOR MINIMO NO ACEPTABLE">
      <formula>NOT(ISERROR(SEARCH("VALOR MINIMO NO ACEPTABLE",H64)))</formula>
    </cfRule>
  </conditionalFormatting>
  <conditionalFormatting sqref="H64">
    <cfRule type="containsText" dxfId="223" priority="1259" operator="containsText" text="OFERTA CON PRECIO APARENTEMENTE BAJO">
      <formula>NOT(ISERROR(SEARCH("OFERTA CON PRECIO APARENTEMENTE BAJO",H64)))</formula>
    </cfRule>
  </conditionalFormatting>
  <conditionalFormatting sqref="Q64">
    <cfRule type="cellIs" dxfId="222" priority="1256" operator="greaterThan">
      <formula>0</formula>
    </cfRule>
  </conditionalFormatting>
  <conditionalFormatting sqref="Q64">
    <cfRule type="cellIs" dxfId="221" priority="1257" operator="greaterThan">
      <formula>#REF!-(#REF!-#REF!-#REF!-#REF!)</formula>
    </cfRule>
    <cfRule type="cellIs" dxfId="220" priority="1258" operator="greaterThan">
      <formula>#REF!-#REF!-#REF!-#REF!-#REF!</formula>
    </cfRule>
  </conditionalFormatting>
  <conditionalFormatting sqref="H65">
    <cfRule type="containsText" dxfId="219" priority="1255" operator="containsText" text="VALOR MINIMO NO ACEPTABLE">
      <formula>NOT(ISERROR(SEARCH("VALOR MINIMO NO ACEPTABLE",H65)))</formula>
    </cfRule>
  </conditionalFormatting>
  <conditionalFormatting sqref="H65">
    <cfRule type="containsText" dxfId="218" priority="1254" operator="containsText" text="OFERTA CON PRECIO APARENTEMENTE BAJO">
      <formula>NOT(ISERROR(SEARCH("OFERTA CON PRECIO APARENTEMENTE BAJO",H65)))</formula>
    </cfRule>
  </conditionalFormatting>
  <conditionalFormatting sqref="Q65">
    <cfRule type="cellIs" dxfId="217" priority="1251" operator="greaterThan">
      <formula>0</formula>
    </cfRule>
  </conditionalFormatting>
  <conditionalFormatting sqref="Q65">
    <cfRule type="cellIs" dxfId="216" priority="1252" operator="greaterThan">
      <formula>#REF!-(#REF!-#REF!-#REF!-#REF!)</formula>
    </cfRule>
    <cfRule type="cellIs" dxfId="215" priority="1253" operator="greaterThan">
      <formula>#REF!-#REF!-#REF!-#REF!-#REF!</formula>
    </cfRule>
  </conditionalFormatting>
  <conditionalFormatting sqref="H66">
    <cfRule type="containsText" dxfId="214" priority="1250" operator="containsText" text="VALOR MINIMO NO ACEPTABLE">
      <formula>NOT(ISERROR(SEARCH("VALOR MINIMO NO ACEPTABLE",H66)))</formula>
    </cfRule>
  </conditionalFormatting>
  <conditionalFormatting sqref="H66">
    <cfRule type="containsText" dxfId="213" priority="1249" operator="containsText" text="OFERTA CON PRECIO APARENTEMENTE BAJO">
      <formula>NOT(ISERROR(SEARCH("OFERTA CON PRECIO APARENTEMENTE BAJO",H66)))</formula>
    </cfRule>
  </conditionalFormatting>
  <conditionalFormatting sqref="Q66">
    <cfRule type="cellIs" dxfId="212" priority="1246" operator="greaterThan">
      <formula>0</formula>
    </cfRule>
  </conditionalFormatting>
  <conditionalFormatting sqref="Q66">
    <cfRule type="cellIs" dxfId="211" priority="1247" operator="greaterThan">
      <formula>#REF!-(#REF!-#REF!-#REF!-#REF!)</formula>
    </cfRule>
    <cfRule type="cellIs" dxfId="210" priority="1248" operator="greaterThan">
      <formula>#REF!-#REF!-#REF!-#REF!-#REF!</formula>
    </cfRule>
  </conditionalFormatting>
  <conditionalFormatting sqref="H67">
    <cfRule type="containsText" dxfId="209" priority="1245" operator="containsText" text="VALOR MINIMO NO ACEPTABLE">
      <formula>NOT(ISERROR(SEARCH("VALOR MINIMO NO ACEPTABLE",H67)))</formula>
    </cfRule>
  </conditionalFormatting>
  <conditionalFormatting sqref="H67">
    <cfRule type="containsText" dxfId="208" priority="1244" operator="containsText" text="OFERTA CON PRECIO APARENTEMENTE BAJO">
      <formula>NOT(ISERROR(SEARCH("OFERTA CON PRECIO APARENTEMENTE BAJO",H67)))</formula>
    </cfRule>
  </conditionalFormatting>
  <conditionalFormatting sqref="Q67">
    <cfRule type="cellIs" dxfId="207" priority="1241" operator="greaterThan">
      <formula>0</formula>
    </cfRule>
  </conditionalFormatting>
  <conditionalFormatting sqref="Q67">
    <cfRule type="cellIs" dxfId="206" priority="1242" operator="greaterThan">
      <formula>#REF!-(#REF!-#REF!-#REF!-#REF!)</formula>
    </cfRule>
    <cfRule type="cellIs" dxfId="205" priority="1243" operator="greaterThan">
      <formula>#REF!-#REF!-#REF!-#REF!-#REF!</formula>
    </cfRule>
  </conditionalFormatting>
  <conditionalFormatting sqref="H68">
    <cfRule type="containsText" dxfId="204" priority="1240" operator="containsText" text="VALOR MINIMO NO ACEPTABLE">
      <formula>NOT(ISERROR(SEARCH("VALOR MINIMO NO ACEPTABLE",H68)))</formula>
    </cfRule>
  </conditionalFormatting>
  <conditionalFormatting sqref="H68">
    <cfRule type="containsText" dxfId="203" priority="1239" operator="containsText" text="OFERTA CON PRECIO APARENTEMENTE BAJO">
      <formula>NOT(ISERROR(SEARCH("OFERTA CON PRECIO APARENTEMENTE BAJO",H68)))</formula>
    </cfRule>
  </conditionalFormatting>
  <conditionalFormatting sqref="Q68">
    <cfRule type="cellIs" dxfId="202" priority="1236" operator="greaterThan">
      <formula>0</formula>
    </cfRule>
  </conditionalFormatting>
  <conditionalFormatting sqref="Q68">
    <cfRule type="cellIs" dxfId="201" priority="1237" operator="greaterThan">
      <formula>#REF!-(#REF!-#REF!-#REF!-#REF!)</formula>
    </cfRule>
    <cfRule type="cellIs" dxfId="200" priority="1238" operator="greaterThan">
      <formula>#REF!-#REF!-#REF!-#REF!-#REF!</formula>
    </cfRule>
  </conditionalFormatting>
  <conditionalFormatting sqref="H69">
    <cfRule type="containsText" dxfId="199" priority="1235" operator="containsText" text="VALOR MINIMO NO ACEPTABLE">
      <formula>NOT(ISERROR(SEARCH("VALOR MINIMO NO ACEPTABLE",H69)))</formula>
    </cfRule>
  </conditionalFormatting>
  <conditionalFormatting sqref="H69">
    <cfRule type="containsText" dxfId="198" priority="1234" operator="containsText" text="OFERTA CON PRECIO APARENTEMENTE BAJO">
      <formula>NOT(ISERROR(SEARCH("OFERTA CON PRECIO APARENTEMENTE BAJO",H69)))</formula>
    </cfRule>
  </conditionalFormatting>
  <conditionalFormatting sqref="Q69">
    <cfRule type="cellIs" dxfId="197" priority="1231" operator="greaterThan">
      <formula>0</formula>
    </cfRule>
  </conditionalFormatting>
  <conditionalFormatting sqref="Q69">
    <cfRule type="cellIs" dxfId="196" priority="1232" operator="greaterThan">
      <formula>#REF!-(#REF!-#REF!-#REF!-#REF!)</formula>
    </cfRule>
    <cfRule type="cellIs" dxfId="195" priority="1233" operator="greaterThan">
      <formula>#REF!-#REF!-#REF!-#REF!-#REF!</formula>
    </cfRule>
  </conditionalFormatting>
  <conditionalFormatting sqref="H70">
    <cfRule type="containsText" dxfId="194" priority="1230" operator="containsText" text="VALOR MINIMO NO ACEPTABLE">
      <formula>NOT(ISERROR(SEARCH("VALOR MINIMO NO ACEPTABLE",H70)))</formula>
    </cfRule>
  </conditionalFormatting>
  <conditionalFormatting sqref="H70">
    <cfRule type="containsText" dxfId="193" priority="1229" operator="containsText" text="OFERTA CON PRECIO APARENTEMENTE BAJO">
      <formula>NOT(ISERROR(SEARCH("OFERTA CON PRECIO APARENTEMENTE BAJO",H70)))</formula>
    </cfRule>
  </conditionalFormatting>
  <conditionalFormatting sqref="Q70">
    <cfRule type="cellIs" dxfId="192" priority="1226" operator="greaterThan">
      <formula>0</formula>
    </cfRule>
  </conditionalFormatting>
  <conditionalFormatting sqref="Q70">
    <cfRule type="cellIs" dxfId="191" priority="1227" operator="greaterThan">
      <formula>#REF!-(#REF!-#REF!-#REF!-#REF!)</formula>
    </cfRule>
    <cfRule type="cellIs" dxfId="190" priority="1228" operator="greaterThan">
      <formula>#REF!-#REF!-#REF!-#REF!-#REF!</formula>
    </cfRule>
  </conditionalFormatting>
  <conditionalFormatting sqref="H71">
    <cfRule type="containsText" dxfId="189" priority="1225" operator="containsText" text="VALOR MINIMO NO ACEPTABLE">
      <formula>NOT(ISERROR(SEARCH("VALOR MINIMO NO ACEPTABLE",H71)))</formula>
    </cfRule>
  </conditionalFormatting>
  <conditionalFormatting sqref="H71">
    <cfRule type="containsText" dxfId="188" priority="1224" operator="containsText" text="OFERTA CON PRECIO APARENTEMENTE BAJO">
      <formula>NOT(ISERROR(SEARCH("OFERTA CON PRECIO APARENTEMENTE BAJO",H71)))</formula>
    </cfRule>
  </conditionalFormatting>
  <conditionalFormatting sqref="Q71">
    <cfRule type="cellIs" dxfId="187" priority="1221" operator="greaterThan">
      <formula>0</formula>
    </cfRule>
  </conditionalFormatting>
  <conditionalFormatting sqref="Q71">
    <cfRule type="cellIs" dxfId="186" priority="1222" operator="greaterThan">
      <formula>#REF!-(#REF!-#REF!-#REF!-#REF!)</formula>
    </cfRule>
    <cfRule type="cellIs" dxfId="185" priority="1223" operator="greaterThan">
      <formula>#REF!-#REF!-#REF!-#REF!-#REF!</formula>
    </cfRule>
  </conditionalFormatting>
  <conditionalFormatting sqref="H72">
    <cfRule type="containsText" dxfId="184" priority="1220" operator="containsText" text="VALOR MINIMO NO ACEPTABLE">
      <formula>NOT(ISERROR(SEARCH("VALOR MINIMO NO ACEPTABLE",H72)))</formula>
    </cfRule>
  </conditionalFormatting>
  <conditionalFormatting sqref="H72">
    <cfRule type="containsText" dxfId="183" priority="1219" operator="containsText" text="OFERTA CON PRECIO APARENTEMENTE BAJO">
      <formula>NOT(ISERROR(SEARCH("OFERTA CON PRECIO APARENTEMENTE BAJO",H72)))</formula>
    </cfRule>
  </conditionalFormatting>
  <conditionalFormatting sqref="Q72">
    <cfRule type="cellIs" dxfId="182" priority="1216" operator="greaterThan">
      <formula>0</formula>
    </cfRule>
  </conditionalFormatting>
  <conditionalFormatting sqref="Q72">
    <cfRule type="cellIs" dxfId="181" priority="1217" operator="greaterThan">
      <formula>#REF!-(#REF!-#REF!-#REF!-#REF!)</formula>
    </cfRule>
    <cfRule type="cellIs" dxfId="180" priority="1218" operator="greaterThan">
      <formula>#REF!-#REF!-#REF!-#REF!-#REF!</formula>
    </cfRule>
  </conditionalFormatting>
  <conditionalFormatting sqref="H73">
    <cfRule type="containsText" dxfId="179" priority="1215" operator="containsText" text="VALOR MINIMO NO ACEPTABLE">
      <formula>NOT(ISERROR(SEARCH("VALOR MINIMO NO ACEPTABLE",H73)))</formula>
    </cfRule>
  </conditionalFormatting>
  <conditionalFormatting sqref="H73">
    <cfRule type="containsText" dxfId="178" priority="1214" operator="containsText" text="OFERTA CON PRECIO APARENTEMENTE BAJO">
      <formula>NOT(ISERROR(SEARCH("OFERTA CON PRECIO APARENTEMENTE BAJO",H73)))</formula>
    </cfRule>
  </conditionalFormatting>
  <conditionalFormatting sqref="Q73">
    <cfRule type="cellIs" dxfId="177" priority="1211" operator="greaterThan">
      <formula>0</formula>
    </cfRule>
  </conditionalFormatting>
  <conditionalFormatting sqref="Q73">
    <cfRule type="cellIs" dxfId="176" priority="1212" operator="greaterThan">
      <formula>#REF!-(#REF!-#REF!-#REF!-#REF!)</formula>
    </cfRule>
    <cfRule type="cellIs" dxfId="175" priority="1213" operator="greaterThan">
      <formula>#REF!-#REF!-#REF!-#REF!-#REF!</formula>
    </cfRule>
  </conditionalFormatting>
  <conditionalFormatting sqref="H74">
    <cfRule type="containsText" dxfId="174" priority="1210" operator="containsText" text="VALOR MINIMO NO ACEPTABLE">
      <formula>NOT(ISERROR(SEARCH("VALOR MINIMO NO ACEPTABLE",H74)))</formula>
    </cfRule>
  </conditionalFormatting>
  <conditionalFormatting sqref="H74">
    <cfRule type="containsText" dxfId="173" priority="1209" operator="containsText" text="OFERTA CON PRECIO APARENTEMENTE BAJO">
      <formula>NOT(ISERROR(SEARCH("OFERTA CON PRECIO APARENTEMENTE BAJO",H74)))</formula>
    </cfRule>
  </conditionalFormatting>
  <conditionalFormatting sqref="Q74">
    <cfRule type="cellIs" dxfId="172" priority="1206" operator="greaterThan">
      <formula>0</formula>
    </cfRule>
  </conditionalFormatting>
  <conditionalFormatting sqref="Q74">
    <cfRule type="cellIs" dxfId="171" priority="1207" operator="greaterThan">
      <formula>#REF!-(#REF!-#REF!-#REF!-#REF!)</formula>
    </cfRule>
    <cfRule type="cellIs" dxfId="170" priority="1208" operator="greaterThan">
      <formula>#REF!-#REF!-#REF!-#REF!-#REF!</formula>
    </cfRule>
  </conditionalFormatting>
  <conditionalFormatting sqref="H75">
    <cfRule type="containsText" dxfId="169" priority="1205" operator="containsText" text="VALOR MINIMO NO ACEPTABLE">
      <formula>NOT(ISERROR(SEARCH("VALOR MINIMO NO ACEPTABLE",H75)))</formula>
    </cfRule>
  </conditionalFormatting>
  <conditionalFormatting sqref="H75">
    <cfRule type="containsText" dxfId="168" priority="1204" operator="containsText" text="OFERTA CON PRECIO APARENTEMENTE BAJO">
      <formula>NOT(ISERROR(SEARCH("OFERTA CON PRECIO APARENTEMENTE BAJO",H75)))</formula>
    </cfRule>
  </conditionalFormatting>
  <conditionalFormatting sqref="Q75">
    <cfRule type="cellIs" dxfId="167" priority="1201" operator="greaterThan">
      <formula>0</formula>
    </cfRule>
  </conditionalFormatting>
  <conditionalFormatting sqref="Q75">
    <cfRule type="cellIs" dxfId="166" priority="1202" operator="greaterThan">
      <formula>#REF!-(#REF!-#REF!-#REF!-#REF!)</formula>
    </cfRule>
    <cfRule type="cellIs" dxfId="165" priority="1203" operator="greaterThan">
      <formula>#REF!-#REF!-#REF!-#REF!-#REF!</formula>
    </cfRule>
  </conditionalFormatting>
  <conditionalFormatting sqref="H76">
    <cfRule type="containsText" dxfId="164" priority="1200" operator="containsText" text="VALOR MINIMO NO ACEPTABLE">
      <formula>NOT(ISERROR(SEARCH("VALOR MINIMO NO ACEPTABLE",H76)))</formula>
    </cfRule>
  </conditionalFormatting>
  <conditionalFormatting sqref="H76">
    <cfRule type="containsText" dxfId="163" priority="1199" operator="containsText" text="OFERTA CON PRECIO APARENTEMENTE BAJO">
      <formula>NOT(ISERROR(SEARCH("OFERTA CON PRECIO APARENTEMENTE BAJO",H76)))</formula>
    </cfRule>
  </conditionalFormatting>
  <conditionalFormatting sqref="Q76">
    <cfRule type="cellIs" dxfId="162" priority="1196" operator="greaterThan">
      <formula>0</formula>
    </cfRule>
  </conditionalFormatting>
  <conditionalFormatting sqref="Q76">
    <cfRule type="cellIs" dxfId="161" priority="1197" operator="greaterThan">
      <formula>#REF!-(#REF!-#REF!-#REF!-#REF!)</formula>
    </cfRule>
    <cfRule type="cellIs" dxfId="160" priority="1198" operator="greaterThan">
      <formula>#REF!-#REF!-#REF!-#REF!-#REF!</formula>
    </cfRule>
  </conditionalFormatting>
  <conditionalFormatting sqref="H77">
    <cfRule type="containsText" dxfId="159" priority="1195" operator="containsText" text="VALOR MINIMO NO ACEPTABLE">
      <formula>NOT(ISERROR(SEARCH("VALOR MINIMO NO ACEPTABLE",H77)))</formula>
    </cfRule>
  </conditionalFormatting>
  <conditionalFormatting sqref="H77">
    <cfRule type="containsText" dxfId="158" priority="1194" operator="containsText" text="OFERTA CON PRECIO APARENTEMENTE BAJO">
      <formula>NOT(ISERROR(SEARCH("OFERTA CON PRECIO APARENTEMENTE BAJO",H77)))</formula>
    </cfRule>
  </conditionalFormatting>
  <conditionalFormatting sqref="Q77">
    <cfRule type="cellIs" dxfId="157" priority="1191" operator="greaterThan">
      <formula>0</formula>
    </cfRule>
  </conditionalFormatting>
  <conditionalFormatting sqref="Q77">
    <cfRule type="cellIs" dxfId="156" priority="1192" operator="greaterThan">
      <formula>#REF!-(#REF!-#REF!-#REF!-#REF!)</formula>
    </cfRule>
    <cfRule type="cellIs" dxfId="155" priority="1193" operator="greaterThan">
      <formula>#REF!-#REF!-#REF!-#REF!-#REF!</formula>
    </cfRule>
  </conditionalFormatting>
  <conditionalFormatting sqref="H78">
    <cfRule type="containsText" dxfId="154" priority="1190" operator="containsText" text="VALOR MINIMO NO ACEPTABLE">
      <formula>NOT(ISERROR(SEARCH("VALOR MINIMO NO ACEPTABLE",H78)))</formula>
    </cfRule>
  </conditionalFormatting>
  <conditionalFormatting sqref="H78">
    <cfRule type="containsText" dxfId="153" priority="1189" operator="containsText" text="OFERTA CON PRECIO APARENTEMENTE BAJO">
      <formula>NOT(ISERROR(SEARCH("OFERTA CON PRECIO APARENTEMENTE BAJO",H78)))</formula>
    </cfRule>
  </conditionalFormatting>
  <conditionalFormatting sqref="Q78">
    <cfRule type="cellIs" dxfId="152" priority="1186" operator="greaterThan">
      <formula>0</formula>
    </cfRule>
  </conditionalFormatting>
  <conditionalFormatting sqref="Q78">
    <cfRule type="cellIs" dxfId="151" priority="1187" operator="greaterThan">
      <formula>#REF!-(#REF!-#REF!-#REF!-#REF!)</formula>
    </cfRule>
    <cfRule type="cellIs" dxfId="150" priority="1188" operator="greaterThan">
      <formula>#REF!-#REF!-#REF!-#REF!-#REF!</formula>
    </cfRule>
  </conditionalFormatting>
  <conditionalFormatting sqref="H79">
    <cfRule type="containsText" dxfId="149" priority="1185" operator="containsText" text="VALOR MINIMO NO ACEPTABLE">
      <formula>NOT(ISERROR(SEARCH("VALOR MINIMO NO ACEPTABLE",H79)))</formula>
    </cfRule>
  </conditionalFormatting>
  <conditionalFormatting sqref="H79">
    <cfRule type="containsText" dxfId="148" priority="1184" operator="containsText" text="OFERTA CON PRECIO APARENTEMENTE BAJO">
      <formula>NOT(ISERROR(SEARCH("OFERTA CON PRECIO APARENTEMENTE BAJO",H79)))</formula>
    </cfRule>
  </conditionalFormatting>
  <conditionalFormatting sqref="Q79">
    <cfRule type="cellIs" dxfId="147" priority="1181" operator="greaterThan">
      <formula>0</formula>
    </cfRule>
  </conditionalFormatting>
  <conditionalFormatting sqref="Q79">
    <cfRule type="cellIs" dxfId="146" priority="1182" operator="greaterThan">
      <formula>#REF!-(#REF!-#REF!-#REF!-#REF!)</formula>
    </cfRule>
    <cfRule type="cellIs" dxfId="145" priority="1183" operator="greaterThan">
      <formula>#REF!-#REF!-#REF!-#REF!-#REF!</formula>
    </cfRule>
  </conditionalFormatting>
  <conditionalFormatting sqref="H80">
    <cfRule type="containsText" dxfId="144" priority="1180" operator="containsText" text="VALOR MINIMO NO ACEPTABLE">
      <formula>NOT(ISERROR(SEARCH("VALOR MINIMO NO ACEPTABLE",H80)))</formula>
    </cfRule>
  </conditionalFormatting>
  <conditionalFormatting sqref="H80">
    <cfRule type="containsText" dxfId="143" priority="1179" operator="containsText" text="OFERTA CON PRECIO APARENTEMENTE BAJO">
      <formula>NOT(ISERROR(SEARCH("OFERTA CON PRECIO APARENTEMENTE BAJO",H80)))</formula>
    </cfRule>
  </conditionalFormatting>
  <conditionalFormatting sqref="Q80">
    <cfRule type="cellIs" dxfId="142" priority="1176" operator="greaterThan">
      <formula>0</formula>
    </cfRule>
  </conditionalFormatting>
  <conditionalFormatting sqref="Q80">
    <cfRule type="cellIs" dxfId="141" priority="1177" operator="greaterThan">
      <formula>#REF!-(#REF!-#REF!-#REF!-#REF!)</formula>
    </cfRule>
    <cfRule type="cellIs" dxfId="140" priority="1178" operator="greaterThan">
      <formula>#REF!-#REF!-#REF!-#REF!-#REF!</formula>
    </cfRule>
  </conditionalFormatting>
  <conditionalFormatting sqref="H81">
    <cfRule type="containsText" dxfId="139" priority="1175" operator="containsText" text="VALOR MINIMO NO ACEPTABLE">
      <formula>NOT(ISERROR(SEARCH("VALOR MINIMO NO ACEPTABLE",H81)))</formula>
    </cfRule>
  </conditionalFormatting>
  <conditionalFormatting sqref="H81">
    <cfRule type="containsText" dxfId="138" priority="1174" operator="containsText" text="OFERTA CON PRECIO APARENTEMENTE BAJO">
      <formula>NOT(ISERROR(SEARCH("OFERTA CON PRECIO APARENTEMENTE BAJO",H81)))</formula>
    </cfRule>
  </conditionalFormatting>
  <conditionalFormatting sqref="Q81">
    <cfRule type="cellIs" dxfId="137" priority="1171" operator="greaterThan">
      <formula>0</formula>
    </cfRule>
  </conditionalFormatting>
  <conditionalFormatting sqref="Q81">
    <cfRule type="cellIs" dxfId="136" priority="1172" operator="greaterThan">
      <formula>#REF!-(#REF!-#REF!-#REF!-#REF!)</formula>
    </cfRule>
    <cfRule type="cellIs" dxfId="135" priority="1173" operator="greaterThan">
      <formula>#REF!-#REF!-#REF!-#REF!-#REF!</formula>
    </cfRule>
  </conditionalFormatting>
  <conditionalFormatting sqref="H82">
    <cfRule type="containsText" dxfId="134" priority="1170" operator="containsText" text="VALOR MINIMO NO ACEPTABLE">
      <formula>NOT(ISERROR(SEARCH("VALOR MINIMO NO ACEPTABLE",H82)))</formula>
    </cfRule>
  </conditionalFormatting>
  <conditionalFormatting sqref="H82">
    <cfRule type="containsText" dxfId="133" priority="1169" operator="containsText" text="OFERTA CON PRECIO APARENTEMENTE BAJO">
      <formula>NOT(ISERROR(SEARCH("OFERTA CON PRECIO APARENTEMENTE BAJO",H82)))</formula>
    </cfRule>
  </conditionalFormatting>
  <conditionalFormatting sqref="Q82">
    <cfRule type="cellIs" dxfId="132" priority="1166" operator="greaterThan">
      <formula>0</formula>
    </cfRule>
  </conditionalFormatting>
  <conditionalFormatting sqref="Q82">
    <cfRule type="cellIs" dxfId="131" priority="1167" operator="greaterThan">
      <formula>#REF!-(#REF!-#REF!-#REF!-#REF!)</formula>
    </cfRule>
    <cfRule type="cellIs" dxfId="130" priority="1168" operator="greaterThan">
      <formula>#REF!-#REF!-#REF!-#REF!-#REF!</formula>
    </cfRule>
  </conditionalFormatting>
  <conditionalFormatting sqref="H83">
    <cfRule type="containsText" dxfId="129" priority="1165" operator="containsText" text="VALOR MINIMO NO ACEPTABLE">
      <formula>NOT(ISERROR(SEARCH("VALOR MINIMO NO ACEPTABLE",H83)))</formula>
    </cfRule>
  </conditionalFormatting>
  <conditionalFormatting sqref="H83">
    <cfRule type="containsText" dxfId="128" priority="1164" operator="containsText" text="OFERTA CON PRECIO APARENTEMENTE BAJO">
      <formula>NOT(ISERROR(SEARCH("OFERTA CON PRECIO APARENTEMENTE BAJO",H83)))</formula>
    </cfRule>
  </conditionalFormatting>
  <conditionalFormatting sqref="Q83">
    <cfRule type="cellIs" dxfId="127" priority="1161" operator="greaterThan">
      <formula>0</formula>
    </cfRule>
  </conditionalFormatting>
  <conditionalFormatting sqref="Q83">
    <cfRule type="cellIs" dxfId="126" priority="1162" operator="greaterThan">
      <formula>#REF!-(#REF!-#REF!-#REF!-#REF!)</formula>
    </cfRule>
    <cfRule type="cellIs" dxfId="125" priority="1163" operator="greaterThan">
      <formula>#REF!-#REF!-#REF!-#REF!-#REF!</formula>
    </cfRule>
  </conditionalFormatting>
  <conditionalFormatting sqref="H84">
    <cfRule type="containsText" dxfId="124" priority="1160" operator="containsText" text="VALOR MINIMO NO ACEPTABLE">
      <formula>NOT(ISERROR(SEARCH("VALOR MINIMO NO ACEPTABLE",H84)))</formula>
    </cfRule>
  </conditionalFormatting>
  <conditionalFormatting sqref="H84">
    <cfRule type="containsText" dxfId="123" priority="1159" operator="containsText" text="OFERTA CON PRECIO APARENTEMENTE BAJO">
      <formula>NOT(ISERROR(SEARCH("OFERTA CON PRECIO APARENTEMENTE BAJO",H84)))</formula>
    </cfRule>
  </conditionalFormatting>
  <conditionalFormatting sqref="Q84">
    <cfRule type="cellIs" dxfId="122" priority="1156" operator="greaterThan">
      <formula>0</formula>
    </cfRule>
  </conditionalFormatting>
  <conditionalFormatting sqref="Q84">
    <cfRule type="cellIs" dxfId="121" priority="1157" operator="greaterThan">
      <formula>#REF!-(#REF!-#REF!-#REF!-#REF!)</formula>
    </cfRule>
    <cfRule type="cellIs" dxfId="120" priority="1158" operator="greaterThan">
      <formula>#REF!-#REF!-#REF!-#REF!-#REF!</formula>
    </cfRule>
  </conditionalFormatting>
  <conditionalFormatting sqref="H85">
    <cfRule type="containsText" dxfId="119" priority="1155" operator="containsText" text="VALOR MINIMO NO ACEPTABLE">
      <formula>NOT(ISERROR(SEARCH("VALOR MINIMO NO ACEPTABLE",H85)))</formula>
    </cfRule>
  </conditionalFormatting>
  <conditionalFormatting sqref="H85">
    <cfRule type="containsText" dxfId="118" priority="1154" operator="containsText" text="OFERTA CON PRECIO APARENTEMENTE BAJO">
      <formula>NOT(ISERROR(SEARCH("OFERTA CON PRECIO APARENTEMENTE BAJO",H85)))</formula>
    </cfRule>
  </conditionalFormatting>
  <conditionalFormatting sqref="Q85">
    <cfRule type="cellIs" dxfId="117" priority="1151" operator="greaterThan">
      <formula>0</formula>
    </cfRule>
  </conditionalFormatting>
  <conditionalFormatting sqref="Q85">
    <cfRule type="cellIs" dxfId="116" priority="1152" operator="greaterThan">
      <formula>#REF!-(#REF!-#REF!-#REF!-#REF!)</formula>
    </cfRule>
    <cfRule type="cellIs" dxfId="115" priority="1153" operator="greaterThan">
      <formula>#REF!-#REF!-#REF!-#REF!-#REF!</formula>
    </cfRule>
  </conditionalFormatting>
  <conditionalFormatting sqref="H86">
    <cfRule type="containsText" dxfId="114" priority="1150" operator="containsText" text="VALOR MINIMO NO ACEPTABLE">
      <formula>NOT(ISERROR(SEARCH("VALOR MINIMO NO ACEPTABLE",H86)))</formula>
    </cfRule>
  </conditionalFormatting>
  <conditionalFormatting sqref="H86">
    <cfRule type="containsText" dxfId="113" priority="1149" operator="containsText" text="OFERTA CON PRECIO APARENTEMENTE BAJO">
      <formula>NOT(ISERROR(SEARCH("OFERTA CON PRECIO APARENTEMENTE BAJO",H86)))</formula>
    </cfRule>
  </conditionalFormatting>
  <conditionalFormatting sqref="Q86">
    <cfRule type="cellIs" dxfId="112" priority="1146" operator="greaterThan">
      <formula>0</formula>
    </cfRule>
  </conditionalFormatting>
  <conditionalFormatting sqref="Q86">
    <cfRule type="cellIs" dxfId="111" priority="1147" operator="greaterThan">
      <formula>#REF!-(#REF!-#REF!-#REF!-#REF!)</formula>
    </cfRule>
    <cfRule type="cellIs" dxfId="110" priority="1148" operator="greaterThan">
      <formula>#REF!-#REF!-#REF!-#REF!-#REF!</formula>
    </cfRule>
  </conditionalFormatting>
  <conditionalFormatting sqref="H87">
    <cfRule type="containsText" dxfId="109" priority="1145" operator="containsText" text="VALOR MINIMO NO ACEPTABLE">
      <formula>NOT(ISERROR(SEARCH("VALOR MINIMO NO ACEPTABLE",H87)))</formula>
    </cfRule>
  </conditionalFormatting>
  <conditionalFormatting sqref="H87">
    <cfRule type="containsText" dxfId="108" priority="1144" operator="containsText" text="OFERTA CON PRECIO APARENTEMENTE BAJO">
      <formula>NOT(ISERROR(SEARCH("OFERTA CON PRECIO APARENTEMENTE BAJO",H87)))</formula>
    </cfRule>
  </conditionalFormatting>
  <conditionalFormatting sqref="Q87">
    <cfRule type="cellIs" dxfId="107" priority="1141" operator="greaterThan">
      <formula>0</formula>
    </cfRule>
  </conditionalFormatting>
  <conditionalFormatting sqref="Q87">
    <cfRule type="cellIs" dxfId="106" priority="1142" operator="greaterThan">
      <formula>#REF!-(#REF!-#REF!-#REF!-#REF!)</formula>
    </cfRule>
    <cfRule type="cellIs" dxfId="105" priority="1143" operator="greaterThan">
      <formula>#REF!-#REF!-#REF!-#REF!-#REF!</formula>
    </cfRule>
  </conditionalFormatting>
  <conditionalFormatting sqref="H88">
    <cfRule type="containsText" dxfId="104" priority="1140" operator="containsText" text="VALOR MINIMO NO ACEPTABLE">
      <formula>NOT(ISERROR(SEARCH("VALOR MINIMO NO ACEPTABLE",H88)))</formula>
    </cfRule>
  </conditionalFormatting>
  <conditionalFormatting sqref="H88">
    <cfRule type="containsText" dxfId="103" priority="1139" operator="containsText" text="OFERTA CON PRECIO APARENTEMENTE BAJO">
      <formula>NOT(ISERROR(SEARCH("OFERTA CON PRECIO APARENTEMENTE BAJO",H88)))</formula>
    </cfRule>
  </conditionalFormatting>
  <conditionalFormatting sqref="Q88">
    <cfRule type="cellIs" dxfId="102" priority="1136" operator="greaterThan">
      <formula>0</formula>
    </cfRule>
  </conditionalFormatting>
  <conditionalFormatting sqref="Q88">
    <cfRule type="cellIs" dxfId="101" priority="1137" operator="greaterThan">
      <formula>#REF!-(#REF!-#REF!-#REF!-#REF!)</formula>
    </cfRule>
    <cfRule type="cellIs" dxfId="100" priority="1138" operator="greaterThan">
      <formula>#REF!-#REF!-#REF!-#REF!-#REF!</formula>
    </cfRule>
  </conditionalFormatting>
  <conditionalFormatting sqref="H89">
    <cfRule type="containsText" dxfId="99" priority="1135" operator="containsText" text="VALOR MINIMO NO ACEPTABLE">
      <formula>NOT(ISERROR(SEARCH("VALOR MINIMO NO ACEPTABLE",H89)))</formula>
    </cfRule>
  </conditionalFormatting>
  <conditionalFormatting sqref="H89">
    <cfRule type="containsText" dxfId="98" priority="1134" operator="containsText" text="OFERTA CON PRECIO APARENTEMENTE BAJO">
      <formula>NOT(ISERROR(SEARCH("OFERTA CON PRECIO APARENTEMENTE BAJO",H89)))</formula>
    </cfRule>
  </conditionalFormatting>
  <conditionalFormatting sqref="Q89">
    <cfRule type="cellIs" dxfId="97" priority="1131" operator="greaterThan">
      <formula>0</formula>
    </cfRule>
  </conditionalFormatting>
  <conditionalFormatting sqref="Q89">
    <cfRule type="cellIs" dxfId="96" priority="1132" operator="greaterThan">
      <formula>#REF!-(#REF!-#REF!-#REF!-#REF!)</formula>
    </cfRule>
    <cfRule type="cellIs" dxfId="95" priority="1133" operator="greaterThan">
      <formula>#REF!-#REF!-#REF!-#REF!-#REF!</formula>
    </cfRule>
  </conditionalFormatting>
  <conditionalFormatting sqref="H90">
    <cfRule type="containsText" dxfId="94" priority="1130" operator="containsText" text="VALOR MINIMO NO ACEPTABLE">
      <formula>NOT(ISERROR(SEARCH("VALOR MINIMO NO ACEPTABLE",H90)))</formula>
    </cfRule>
  </conditionalFormatting>
  <conditionalFormatting sqref="H90">
    <cfRule type="containsText" dxfId="93" priority="1129" operator="containsText" text="OFERTA CON PRECIO APARENTEMENTE BAJO">
      <formula>NOT(ISERROR(SEARCH("OFERTA CON PRECIO APARENTEMENTE BAJO",H90)))</formula>
    </cfRule>
  </conditionalFormatting>
  <conditionalFormatting sqref="Q90">
    <cfRule type="cellIs" dxfId="92" priority="1126" operator="greaterThan">
      <formula>0</formula>
    </cfRule>
  </conditionalFormatting>
  <conditionalFormatting sqref="Q90">
    <cfRule type="cellIs" dxfId="91" priority="1127" operator="greaterThan">
      <formula>#REF!-(#REF!-#REF!-#REF!-#REF!)</formula>
    </cfRule>
    <cfRule type="cellIs" dxfId="90" priority="1128" operator="greaterThan">
      <formula>#REF!-#REF!-#REF!-#REF!-#REF!</formula>
    </cfRule>
  </conditionalFormatting>
  <conditionalFormatting sqref="H91">
    <cfRule type="containsText" dxfId="89" priority="1125" operator="containsText" text="VALOR MINIMO NO ACEPTABLE">
      <formula>NOT(ISERROR(SEARCH("VALOR MINIMO NO ACEPTABLE",H91)))</formula>
    </cfRule>
  </conditionalFormatting>
  <conditionalFormatting sqref="H91">
    <cfRule type="containsText" dxfId="88" priority="1124" operator="containsText" text="OFERTA CON PRECIO APARENTEMENTE BAJO">
      <formula>NOT(ISERROR(SEARCH("OFERTA CON PRECIO APARENTEMENTE BAJO",H91)))</formula>
    </cfRule>
  </conditionalFormatting>
  <conditionalFormatting sqref="Q91">
    <cfRule type="cellIs" dxfId="87" priority="1121" operator="greaterThan">
      <formula>0</formula>
    </cfRule>
  </conditionalFormatting>
  <conditionalFormatting sqref="Q91">
    <cfRule type="cellIs" dxfId="86" priority="1122" operator="greaterThan">
      <formula>#REF!-(#REF!-#REF!-#REF!-#REF!)</formula>
    </cfRule>
    <cfRule type="cellIs" dxfId="85" priority="1123" operator="greaterThan">
      <formula>#REF!-#REF!-#REF!-#REF!-#REF!</formula>
    </cfRule>
  </conditionalFormatting>
  <conditionalFormatting sqref="H92">
    <cfRule type="containsText" dxfId="84" priority="1120" operator="containsText" text="VALOR MINIMO NO ACEPTABLE">
      <formula>NOT(ISERROR(SEARCH("VALOR MINIMO NO ACEPTABLE",H92)))</formula>
    </cfRule>
  </conditionalFormatting>
  <conditionalFormatting sqref="H92">
    <cfRule type="containsText" dxfId="83" priority="1119" operator="containsText" text="OFERTA CON PRECIO APARENTEMENTE BAJO">
      <formula>NOT(ISERROR(SEARCH("OFERTA CON PRECIO APARENTEMENTE BAJO",H92)))</formula>
    </cfRule>
  </conditionalFormatting>
  <conditionalFormatting sqref="Q92">
    <cfRule type="cellIs" dxfId="82" priority="1116" operator="greaterThan">
      <formula>0</formula>
    </cfRule>
  </conditionalFormatting>
  <conditionalFormatting sqref="Q92">
    <cfRule type="cellIs" dxfId="81" priority="1117" operator="greaterThan">
      <formula>#REF!-(#REF!-#REF!-#REF!-#REF!)</formula>
    </cfRule>
    <cfRule type="cellIs" dxfId="80" priority="1118" operator="greaterThan">
      <formula>#REF!-#REF!-#REF!-#REF!-#REF!</formula>
    </cfRule>
  </conditionalFormatting>
  <conditionalFormatting sqref="H93">
    <cfRule type="containsText" dxfId="79" priority="1115" operator="containsText" text="VALOR MINIMO NO ACEPTABLE">
      <formula>NOT(ISERROR(SEARCH("VALOR MINIMO NO ACEPTABLE",H93)))</formula>
    </cfRule>
  </conditionalFormatting>
  <conditionalFormatting sqref="H93">
    <cfRule type="containsText" dxfId="78" priority="1114" operator="containsText" text="OFERTA CON PRECIO APARENTEMENTE BAJO">
      <formula>NOT(ISERROR(SEARCH("OFERTA CON PRECIO APARENTEMENTE BAJO",H93)))</formula>
    </cfRule>
  </conditionalFormatting>
  <conditionalFormatting sqref="Q93">
    <cfRule type="cellIs" dxfId="77" priority="1111" operator="greaterThan">
      <formula>0</formula>
    </cfRule>
  </conditionalFormatting>
  <conditionalFormatting sqref="Q93">
    <cfRule type="cellIs" dxfId="76" priority="1112" operator="greaterThan">
      <formula>#REF!-(#REF!-#REF!-#REF!-#REF!)</formula>
    </cfRule>
    <cfRule type="cellIs" dxfId="75" priority="1113" operator="greaterThan">
      <formula>#REF!-#REF!-#REF!-#REF!-#REF!</formula>
    </cfRule>
  </conditionalFormatting>
  <conditionalFormatting sqref="H94">
    <cfRule type="containsText" dxfId="74" priority="1110" operator="containsText" text="VALOR MINIMO NO ACEPTABLE">
      <formula>NOT(ISERROR(SEARCH("VALOR MINIMO NO ACEPTABLE",H94)))</formula>
    </cfRule>
  </conditionalFormatting>
  <conditionalFormatting sqref="H94">
    <cfRule type="containsText" dxfId="73" priority="1109" operator="containsText" text="OFERTA CON PRECIO APARENTEMENTE BAJO">
      <formula>NOT(ISERROR(SEARCH("OFERTA CON PRECIO APARENTEMENTE BAJO",H94)))</formula>
    </cfRule>
  </conditionalFormatting>
  <conditionalFormatting sqref="Q94">
    <cfRule type="cellIs" dxfId="72" priority="1106" operator="greaterThan">
      <formula>0</formula>
    </cfRule>
  </conditionalFormatting>
  <conditionalFormatting sqref="Q94">
    <cfRule type="cellIs" dxfId="71" priority="1107" operator="greaterThan">
      <formula>#REF!-(#REF!-#REF!-#REF!-#REF!)</formula>
    </cfRule>
    <cfRule type="cellIs" dxfId="70" priority="1108" operator="greaterThan">
      <formula>#REF!-#REF!-#REF!-#REF!-#REF!</formula>
    </cfRule>
  </conditionalFormatting>
  <conditionalFormatting sqref="H95">
    <cfRule type="containsText" dxfId="69" priority="1105" operator="containsText" text="VALOR MINIMO NO ACEPTABLE">
      <formula>NOT(ISERROR(SEARCH("VALOR MINIMO NO ACEPTABLE",H95)))</formula>
    </cfRule>
  </conditionalFormatting>
  <conditionalFormatting sqref="H95">
    <cfRule type="containsText" dxfId="68" priority="1104" operator="containsText" text="OFERTA CON PRECIO APARENTEMENTE BAJO">
      <formula>NOT(ISERROR(SEARCH("OFERTA CON PRECIO APARENTEMENTE BAJO",H95)))</formula>
    </cfRule>
  </conditionalFormatting>
  <conditionalFormatting sqref="Q95">
    <cfRule type="cellIs" dxfId="67" priority="1101" operator="greaterThan">
      <formula>0</formula>
    </cfRule>
  </conditionalFormatting>
  <conditionalFormatting sqref="Q95">
    <cfRule type="cellIs" dxfId="66" priority="1102" operator="greaterThan">
      <formula>#REF!-(#REF!-#REF!-#REF!-#REF!)</formula>
    </cfRule>
    <cfRule type="cellIs" dxfId="65" priority="1103" operator="greaterThan">
      <formula>#REF!-#REF!-#REF!-#REF!-#REF!</formula>
    </cfRule>
  </conditionalFormatting>
  <conditionalFormatting sqref="H96">
    <cfRule type="containsText" dxfId="64" priority="1100" operator="containsText" text="VALOR MINIMO NO ACEPTABLE">
      <formula>NOT(ISERROR(SEARCH("VALOR MINIMO NO ACEPTABLE",H96)))</formula>
    </cfRule>
  </conditionalFormatting>
  <conditionalFormatting sqref="H96">
    <cfRule type="containsText" dxfId="63" priority="1099" operator="containsText" text="OFERTA CON PRECIO APARENTEMENTE BAJO">
      <formula>NOT(ISERROR(SEARCH("OFERTA CON PRECIO APARENTEMENTE BAJO",H96)))</formula>
    </cfRule>
  </conditionalFormatting>
  <conditionalFormatting sqref="Q96">
    <cfRule type="cellIs" dxfId="62" priority="1096" operator="greaterThan">
      <formula>0</formula>
    </cfRule>
  </conditionalFormatting>
  <conditionalFormatting sqref="Q96">
    <cfRule type="cellIs" dxfId="61" priority="1097" operator="greaterThan">
      <formula>#REF!-(#REF!-#REF!-#REF!-#REF!)</formula>
    </cfRule>
    <cfRule type="cellIs" dxfId="60" priority="1098" operator="greaterThan">
      <formula>#REF!-#REF!-#REF!-#REF!-#REF!</formula>
    </cfRule>
  </conditionalFormatting>
  <conditionalFormatting sqref="H97">
    <cfRule type="containsText" dxfId="59" priority="1095" operator="containsText" text="VALOR MINIMO NO ACEPTABLE">
      <formula>NOT(ISERROR(SEARCH("VALOR MINIMO NO ACEPTABLE",H97)))</formula>
    </cfRule>
  </conditionalFormatting>
  <conditionalFormatting sqref="H97">
    <cfRule type="containsText" dxfId="58" priority="1094" operator="containsText" text="OFERTA CON PRECIO APARENTEMENTE BAJO">
      <formula>NOT(ISERROR(SEARCH("OFERTA CON PRECIO APARENTEMENTE BAJO",H97)))</formula>
    </cfRule>
  </conditionalFormatting>
  <conditionalFormatting sqref="Q97">
    <cfRule type="cellIs" dxfId="57" priority="1091" operator="greaterThan">
      <formula>0</formula>
    </cfRule>
  </conditionalFormatting>
  <conditionalFormatting sqref="Q97">
    <cfRule type="cellIs" dxfId="56" priority="1092" operator="greaterThan">
      <formula>#REF!-(#REF!-#REF!-#REF!-#REF!)</formula>
    </cfRule>
    <cfRule type="cellIs" dxfId="55" priority="1093" operator="greaterThan">
      <formula>#REF!-#REF!-#REF!-#REF!-#REF!</formula>
    </cfRule>
  </conditionalFormatting>
  <conditionalFormatting sqref="H98">
    <cfRule type="containsText" dxfId="54" priority="1090" operator="containsText" text="VALOR MINIMO NO ACEPTABLE">
      <formula>NOT(ISERROR(SEARCH("VALOR MINIMO NO ACEPTABLE",H98)))</formula>
    </cfRule>
  </conditionalFormatting>
  <conditionalFormatting sqref="H98">
    <cfRule type="containsText" dxfId="53" priority="1089" operator="containsText" text="OFERTA CON PRECIO APARENTEMENTE BAJO">
      <formula>NOT(ISERROR(SEARCH("OFERTA CON PRECIO APARENTEMENTE BAJO",H98)))</formula>
    </cfRule>
  </conditionalFormatting>
  <conditionalFormatting sqref="Q98">
    <cfRule type="cellIs" dxfId="52" priority="1086" operator="greaterThan">
      <formula>0</formula>
    </cfRule>
  </conditionalFormatting>
  <conditionalFormatting sqref="Q98">
    <cfRule type="cellIs" dxfId="51" priority="1087" operator="greaterThan">
      <formula>#REF!-(#REF!-#REF!-#REF!-#REF!)</formula>
    </cfRule>
    <cfRule type="cellIs" dxfId="50" priority="1088" operator="greaterThan">
      <formula>#REF!-#REF!-#REF!-#REF!-#REF!</formula>
    </cfRule>
  </conditionalFormatting>
  <conditionalFormatting sqref="H99">
    <cfRule type="containsText" dxfId="49" priority="1085" operator="containsText" text="VALOR MINIMO NO ACEPTABLE">
      <formula>NOT(ISERROR(SEARCH("VALOR MINIMO NO ACEPTABLE",H99)))</formula>
    </cfRule>
  </conditionalFormatting>
  <conditionalFormatting sqref="H99">
    <cfRule type="containsText" dxfId="48" priority="1084" operator="containsText" text="OFERTA CON PRECIO APARENTEMENTE BAJO">
      <formula>NOT(ISERROR(SEARCH("OFERTA CON PRECIO APARENTEMENTE BAJO",H99)))</formula>
    </cfRule>
  </conditionalFormatting>
  <conditionalFormatting sqref="Q99">
    <cfRule type="cellIs" dxfId="47" priority="1081" operator="greaterThan">
      <formula>0</formula>
    </cfRule>
  </conditionalFormatting>
  <conditionalFormatting sqref="Q99">
    <cfRule type="cellIs" dxfId="46" priority="1082" operator="greaterThan">
      <formula>#REF!-(#REF!-#REF!-#REF!-#REF!)</formula>
    </cfRule>
    <cfRule type="cellIs" dxfId="45" priority="1083" operator="greaterThan">
      <formula>#REF!-#REF!-#REF!-#REF!-#REF!</formula>
    </cfRule>
  </conditionalFormatting>
  <conditionalFormatting sqref="H100">
    <cfRule type="containsText" dxfId="44" priority="1080" operator="containsText" text="VALOR MINIMO NO ACEPTABLE">
      <formula>NOT(ISERROR(SEARCH("VALOR MINIMO NO ACEPTABLE",H100)))</formula>
    </cfRule>
  </conditionalFormatting>
  <conditionalFormatting sqref="H100">
    <cfRule type="containsText" dxfId="43" priority="1079" operator="containsText" text="OFERTA CON PRECIO APARENTEMENTE BAJO">
      <formula>NOT(ISERROR(SEARCH("OFERTA CON PRECIO APARENTEMENTE BAJO",H100)))</formula>
    </cfRule>
  </conditionalFormatting>
  <conditionalFormatting sqref="Q100">
    <cfRule type="cellIs" dxfId="42" priority="1076" operator="greaterThan">
      <formula>0</formula>
    </cfRule>
  </conditionalFormatting>
  <conditionalFormatting sqref="Q100">
    <cfRule type="cellIs" dxfId="41" priority="1077" operator="greaterThan">
      <formula>#REF!-(#REF!-#REF!-#REF!-#REF!)</formula>
    </cfRule>
    <cfRule type="cellIs" dxfId="40" priority="1078" operator="greaterThan">
      <formula>#REF!-#REF!-#REF!-#REF!-#REF!</formula>
    </cfRule>
  </conditionalFormatting>
  <conditionalFormatting sqref="H101">
    <cfRule type="containsText" dxfId="39" priority="1075" operator="containsText" text="VALOR MINIMO NO ACEPTABLE">
      <formula>NOT(ISERROR(SEARCH("VALOR MINIMO NO ACEPTABLE",H101)))</formula>
    </cfRule>
  </conditionalFormatting>
  <conditionalFormatting sqref="H101">
    <cfRule type="containsText" dxfId="38" priority="1074" operator="containsText" text="OFERTA CON PRECIO APARENTEMENTE BAJO">
      <formula>NOT(ISERROR(SEARCH("OFERTA CON PRECIO APARENTEMENTE BAJO",H101)))</formula>
    </cfRule>
  </conditionalFormatting>
  <conditionalFormatting sqref="Q101">
    <cfRule type="cellIs" dxfId="37" priority="1071" operator="greaterThan">
      <formula>0</formula>
    </cfRule>
  </conditionalFormatting>
  <conditionalFormatting sqref="Q101">
    <cfRule type="cellIs" dxfId="36" priority="1072" operator="greaterThan">
      <formula>#REF!-(#REF!-#REF!-#REF!-#REF!)</formula>
    </cfRule>
    <cfRule type="cellIs" dxfId="35" priority="1073" operator="greaterThan">
      <formula>#REF!-#REF!-#REF!-#REF!-#REF!</formula>
    </cfRule>
  </conditionalFormatting>
  <conditionalFormatting sqref="H102">
    <cfRule type="containsText" dxfId="34" priority="1070" operator="containsText" text="VALOR MINIMO NO ACEPTABLE">
      <formula>NOT(ISERROR(SEARCH("VALOR MINIMO NO ACEPTABLE",H102)))</formula>
    </cfRule>
  </conditionalFormatting>
  <conditionalFormatting sqref="H102">
    <cfRule type="containsText" dxfId="33" priority="1069" operator="containsText" text="OFERTA CON PRECIO APARENTEMENTE BAJO">
      <formula>NOT(ISERROR(SEARCH("OFERTA CON PRECIO APARENTEMENTE BAJO",H102)))</formula>
    </cfRule>
  </conditionalFormatting>
  <conditionalFormatting sqref="Q102">
    <cfRule type="cellIs" dxfId="32" priority="1066" operator="greaterThan">
      <formula>0</formula>
    </cfRule>
  </conditionalFormatting>
  <conditionalFormatting sqref="Q102">
    <cfRule type="cellIs" dxfId="31" priority="1067" operator="greaterThan">
      <formula>#REF!-(#REF!-#REF!-#REF!-#REF!)</formula>
    </cfRule>
    <cfRule type="cellIs" dxfId="30" priority="1068" operator="greaterThan">
      <formula>#REF!-#REF!-#REF!-#REF!-#REF!</formula>
    </cfRule>
  </conditionalFormatting>
  <conditionalFormatting sqref="H103">
    <cfRule type="containsText" dxfId="29" priority="1065" operator="containsText" text="VALOR MINIMO NO ACEPTABLE">
      <formula>NOT(ISERROR(SEARCH("VALOR MINIMO NO ACEPTABLE",H103)))</formula>
    </cfRule>
  </conditionalFormatting>
  <conditionalFormatting sqref="H103">
    <cfRule type="containsText" dxfId="28" priority="1064" operator="containsText" text="OFERTA CON PRECIO APARENTEMENTE BAJO">
      <formula>NOT(ISERROR(SEARCH("OFERTA CON PRECIO APARENTEMENTE BAJO",H103)))</formula>
    </cfRule>
  </conditionalFormatting>
  <conditionalFormatting sqref="Q103">
    <cfRule type="cellIs" dxfId="27" priority="1061" operator="greaterThan">
      <formula>0</formula>
    </cfRule>
  </conditionalFormatting>
  <conditionalFormatting sqref="Q103">
    <cfRule type="cellIs" dxfId="26" priority="1062" operator="greaterThan">
      <formula>#REF!-(#REF!-#REF!-#REF!-#REF!)</formula>
    </cfRule>
    <cfRule type="cellIs" dxfId="25" priority="1063" operator="greaterThan">
      <formula>#REF!-#REF!-#REF!-#REF!-#REF!</formula>
    </cfRule>
  </conditionalFormatting>
  <conditionalFormatting sqref="H104">
    <cfRule type="containsText" dxfId="24" priority="1060" operator="containsText" text="VALOR MINIMO NO ACEPTABLE">
      <formula>NOT(ISERROR(SEARCH("VALOR MINIMO NO ACEPTABLE",H104)))</formula>
    </cfRule>
  </conditionalFormatting>
  <conditionalFormatting sqref="H104">
    <cfRule type="containsText" dxfId="23" priority="1059" operator="containsText" text="OFERTA CON PRECIO APARENTEMENTE BAJO">
      <formula>NOT(ISERROR(SEARCH("OFERTA CON PRECIO APARENTEMENTE BAJO",H104)))</formula>
    </cfRule>
  </conditionalFormatting>
  <conditionalFormatting sqref="Q104">
    <cfRule type="cellIs" dxfId="22" priority="1056" operator="greaterThan">
      <formula>0</formula>
    </cfRule>
  </conditionalFormatting>
  <conditionalFormatting sqref="Q104">
    <cfRule type="cellIs" dxfId="21" priority="1057" operator="greaterThan">
      <formula>#REF!-(#REF!-#REF!-#REF!-#REF!)</formula>
    </cfRule>
    <cfRule type="cellIs" dxfId="20" priority="1058" operator="greaterThan">
      <formula>#REF!-#REF!-#REF!-#REF!-#REF!</formula>
    </cfRule>
  </conditionalFormatting>
  <conditionalFormatting sqref="H105">
    <cfRule type="containsText" dxfId="19" priority="1055" operator="containsText" text="VALOR MINIMO NO ACEPTABLE">
      <formula>NOT(ISERROR(SEARCH("VALOR MINIMO NO ACEPTABLE",H105)))</formula>
    </cfRule>
  </conditionalFormatting>
  <conditionalFormatting sqref="H105">
    <cfRule type="containsText" dxfId="18" priority="1054" operator="containsText" text="OFERTA CON PRECIO APARENTEMENTE BAJO">
      <formula>NOT(ISERROR(SEARCH("OFERTA CON PRECIO APARENTEMENTE BAJO",H105)))</formula>
    </cfRule>
  </conditionalFormatting>
  <conditionalFormatting sqref="Q105">
    <cfRule type="cellIs" dxfId="17" priority="1051" operator="greaterThan">
      <formula>0</formula>
    </cfRule>
  </conditionalFormatting>
  <conditionalFormatting sqref="Q105">
    <cfRule type="cellIs" dxfId="16" priority="1052" operator="greaterThan">
      <formula>#REF!-(#REF!-#REF!-#REF!-#REF!)</formula>
    </cfRule>
    <cfRule type="cellIs" dxfId="15" priority="1053" operator="greaterThan">
      <formula>#REF!-#REF!-#REF!-#REF!-#REF!</formula>
    </cfRule>
  </conditionalFormatting>
  <conditionalFormatting sqref="H106">
    <cfRule type="containsText" dxfId="14" priority="1050" operator="containsText" text="VALOR MINIMO NO ACEPTABLE">
      <formula>NOT(ISERROR(SEARCH("VALOR MINIMO NO ACEPTABLE",H106)))</formula>
    </cfRule>
  </conditionalFormatting>
  <conditionalFormatting sqref="H106">
    <cfRule type="containsText" dxfId="13" priority="1049" operator="containsText" text="OFERTA CON PRECIO APARENTEMENTE BAJO">
      <formula>NOT(ISERROR(SEARCH("OFERTA CON PRECIO APARENTEMENTE BAJO",H106)))</formula>
    </cfRule>
  </conditionalFormatting>
  <conditionalFormatting sqref="Q106">
    <cfRule type="cellIs" dxfId="12" priority="1046" operator="greaterThan">
      <formula>0</formula>
    </cfRule>
  </conditionalFormatting>
  <conditionalFormatting sqref="Q106">
    <cfRule type="cellIs" dxfId="11" priority="1047" operator="greaterThan">
      <formula>#REF!-(#REF!-#REF!-#REF!-#REF!)</formula>
    </cfRule>
    <cfRule type="cellIs" dxfId="10" priority="1048" operator="greaterThan">
      <formula>#REF!-#REF!-#REF!-#REF!-#REF!</formula>
    </cfRule>
  </conditionalFormatting>
  <conditionalFormatting sqref="H107">
    <cfRule type="containsText" dxfId="9" priority="1045" operator="containsText" text="VALOR MINIMO NO ACEPTABLE">
      <formula>NOT(ISERROR(SEARCH("VALOR MINIMO NO ACEPTABLE",H107)))</formula>
    </cfRule>
  </conditionalFormatting>
  <conditionalFormatting sqref="H107">
    <cfRule type="containsText" dxfId="8" priority="1044" operator="containsText" text="OFERTA CON PRECIO APARENTEMENTE BAJO">
      <formula>NOT(ISERROR(SEARCH("OFERTA CON PRECIO APARENTEMENTE BAJO",H107)))</formula>
    </cfRule>
  </conditionalFormatting>
  <conditionalFormatting sqref="Q107">
    <cfRule type="cellIs" dxfId="7" priority="1041" operator="greaterThan">
      <formula>0</formula>
    </cfRule>
  </conditionalFormatting>
  <conditionalFormatting sqref="Q107">
    <cfRule type="cellIs" dxfId="6" priority="1042" operator="greaterThan">
      <formula>#REF!-(#REF!-#REF!-#REF!-#REF!)</formula>
    </cfRule>
    <cfRule type="cellIs" dxfId="5" priority="1043" operator="greaterThan">
      <formula>#REF!-#REF!-#REF!-#REF!-#REF!</formula>
    </cfRule>
  </conditionalFormatting>
  <conditionalFormatting sqref="H108">
    <cfRule type="containsText" dxfId="4" priority="1040" operator="containsText" text="VALOR MINIMO NO ACEPTABLE">
      <formula>NOT(ISERROR(SEARCH("VALOR MINIMO NO ACEPTABLE",H108)))</formula>
    </cfRule>
  </conditionalFormatting>
  <conditionalFormatting sqref="H108">
    <cfRule type="containsText" dxfId="3" priority="1039" operator="containsText" text="OFERTA CON PRECIO APARENTEMENTE BAJO">
      <formula>NOT(ISERROR(SEARCH("OFERTA CON PRECIO APARENTEMENTE BAJO",H108)))</formula>
    </cfRule>
  </conditionalFormatting>
  <conditionalFormatting sqref="Q108">
    <cfRule type="cellIs" dxfId="2" priority="1036" operator="greaterThan">
      <formula>0</formula>
    </cfRule>
  </conditionalFormatting>
  <conditionalFormatting sqref="Q108">
    <cfRule type="cellIs" dxfId="1" priority="1037" operator="greaterThan">
      <formula>#REF!-(#REF!-#REF!-#REF!-#REF!)</formula>
    </cfRule>
    <cfRule type="cellIs" dxfId="0" priority="1038" operator="greaterThan">
      <formula>#REF!-#REF!-#REF!-#REF!-#REF!</formula>
    </cfRule>
  </conditionalFormatting>
  <dataValidations disablePrompts="1" count="1">
    <dataValidation type="whole" allowBlank="1" showInputMessage="1" showErrorMessage="1" errorTitle="SUPERA EL PRESUPUESTO OFICIAL" sqref="D24:D108">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Hoja1!$C$4:$C$104</xm:f>
          </x14:formula1>
          <xm:sqref>M24:M108 I24:I108 O24:O108 K24:K108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OIE 178</vt:lpstr>
      <vt:lpstr>OFT 028</vt:lpstr>
      <vt:lpstr>ODR 400</vt:lpstr>
      <vt:lpstr>TRACTOR</vt:lpstr>
      <vt:lpstr>Hoja1</vt:lpstr>
      <vt:lpstr>'ODR 400'!Área_de_impresión</vt:lpstr>
      <vt:lpstr>'OFT 028'!Área_de_impresión</vt:lpstr>
      <vt:lpstr>'OIE 178'!Área_de_impresión</vt:lpstr>
      <vt:lpstr>TRACTOR!Área_de_impresión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2024-02-28T20:25:27Z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