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esktop\"/>
    </mc:Choice>
  </mc:AlternateContent>
  <bookViews>
    <workbookView xWindow="-120" yWindow="-120" windowWidth="20730" windowHeight="11160" tabRatio="876"/>
  </bookViews>
  <sheets>
    <sheet name="Bienes y Servicios" sheetId="7" r:id="rId1"/>
    <sheet name="Cálculos" sheetId="2" state="hidden" r:id="rId2"/>
    <sheet name="CONTROL CAMBIOS" sheetId="8" state="hidden" r:id="rId3"/>
  </sheets>
  <definedNames>
    <definedName name="_xlnm.Print_Area" localSheetId="0">'Bienes y Servicios'!$A$1:$O$44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 i="7" l="1"/>
  <c r="O28"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15" i="7"/>
  <c r="J15" i="7"/>
  <c r="L15" i="7"/>
  <c r="M15" i="7" s="1"/>
  <c r="O26" i="7"/>
  <c r="O25" i="7"/>
  <c r="L14" i="7"/>
  <c r="M14" i="7" s="1"/>
  <c r="J14" i="7"/>
  <c r="H14" i="7"/>
  <c r="M21" i="7" l="1"/>
  <c r="M22" i="7"/>
  <c r="O22" i="7" s="1"/>
  <c r="K21" i="7"/>
  <c r="K19" i="7"/>
  <c r="N18" i="7"/>
  <c r="O18" i="7" s="1"/>
  <c r="N17" i="7"/>
  <c r="O17" i="7" s="1"/>
  <c r="K20" i="7"/>
  <c r="K23" i="7"/>
  <c r="O21" i="7"/>
  <c r="M23" i="7"/>
  <c r="O23" i="7" s="1"/>
  <c r="K18" i="7"/>
  <c r="K17" i="7"/>
  <c r="K15" i="7"/>
  <c r="K22" i="7"/>
  <c r="K16" i="7"/>
  <c r="N20" i="7"/>
  <c r="O20" i="7" s="1"/>
  <c r="N16" i="7"/>
  <c r="O16" i="7" s="1"/>
  <c r="N19" i="7"/>
  <c r="O19" i="7" s="1"/>
  <c r="N15" i="7"/>
  <c r="O15" i="7" s="1"/>
  <c r="O24" i="7"/>
  <c r="O27" i="7" s="1"/>
  <c r="K14" i="7"/>
  <c r="O30" i="7"/>
  <c r="O31" i="7"/>
  <c r="O32" i="7" s="1"/>
  <c r="N14" i="7"/>
  <c r="O14" i="7" s="1"/>
  <c r="O33" i="7" l="1"/>
</calcChain>
</file>

<file path=xl/sharedStrings.xml><?xml version="1.0" encoding="utf-8"?>
<sst xmlns="http://schemas.openxmlformats.org/spreadsheetml/2006/main" count="116" uniqueCount="92">
  <si>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</si>
  <si>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</si>
  <si>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</si>
  <si>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</si>
  <si>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</si>
  <si>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</si>
  <si>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</si>
  <si>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</si>
  <si>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</si>
  <si>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</si>
  <si>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</si>
  <si>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</si>
  <si>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</si>
  <si>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</si>
  <si>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</si>
  <si>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</si>
  <si>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</si>
  <si>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</si>
  <si>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</si>
  <si>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</si>
  <si>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</si>
  <si>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</si>
  <si>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</si>
  <si>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</si>
  <si>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</si>
  <si>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</si>
  <si>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</si>
  <si>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</si>
  <si>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</si>
  <si>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</si>
  <si>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</si>
  <si>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</si>
  <si>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</si>
  <si>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</si>
  <si>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</si>
  <si>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</si>
  <si>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</si>
  <si>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</si>
  <si>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</si>
  <si>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</si>
  <si>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</si>
  <si>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</si>
  <si>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</si>
  <si>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</si>
  <si>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</si>
  <si>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</si>
  <si>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</si>
  <si>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</si>
  <si>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</si>
  <si>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</si>
  <si>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</si>
  <si>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</si>
  <si>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</si>
  <si>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</si>
  <si>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</si>
  <si>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</si>
  <si>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</si>
  <si>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</si>
  <si>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</si>
  <si>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</si>
  <si>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</si>
  <si>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</si>
  <si>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</si>
  <si>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</si>
  <si>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</si>
  <si>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</si>
  <si>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</si>
  <si>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</si>
  <si>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</si>
  <si>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</si>
  <si>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</si>
  <si>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</si>
  <si>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</si>
  <si>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</si>
  <si>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</si>
  <si>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</si>
  <si>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</si>
  <si>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</si>
  <si>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</si>
  <si>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</si>
  <si>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</si>
  <si>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</si>
  <si>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SILLA TIPO PUESTO DE TRABAJO EJECUTIVA NEUMATICA
ERGONOMICA SIN BRAZOS
CARACTERISTICAS GENERALES: Estructura: espaldar y
asiento de una sola pieza tipo ejecutiva espaldar monoconcha o individuales en polipropileno de alta densidad, para sujecion a la base.
Base: soporte giratoria 5 aspas en nylon con 30% de fibra de
vidrio , cilindro neumatico de accionamiento atravez de palanca
para graduacion de altura tipo pesado, ruedas de doble carril
piso duro.
Tapizado: Espuma de poliuretano inyectada de 50 mm de
espesor de alta densidad mínimo 26 Kg/m³ Homogéneo. Tela
Vinílica 100% fibra sintética, de secado rápido, el color debe ser
parte integral de la fibra colores vivos llamativos a escoger por la entidad contratante, combinada con la superficie de vinilo o
malla Las costuras y/o grapas del tapizado no deben quedar a la vista, espaldar reforzado en nylon tapizado en malla de alta
resistencia, perfil en los bordes tipo funda pegado, cocido y
grapado en el borde inferior de la monoconcha plastica o
esapladar y asiento.
DIMENSIONES EXTERNAS: Aprox. 0,50m Frente X 0,50m
Fondo X 0,80m Alto.</t>
  </si>
  <si>
    <t>ARMARIO ALMACENAMIENTO METALICO
CARACTERISTICAS GENERALES: Estructura: Metalica
elaborada en lamina cold rolled calibre 20 minimo, 3 entrepaños graduables, con acabados en pintura en polvo de aplicacion electroestatica horneable. Sistema de apertura 3 puntos y cerradura tipo manija, dos puertas apertura convencional.
DIMENSIONES EXTERNAS: 0,90m Frente X 0,45m Fondo X
1,80m Alto.</t>
  </si>
  <si>
    <t>MUEBLE CON VITRINA PARA DRONES, CON SISTEMA DE
MOVIMIENTO
CARACTERISTICAS GENERALES: Estructura: Metalica
elaborada en tubo cudrado de 1` cal 18 minimo, con acabados
en pintura en polvo de aplicacion electroestatica horneable,
ruedas de goma para piso duro tipo pesado con freno.
Parte inferior: elaborada en aglomerado de 18mm contrachapada en formica de alta presión f8 color a escoger,
cubre canto anti choque en perfil de PVC rígido pegado al calor
del mismo color de la superficie. formkica f8 y bordes con sus
respectivas puertas y dos entrepaños graduables, sistema de
movimiento.
Parte superior: panoramica, elaborada en vidrio laminado 3+3 o
templado 6mm de espesor tipo vitrina, 2 entrepaños y puertas
corredizas y o sistema de apertura convencional.
DIMENSIONES EXTERNAS: 0,80m Frente X 0,80m Fondo X
2,00m Alto.</t>
  </si>
  <si>
    <t>MESA AUXILIAR TIPO C
CARACTERISTICAS GENERALES: Estructura: metalica con
acabados en pintura el polvo electroestatica horneable,
superficie en vidrio templado pulido y brillado, Niveladores
metalico con recubrimiento en polipropileno antideslizante.
DIMENSIONES EXTERNAS: 0,70m Frente X 0,50m Fondo X
0,50m Alto.</t>
  </si>
  <si>
    <t>MUEBLE ESCRITORIO PARA PROFESOR ELEVABLE MOVIL
CARACTERISTICAS GENERALES: Estructura: Base soporte
metalica elaborada en tubo rectangular 2"x1" cal 18 minimo,
incluye accesorios de fijacion a la superficie, costados y
chambrana, acabados en pintura el polvo electroestatica
horneable, ruedas de goma para piso duro tipo pesado con
freno.
Superficie: elaborada en aglomerado de 25mm minimo,
contrachapada en formica de alta presión f8 color a escoger,
balance en la cara inferior en formica f6, cubre canto anti choque
en perfil de PVC rígido pegado al calor del mismo color de la
superficie.
DIMENSIONES EXTERNAS: 0,80m Frente X 0,40m Fondo X
entre 0,50m - 0,80m Alto</t>
  </si>
  <si>
    <t>SILLA ELEVABLE MOVIL CON APOYA PIES 5 ASPAS CON
RUEDAS
CARACTERISTICAS GENERALES: Estructura: espaldar y
asiento de una sola pieza tipo monoconcha o individuales en
polipropileno de alta densidad, tipo pesado reforzada para
sujecion a la base.
Base: soporte giratoria 5 aspas en nylon con 30% de fibra de
vidrio , cilindro neumatico de accionamiento atravez de palanca
para graduacion de altura tipo pesado, aro descansa pies en
polipropileno, ruedas de doble carril piso duro.
Tapizado: Espuma de poliuretano inyectada de 50 mm de
espesor de alta densidad mínimo 26 Kg/m³ Homogéneo. Tela
Vinílica 100% fibra sintética, de secado rápido, el color debe ser
parte integral de la fibra. Paño Textil tejido 100% en poliéster
combinada con la superficie de vinilo o malla Las costuras y/o
grapas del tapizado no deben quedar a la vista, perfil en los
bordes tipo funda pegado, cocido y grapado en el borde inferior
de la monoconcha plastica o esapladar y asiento.
DIMENSIONES EXTERNAS: Aprox. 0,50m Frente X 0,50m
Fondo X 0,80m Alto.</t>
  </si>
  <si>
    <t>MUEBLE MESA IMPRESORA
CARACTERISTICAS GENERALES: Estructura: Base soporte
metalica elaborada en tubo rectangular 2"x1" cal 18 minimo,
incluye accesorios de fijacion a la superficie , costados y
chambrana, acabados en pintura el polvo electroestatica
horneable, Niveladores metalico con recubrimiento en
polipropileno antideslizante.
Superficie: elaborada en aglomerado de 25mm minimo,
contrachapada en formica de alta presión f8 color a escoger,
balance en la cara inferior en formica f6, cubre canto anti choque
en perfil de PVC rígido pegado al calor del mismo color de la
superficie, debe contar con guaya de seguridad para portatil.
Gromet : Metalico con perforaciones para conectividad de
energia regulada y datos, acabados en pintura el polvo
electroestatica horneable, ubicado en la parte superior de la
superficie de trabajo, parte inferior canaleta conectividad gromet
y estructura.
DIMENSIONES EXTERNAS: 2,40m Frente X 1,20m Fondo X
0,70m Alto.</t>
  </si>
  <si>
    <t>SILLA PLASTICA SIN BRAZOS
Silla NOGALl Sin Brazos Blanca Apilable Y Lavable. Espaldar
Comodo Con Diseño. CAPACIDAD: Resiste Hasta 100
Kilogramos.
DIMENSIONES : ALTO: 88.50 cm ANCHO: 52.0 cm
LARGO:47.0 cm</t>
  </si>
  <si>
    <t>MESA PLASTICA
Mesa cuadrada de 75 cm, pata recta, de 4 puestos, desarmable
DIMENSIONES : ALTO: 71.00 cm ANCHO: 74.50 cm
LARGO:74.50 cm</t>
  </si>
  <si>
    <t xml:space="preserve">PUESTOS DE TRABAJO CON PUNTOS INTEGRADOS DE RED 
CARACTERISTICAS GENERALES: 
Estructura: Base soporte metálica elaborada en tubo rectangular 2"x1" cal. 18 mínimo, incluye accesorios de fijación a la superficie flotante triangular, costados y chambrana, acabados en pintura el polvo de aplicación electroestática horneable, Niveladores metálico con recubrimiento en polipropileno antideslizante. 
Superficie: elaborada en aglomerado de 25mm mínimo, contrachapada en formica de alta presión f8 color a escoger, balance en la cara inferior en formica f6, cubre canto anti choque en perfil de PVC rígido pegado al calor del mismo color de la superficie, debe contar con guaya de seguridad para portátil. 
Gromet : Metálico para conectividad de energía regulada y datos, incluye cableado para alimentación a la red existente, acabados en pintura el polvo electroestática horneable, ubicado en la parte superior de la superficie de trabajo, parte inferior canaleta conectividad, gromet y estructura. 
DIMENSIONES EXTERNAS: 1,20m Frente X 0,60m Fondo X 0,70m Alto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</si>
</sst>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0" fontId="1" fillId="2" borderId="0" xfId="0" applyFont="1" applyFill="1" applyProtection="1">
      <protection hidden="1"/>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27"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7" fillId="2" borderId="0" xfId="0" applyFont="1" applyFill="1" applyAlignment="1" applyProtection="1">
      <alignment vertical="center" wrapText="1"/>
    </xf>
    <xf numFmtId="0" fontId="7" fillId="3" borderId="31" xfId="0" applyFont="1" applyFill="1" applyBorder="1" applyAlignment="1" applyProtection="1">
      <alignment horizontal="center" vertical="center" wrapText="1"/>
    </xf>
    <xf numFmtId="0" fontId="7" fillId="3" borderId="32" xfId="0" applyFont="1" applyFill="1" applyBorder="1" applyAlignment="1" applyProtection="1">
      <alignment horizontal="center" vertical="center" wrapText="1"/>
    </xf>
    <xf numFmtId="43" fontId="7" fillId="3" borderId="32" xfId="3" applyFont="1" applyFill="1" applyBorder="1" applyAlignment="1" applyProtection="1">
      <alignment horizontal="center" vertical="center" wrapText="1"/>
    </xf>
    <xf numFmtId="43" fontId="7" fillId="3" borderId="37"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3"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8" xfId="3" applyFont="1" applyFill="1" applyBorder="1" applyAlignment="1" applyProtection="1">
      <alignment vertical="center"/>
    </xf>
    <xf numFmtId="43" fontId="3" fillId="0" borderId="37" xfId="4" applyFont="1" applyBorder="1" applyAlignment="1" applyProtection="1">
      <alignment vertical="center"/>
    </xf>
    <xf numFmtId="43" fontId="3" fillId="0" borderId="38" xfId="4" applyFont="1" applyBorder="1" applyAlignment="1" applyProtection="1">
      <alignment vertical="center"/>
    </xf>
    <xf numFmtId="43" fontId="6" fillId="0" borderId="38" xfId="4" applyFont="1" applyBorder="1" applyAlignment="1" applyProtection="1">
      <alignment vertical="center"/>
    </xf>
    <xf numFmtId="43" fontId="3" fillId="0" borderId="38" xfId="4" applyFont="1" applyFill="1" applyBorder="1" applyAlignment="1" applyProtection="1">
      <alignment vertical="center"/>
    </xf>
    <xf numFmtId="43" fontId="6" fillId="0" borderId="39" xfId="4" applyFont="1" applyBorder="1" applyAlignment="1" applyProtection="1">
      <alignment vertical="center"/>
    </xf>
    <xf numFmtId="43" fontId="26" fillId="0" borderId="0" xfId="3" applyFont="1" applyBorder="1" applyAlignment="1" applyProtection="1">
      <alignment vertical="center"/>
    </xf>
    <xf numFmtId="43" fontId="26" fillId="0" borderId="0" xfId="3" applyFont="1" applyBorder="1" applyAlignment="1" applyProtection="1">
      <alignment vertical="center" wrapText="1"/>
    </xf>
    <xf numFmtId="43" fontId="26" fillId="0" borderId="0" xfId="4" applyFont="1" applyBorder="1" applyProtection="1"/>
    <xf numFmtId="0" fontId="3" fillId="0" borderId="0" xfId="0" applyFont="1" applyAlignment="1" applyProtection="1">
      <alignment vertical="center"/>
    </xf>
    <xf numFmtId="0" fontId="3" fillId="2" borderId="0" xfId="0" applyFont="1" applyFill="1" applyAlignment="1" applyProtection="1">
      <alignment wrapText="1"/>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3"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3"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5"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1" fillId="2" borderId="0" xfId="0" applyFont="1" applyFill="1" applyAlignment="1" applyProtection="1">
      <alignment horizontal="center"/>
    </xf>
    <xf numFmtId="0" fontId="8" fillId="2" borderId="5" xfId="0" applyFont="1" applyFill="1" applyBorder="1" applyAlignment="1" applyProtection="1">
      <alignment horizontal="center"/>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tabSelected="1" view="pageBreakPreview" zoomScale="70" zoomScaleNormal="70" zoomScaleSheetLayoutView="70" zoomScalePageLayoutView="55" workbookViewId="0">
      <selection activeCell="I15" sqref="I15"/>
    </sheetView>
  </sheetViews>
  <sheetFormatPr baseColWidth="10" defaultColWidth="11.42578125" defaultRowHeight="15" x14ac:dyDescent="0.25"/>
  <cols>
    <col min="1" max="1" width="10.42578125" style="23" customWidth="1"/>
    <col min="2" max="2" width="56.5703125" style="23" customWidth="1"/>
    <col min="3" max="3" width="23" style="23" customWidth="1"/>
    <col min="4" max="4" width="13.5703125" style="23" bestFit="1" customWidth="1"/>
    <col min="5" max="5" width="14" style="23" bestFit="1" customWidth="1"/>
    <col min="6" max="6" width="13.5703125" style="23" customWidth="1"/>
    <col min="7" max="7" width="17.7109375" style="23" customWidth="1"/>
    <col min="8" max="8" width="15" style="23" customWidth="1"/>
    <col min="9" max="9" width="17.7109375" style="23" customWidth="1"/>
    <col min="10" max="10" width="15" style="23" customWidth="1"/>
    <col min="11" max="11" width="17.85546875" style="25" customWidth="1"/>
    <col min="12" max="13" width="16.7109375" style="25" customWidth="1"/>
    <col min="14" max="14" width="14.7109375" style="25" customWidth="1"/>
    <col min="15" max="15" width="20.28515625" style="25" customWidth="1"/>
    <col min="16" max="16384" width="11.42578125" style="25"/>
  </cols>
  <sheetData>
    <row r="1" spans="1:15" x14ac:dyDescent="0.25">
      <c r="F1" s="24"/>
    </row>
    <row r="2" spans="1:15" ht="15.75" customHeight="1" x14ac:dyDescent="0.25">
      <c r="A2" s="100"/>
      <c r="B2" s="101" t="s">
        <v>0</v>
      </c>
      <c r="C2" s="101"/>
      <c r="D2" s="101"/>
      <c r="E2" s="101"/>
      <c r="F2" s="101"/>
      <c r="G2" s="101"/>
      <c r="H2" s="101"/>
      <c r="I2" s="101"/>
      <c r="J2" s="101"/>
      <c r="K2" s="101"/>
      <c r="L2" s="101"/>
      <c r="M2" s="101"/>
      <c r="N2" s="102" t="s">
        <v>80</v>
      </c>
      <c r="O2" s="102"/>
    </row>
    <row r="3" spans="1:15" ht="15.75" customHeight="1" x14ac:dyDescent="0.25">
      <c r="A3" s="100"/>
      <c r="B3" s="101" t="s">
        <v>2</v>
      </c>
      <c r="C3" s="101"/>
      <c r="D3" s="101"/>
      <c r="E3" s="101"/>
      <c r="F3" s="101"/>
      <c r="G3" s="101"/>
      <c r="H3" s="101"/>
      <c r="I3" s="101"/>
      <c r="J3" s="101"/>
      <c r="K3" s="101"/>
      <c r="L3" s="101"/>
      <c r="M3" s="101"/>
      <c r="N3" s="102" t="s">
        <v>77</v>
      </c>
      <c r="O3" s="102"/>
    </row>
    <row r="4" spans="1:15" ht="16.5" customHeight="1" x14ac:dyDescent="0.25">
      <c r="A4" s="100"/>
      <c r="B4" s="101" t="s">
        <v>3</v>
      </c>
      <c r="C4" s="101"/>
      <c r="D4" s="101"/>
      <c r="E4" s="101"/>
      <c r="F4" s="101"/>
      <c r="G4" s="101"/>
      <c r="H4" s="101"/>
      <c r="I4" s="101"/>
      <c r="J4" s="101"/>
      <c r="K4" s="101"/>
      <c r="L4" s="101"/>
      <c r="M4" s="101"/>
      <c r="N4" s="102" t="s">
        <v>79</v>
      </c>
      <c r="O4" s="102"/>
    </row>
    <row r="5" spans="1:15" ht="15" customHeight="1" x14ac:dyDescent="0.25">
      <c r="A5" s="100"/>
      <c r="B5" s="101"/>
      <c r="C5" s="101"/>
      <c r="D5" s="101"/>
      <c r="E5" s="101"/>
      <c r="F5" s="101"/>
      <c r="G5" s="101"/>
      <c r="H5" s="101"/>
      <c r="I5" s="101"/>
      <c r="J5" s="101"/>
      <c r="K5" s="101"/>
      <c r="L5" s="101"/>
      <c r="M5" s="101"/>
      <c r="N5" s="102" t="s">
        <v>4</v>
      </c>
      <c r="O5" s="102"/>
    </row>
    <row r="7" spans="1:15" x14ac:dyDescent="0.25">
      <c r="A7" s="26" t="s">
        <v>5</v>
      </c>
    </row>
    <row r="8" spans="1:15" ht="9.9499999999999993" customHeight="1" x14ac:dyDescent="0.25">
      <c r="A8" s="27"/>
    </row>
    <row r="9" spans="1:15" ht="30" customHeight="1" x14ac:dyDescent="0.25">
      <c r="A9" s="86" t="s">
        <v>6</v>
      </c>
      <c r="B9" s="87"/>
      <c r="D9" s="92" t="s">
        <v>7</v>
      </c>
      <c r="E9" s="93"/>
      <c r="F9" s="82"/>
      <c r="G9" s="83"/>
      <c r="H9" s="83"/>
      <c r="I9" s="84"/>
      <c r="K9" s="92" t="s">
        <v>8</v>
      </c>
      <c r="L9" s="93"/>
      <c r="M9" s="98"/>
      <c r="N9" s="99"/>
    </row>
    <row r="10" spans="1:15" ht="8.25" customHeight="1" x14ac:dyDescent="0.25">
      <c r="A10" s="88"/>
      <c r="B10" s="89"/>
      <c r="C10" s="28"/>
      <c r="E10" s="29"/>
      <c r="F10" s="29"/>
      <c r="M10" s="29"/>
      <c r="N10" s="23"/>
    </row>
    <row r="11" spans="1:15" ht="30" customHeight="1" x14ac:dyDescent="0.25">
      <c r="A11" s="90"/>
      <c r="B11" s="91"/>
      <c r="D11" s="92" t="s">
        <v>9</v>
      </c>
      <c r="E11" s="93"/>
      <c r="F11" s="82"/>
      <c r="G11" s="83"/>
      <c r="H11" s="83"/>
      <c r="I11" s="84"/>
      <c r="K11" s="92" t="s">
        <v>10</v>
      </c>
      <c r="L11" s="93"/>
      <c r="M11" s="96"/>
      <c r="N11" s="97"/>
      <c r="O11" s="30"/>
    </row>
    <row r="12" spans="1:15" ht="9.9499999999999993" customHeight="1" thickBot="1" x14ac:dyDescent="0.3">
      <c r="A12" s="31"/>
      <c r="B12" s="32"/>
      <c r="C12" s="33"/>
      <c r="D12" s="31"/>
      <c r="E12" s="32"/>
      <c r="F12" s="32"/>
      <c r="G12" s="32"/>
      <c r="H12" s="31"/>
      <c r="I12" s="34"/>
      <c r="J12" s="35"/>
      <c r="K12" s="35"/>
      <c r="L12" s="35"/>
      <c r="N12" s="36"/>
      <c r="O12" s="36"/>
    </row>
    <row r="13" spans="1:15" s="41" customFormat="1" ht="111.75" customHeight="1" x14ac:dyDescent="0.25">
      <c r="A13" s="37" t="s">
        <v>11</v>
      </c>
      <c r="B13" s="38" t="s">
        <v>12</v>
      </c>
      <c r="C13" s="38" t="s">
        <v>13</v>
      </c>
      <c r="D13" s="38" t="s">
        <v>14</v>
      </c>
      <c r="E13" s="38" t="s">
        <v>15</v>
      </c>
      <c r="F13" s="39" t="s">
        <v>16</v>
      </c>
      <c r="G13" s="39" t="s">
        <v>17</v>
      </c>
      <c r="H13" s="39" t="s">
        <v>18</v>
      </c>
      <c r="I13" s="39" t="s">
        <v>19</v>
      </c>
      <c r="J13" s="39" t="s">
        <v>20</v>
      </c>
      <c r="K13" s="39" t="s">
        <v>21</v>
      </c>
      <c r="L13" s="39" t="s">
        <v>22</v>
      </c>
      <c r="M13" s="39" t="s">
        <v>23</v>
      </c>
      <c r="N13" s="39" t="s">
        <v>24</v>
      </c>
      <c r="O13" s="40" t="s">
        <v>25</v>
      </c>
    </row>
    <row r="14" spans="1:15" s="41" customFormat="1" ht="273.75" customHeight="1" x14ac:dyDescent="0.25">
      <c r="A14" s="42">
        <v>1</v>
      </c>
      <c r="B14" s="43" t="s">
        <v>91</v>
      </c>
      <c r="C14" s="58"/>
      <c r="D14" s="44">
        <v>18</v>
      </c>
      <c r="E14" s="45" t="s">
        <v>81</v>
      </c>
      <c r="F14" s="59"/>
      <c r="G14" s="60"/>
      <c r="H14" s="46">
        <f>+ROUND(F14*G14,0)</f>
        <v>0</v>
      </c>
      <c r="I14" s="60"/>
      <c r="J14" s="46">
        <f t="shared" ref="J14" si="0">ROUND(F14*I14,0)</f>
        <v>0</v>
      </c>
      <c r="K14" s="46">
        <f t="shared" ref="K14" si="1">ROUND(F14+H14+J14,0)</f>
        <v>0</v>
      </c>
      <c r="L14" s="46">
        <f t="shared" ref="L14" si="2">ROUND(F14*D14,0)</f>
        <v>0</v>
      </c>
      <c r="M14" s="46">
        <f t="shared" ref="M14" si="3">ROUND(L14*G14,0)</f>
        <v>0</v>
      </c>
      <c r="N14" s="46">
        <f t="shared" ref="N14" si="4">ROUND(L14*I14,0)</f>
        <v>0</v>
      </c>
      <c r="O14" s="47">
        <f t="shared" ref="O14" si="5">ROUND(L14+N14+M14,0)</f>
        <v>0</v>
      </c>
    </row>
    <row r="15" spans="1:15" s="41" customFormat="1" ht="234.75" customHeight="1" x14ac:dyDescent="0.25">
      <c r="A15" s="42">
        <v>2</v>
      </c>
      <c r="B15" s="43" t="s">
        <v>84</v>
      </c>
      <c r="C15" s="58"/>
      <c r="D15" s="44">
        <v>1</v>
      </c>
      <c r="E15" s="45" t="s">
        <v>81</v>
      </c>
      <c r="F15" s="59"/>
      <c r="G15" s="60"/>
      <c r="H15" s="46">
        <f t="shared" ref="H15" si="6">+ROUND(F15*G15,0)</f>
        <v>0</v>
      </c>
      <c r="I15" s="60"/>
      <c r="J15" s="46">
        <f t="shared" ref="J15" si="7">ROUND(F15*I15,0)</f>
        <v>0</v>
      </c>
      <c r="K15" s="46">
        <f t="shared" ref="K15" si="8">ROUND(F15+H15+J15,0)</f>
        <v>0</v>
      </c>
      <c r="L15" s="46">
        <f t="shared" ref="L15" si="9">ROUND(F15*D15,0)</f>
        <v>0</v>
      </c>
      <c r="M15" s="46">
        <f t="shared" ref="M15" si="10">ROUND(L15*G15,0)</f>
        <v>0</v>
      </c>
      <c r="N15" s="46">
        <f t="shared" ref="N15" si="11">ROUND(L15*I15,0)</f>
        <v>0</v>
      </c>
      <c r="O15" s="47">
        <f t="shared" ref="O15" si="12">ROUND(L15+N15+M15,0)</f>
        <v>0</v>
      </c>
    </row>
    <row r="16" spans="1:15" s="41" customFormat="1" ht="116.25" customHeight="1" x14ac:dyDescent="0.25">
      <c r="A16" s="42">
        <v>3</v>
      </c>
      <c r="B16" s="43" t="s">
        <v>83</v>
      </c>
      <c r="C16" s="58"/>
      <c r="D16" s="44">
        <v>1</v>
      </c>
      <c r="E16" s="45" t="s">
        <v>81</v>
      </c>
      <c r="F16" s="59"/>
      <c r="G16" s="60"/>
      <c r="H16" s="46">
        <f t="shared" ref="H16:H23" si="13">+ROUND(F16*G16,0)</f>
        <v>0</v>
      </c>
      <c r="I16" s="60"/>
      <c r="J16" s="46">
        <f t="shared" ref="J16:J23" si="14">ROUND(F16*I16,0)</f>
        <v>0</v>
      </c>
      <c r="K16" s="46">
        <f t="shared" ref="K16:K23" si="15">ROUND(F16+H16+J16,0)</f>
        <v>0</v>
      </c>
      <c r="L16" s="46">
        <f t="shared" ref="L16:L23" si="16">ROUND(F16*D16,0)</f>
        <v>0</v>
      </c>
      <c r="M16" s="46">
        <f t="shared" ref="M16:M23" si="17">ROUND(L16*G16,0)</f>
        <v>0</v>
      </c>
      <c r="N16" s="46">
        <f t="shared" ref="N16:N23" si="18">ROUND(L16*I16,0)</f>
        <v>0</v>
      </c>
      <c r="O16" s="47">
        <f t="shared" ref="O16:O23" si="19">ROUND(L16+N16+M16,0)</f>
        <v>0</v>
      </c>
    </row>
    <row r="17" spans="1:15" s="41" customFormat="1" ht="282.75" customHeight="1" x14ac:dyDescent="0.25">
      <c r="A17" s="42">
        <v>4</v>
      </c>
      <c r="B17" s="43" t="s">
        <v>82</v>
      </c>
      <c r="C17" s="58"/>
      <c r="D17" s="44">
        <v>16</v>
      </c>
      <c r="E17" s="45" t="s">
        <v>81</v>
      </c>
      <c r="F17" s="59"/>
      <c r="G17" s="60"/>
      <c r="H17" s="46">
        <f t="shared" si="13"/>
        <v>0</v>
      </c>
      <c r="I17" s="60"/>
      <c r="J17" s="46">
        <f t="shared" si="14"/>
        <v>0</v>
      </c>
      <c r="K17" s="46">
        <f t="shared" si="15"/>
        <v>0</v>
      </c>
      <c r="L17" s="46">
        <f t="shared" si="16"/>
        <v>0</v>
      </c>
      <c r="M17" s="46">
        <f t="shared" si="17"/>
        <v>0</v>
      </c>
      <c r="N17" s="46">
        <f t="shared" si="18"/>
        <v>0</v>
      </c>
      <c r="O17" s="47">
        <f t="shared" si="19"/>
        <v>0</v>
      </c>
    </row>
    <row r="18" spans="1:15" s="41" customFormat="1" ht="105" customHeight="1" x14ac:dyDescent="0.25">
      <c r="A18" s="42">
        <v>5</v>
      </c>
      <c r="B18" s="43" t="s">
        <v>85</v>
      </c>
      <c r="C18" s="58"/>
      <c r="D18" s="44">
        <v>2</v>
      </c>
      <c r="E18" s="45" t="s">
        <v>81</v>
      </c>
      <c r="F18" s="59"/>
      <c r="G18" s="60"/>
      <c r="H18" s="46">
        <f t="shared" si="13"/>
        <v>0</v>
      </c>
      <c r="I18" s="60"/>
      <c r="J18" s="46">
        <f t="shared" si="14"/>
        <v>0</v>
      </c>
      <c r="K18" s="46">
        <f t="shared" si="15"/>
        <v>0</v>
      </c>
      <c r="L18" s="46">
        <f t="shared" si="16"/>
        <v>0</v>
      </c>
      <c r="M18" s="46">
        <f t="shared" si="17"/>
        <v>0</v>
      </c>
      <c r="N18" s="46">
        <f t="shared" si="18"/>
        <v>0</v>
      </c>
      <c r="O18" s="47">
        <f t="shared" si="19"/>
        <v>0</v>
      </c>
    </row>
    <row r="19" spans="1:15" s="41" customFormat="1" ht="195" customHeight="1" x14ac:dyDescent="0.25">
      <c r="A19" s="42">
        <v>6</v>
      </c>
      <c r="B19" s="43" t="s">
        <v>86</v>
      </c>
      <c r="C19" s="58"/>
      <c r="D19" s="44">
        <v>1</v>
      </c>
      <c r="E19" s="45" t="s">
        <v>81</v>
      </c>
      <c r="F19" s="59"/>
      <c r="G19" s="60"/>
      <c r="H19" s="46">
        <f t="shared" si="13"/>
        <v>0</v>
      </c>
      <c r="I19" s="60"/>
      <c r="J19" s="46">
        <f t="shared" si="14"/>
        <v>0</v>
      </c>
      <c r="K19" s="46">
        <f t="shared" si="15"/>
        <v>0</v>
      </c>
      <c r="L19" s="46">
        <f t="shared" si="16"/>
        <v>0</v>
      </c>
      <c r="M19" s="46">
        <f t="shared" si="17"/>
        <v>0</v>
      </c>
      <c r="N19" s="46">
        <f t="shared" si="18"/>
        <v>0</v>
      </c>
      <c r="O19" s="47">
        <f t="shared" si="19"/>
        <v>0</v>
      </c>
    </row>
    <row r="20" spans="1:15" s="41" customFormat="1" ht="255" x14ac:dyDescent="0.25">
      <c r="A20" s="42">
        <v>7</v>
      </c>
      <c r="B20" s="43" t="s">
        <v>87</v>
      </c>
      <c r="C20" s="58"/>
      <c r="D20" s="44">
        <v>1</v>
      </c>
      <c r="E20" s="45" t="s">
        <v>81</v>
      </c>
      <c r="F20" s="59"/>
      <c r="G20" s="60"/>
      <c r="H20" s="46">
        <f t="shared" si="13"/>
        <v>0</v>
      </c>
      <c r="I20" s="60"/>
      <c r="J20" s="46">
        <f t="shared" si="14"/>
        <v>0</v>
      </c>
      <c r="K20" s="46">
        <f t="shared" si="15"/>
        <v>0</v>
      </c>
      <c r="L20" s="46">
        <f t="shared" si="16"/>
        <v>0</v>
      </c>
      <c r="M20" s="46">
        <f t="shared" si="17"/>
        <v>0</v>
      </c>
      <c r="N20" s="46">
        <f t="shared" si="18"/>
        <v>0</v>
      </c>
      <c r="O20" s="47">
        <f t="shared" si="19"/>
        <v>0</v>
      </c>
    </row>
    <row r="21" spans="1:15" s="41" customFormat="1" ht="264.75" customHeight="1" x14ac:dyDescent="0.25">
      <c r="A21" s="42">
        <v>8</v>
      </c>
      <c r="B21" s="43" t="s">
        <v>88</v>
      </c>
      <c r="C21" s="58"/>
      <c r="D21" s="44">
        <v>1</v>
      </c>
      <c r="E21" s="45" t="s">
        <v>81</v>
      </c>
      <c r="F21" s="59"/>
      <c r="G21" s="60"/>
      <c r="H21" s="46">
        <f t="shared" si="13"/>
        <v>0</v>
      </c>
      <c r="I21" s="60"/>
      <c r="J21" s="46">
        <f t="shared" si="14"/>
        <v>0</v>
      </c>
      <c r="K21" s="46">
        <f t="shared" si="15"/>
        <v>0</v>
      </c>
      <c r="L21" s="46">
        <f t="shared" si="16"/>
        <v>0</v>
      </c>
      <c r="M21" s="46">
        <f t="shared" si="17"/>
        <v>0</v>
      </c>
      <c r="N21" s="46">
        <f t="shared" si="18"/>
        <v>0</v>
      </c>
      <c r="O21" s="47">
        <f t="shared" si="19"/>
        <v>0</v>
      </c>
    </row>
    <row r="22" spans="1:15" s="41" customFormat="1" ht="88.5" customHeight="1" x14ac:dyDescent="0.25">
      <c r="A22" s="42">
        <v>9</v>
      </c>
      <c r="B22" s="43" t="s">
        <v>89</v>
      </c>
      <c r="C22" s="58"/>
      <c r="D22" s="44">
        <v>31</v>
      </c>
      <c r="E22" s="45" t="s">
        <v>81</v>
      </c>
      <c r="F22" s="59"/>
      <c r="G22" s="60"/>
      <c r="H22" s="46">
        <f t="shared" si="13"/>
        <v>0</v>
      </c>
      <c r="I22" s="60"/>
      <c r="J22" s="46">
        <f t="shared" si="14"/>
        <v>0</v>
      </c>
      <c r="K22" s="46">
        <f t="shared" si="15"/>
        <v>0</v>
      </c>
      <c r="L22" s="46">
        <f t="shared" si="16"/>
        <v>0</v>
      </c>
      <c r="M22" s="46">
        <f t="shared" si="17"/>
        <v>0</v>
      </c>
      <c r="N22" s="46">
        <f t="shared" si="18"/>
        <v>0</v>
      </c>
      <c r="O22" s="47">
        <f t="shared" si="19"/>
        <v>0</v>
      </c>
    </row>
    <row r="23" spans="1:15" s="41" customFormat="1" ht="57.75" customHeight="1" thickBot="1" x14ac:dyDescent="0.3">
      <c r="A23" s="42">
        <v>10</v>
      </c>
      <c r="B23" s="43" t="s">
        <v>90</v>
      </c>
      <c r="C23" s="58"/>
      <c r="D23" s="44">
        <v>30</v>
      </c>
      <c r="E23" s="45" t="s">
        <v>81</v>
      </c>
      <c r="F23" s="59"/>
      <c r="G23" s="60"/>
      <c r="H23" s="46">
        <f t="shared" si="13"/>
        <v>0</v>
      </c>
      <c r="I23" s="60"/>
      <c r="J23" s="46">
        <f t="shared" si="14"/>
        <v>0</v>
      </c>
      <c r="K23" s="46">
        <f t="shared" si="15"/>
        <v>0</v>
      </c>
      <c r="L23" s="46">
        <f t="shared" si="16"/>
        <v>0</v>
      </c>
      <c r="M23" s="46">
        <f t="shared" si="17"/>
        <v>0</v>
      </c>
      <c r="N23" s="46">
        <f t="shared" si="18"/>
        <v>0</v>
      </c>
      <c r="O23" s="47">
        <f t="shared" si="19"/>
        <v>0</v>
      </c>
    </row>
    <row r="24" spans="1:15" s="41" customFormat="1" ht="42" customHeight="1" thickBot="1" x14ac:dyDescent="0.3">
      <c r="A24" s="94" t="s">
        <v>26</v>
      </c>
      <c r="B24" s="95"/>
      <c r="C24" s="95"/>
      <c r="D24" s="95"/>
      <c r="E24" s="95"/>
      <c r="F24" s="95"/>
      <c r="G24" s="95"/>
      <c r="H24" s="95"/>
      <c r="I24" s="95"/>
      <c r="J24" s="95"/>
      <c r="K24" s="95"/>
      <c r="L24" s="67" t="s">
        <v>27</v>
      </c>
      <c r="M24" s="68"/>
      <c r="N24" s="68"/>
      <c r="O24" s="48">
        <f>SUMIF(G:G,0%,L:L)+SUMIF(G:G,"",L:L)</f>
        <v>0</v>
      </c>
    </row>
    <row r="25" spans="1:15" s="41" customFormat="1" ht="39" customHeight="1" x14ac:dyDescent="0.25">
      <c r="A25" s="73" t="s">
        <v>78</v>
      </c>
      <c r="B25" s="74"/>
      <c r="C25" s="74"/>
      <c r="D25" s="74"/>
      <c r="E25" s="74"/>
      <c r="F25" s="74"/>
      <c r="G25" s="74"/>
      <c r="H25" s="74"/>
      <c r="I25" s="74"/>
      <c r="J25" s="74"/>
      <c r="K25" s="75"/>
      <c r="L25" s="65" t="s">
        <v>28</v>
      </c>
      <c r="M25" s="66"/>
      <c r="N25" s="66"/>
      <c r="O25" s="49">
        <f>SUMIF(G:G,5%,L:L)</f>
        <v>0</v>
      </c>
    </row>
    <row r="26" spans="1:15" s="41" customFormat="1" ht="30" customHeight="1" x14ac:dyDescent="0.25">
      <c r="A26" s="76"/>
      <c r="B26" s="77"/>
      <c r="C26" s="77"/>
      <c r="D26" s="77"/>
      <c r="E26" s="77"/>
      <c r="F26" s="77"/>
      <c r="G26" s="77"/>
      <c r="H26" s="77"/>
      <c r="I26" s="77"/>
      <c r="J26" s="77"/>
      <c r="K26" s="78"/>
      <c r="L26" s="65" t="s">
        <v>29</v>
      </c>
      <c r="M26" s="66"/>
      <c r="N26" s="66"/>
      <c r="O26" s="49">
        <f>SUMIF(G:G,19%,L:L)</f>
        <v>0</v>
      </c>
    </row>
    <row r="27" spans="1:15" s="41" customFormat="1" ht="30" customHeight="1" x14ac:dyDescent="0.25">
      <c r="A27" s="76"/>
      <c r="B27" s="77"/>
      <c r="C27" s="77"/>
      <c r="D27" s="77"/>
      <c r="E27" s="77"/>
      <c r="F27" s="77"/>
      <c r="G27" s="77"/>
      <c r="H27" s="77"/>
      <c r="I27" s="77"/>
      <c r="J27" s="77"/>
      <c r="K27" s="78"/>
      <c r="L27" s="63" t="s">
        <v>22</v>
      </c>
      <c r="M27" s="64"/>
      <c r="N27" s="64"/>
      <c r="O27" s="50">
        <f>SUM(O24:O26)</f>
        <v>0</v>
      </c>
    </row>
    <row r="28" spans="1:15" s="41" customFormat="1" ht="30" customHeight="1" x14ac:dyDescent="0.25">
      <c r="A28" s="76"/>
      <c r="B28" s="77"/>
      <c r="C28" s="77"/>
      <c r="D28" s="77"/>
      <c r="E28" s="77"/>
      <c r="F28" s="77"/>
      <c r="G28" s="77"/>
      <c r="H28" s="77"/>
      <c r="I28" s="77"/>
      <c r="J28" s="77"/>
      <c r="K28" s="78"/>
      <c r="L28" s="61" t="s">
        <v>30</v>
      </c>
      <c r="M28" s="62"/>
      <c r="N28" s="62"/>
      <c r="O28" s="51">
        <f>SUMIF(G:G,5%,M:M)</f>
        <v>0</v>
      </c>
    </row>
    <row r="29" spans="1:15" s="41" customFormat="1" ht="30" customHeight="1" x14ac:dyDescent="0.25">
      <c r="A29" s="76"/>
      <c r="B29" s="77"/>
      <c r="C29" s="77"/>
      <c r="D29" s="77"/>
      <c r="E29" s="77"/>
      <c r="F29" s="77"/>
      <c r="G29" s="77"/>
      <c r="H29" s="77"/>
      <c r="I29" s="77"/>
      <c r="J29" s="77"/>
      <c r="K29" s="78"/>
      <c r="L29" s="61" t="s">
        <v>31</v>
      </c>
      <c r="M29" s="62"/>
      <c r="N29" s="62"/>
      <c r="O29" s="51">
        <f>SUMIF(G:G,19%,M:M)</f>
        <v>0</v>
      </c>
    </row>
    <row r="30" spans="1:15" s="41" customFormat="1" ht="30" customHeight="1" x14ac:dyDescent="0.25">
      <c r="A30" s="76"/>
      <c r="B30" s="77"/>
      <c r="C30" s="77"/>
      <c r="D30" s="77"/>
      <c r="E30" s="77"/>
      <c r="F30" s="77"/>
      <c r="G30" s="77"/>
      <c r="H30" s="77"/>
      <c r="I30" s="77"/>
      <c r="J30" s="77"/>
      <c r="K30" s="78"/>
      <c r="L30" s="63" t="s">
        <v>32</v>
      </c>
      <c r="M30" s="64"/>
      <c r="N30" s="64"/>
      <c r="O30" s="50">
        <f>SUM(O28:O29)</f>
        <v>0</v>
      </c>
    </row>
    <row r="31" spans="1:15" s="41" customFormat="1" ht="30" customHeight="1" x14ac:dyDescent="0.25">
      <c r="A31" s="76"/>
      <c r="B31" s="77"/>
      <c r="C31" s="77"/>
      <c r="D31" s="77"/>
      <c r="E31" s="77"/>
      <c r="F31" s="77"/>
      <c r="G31" s="77"/>
      <c r="H31" s="77"/>
      <c r="I31" s="77"/>
      <c r="J31" s="77"/>
      <c r="K31" s="78"/>
      <c r="L31" s="65" t="s">
        <v>33</v>
      </c>
      <c r="M31" s="66"/>
      <c r="N31" s="66"/>
      <c r="O31" s="49">
        <f>SUMIF(I:I,8%,N:N)</f>
        <v>0</v>
      </c>
    </row>
    <row r="32" spans="1:15" s="41" customFormat="1" ht="37.5" customHeight="1" x14ac:dyDescent="0.25">
      <c r="A32" s="76"/>
      <c r="B32" s="77"/>
      <c r="C32" s="77"/>
      <c r="D32" s="77"/>
      <c r="E32" s="77"/>
      <c r="F32" s="77"/>
      <c r="G32" s="77"/>
      <c r="H32" s="77"/>
      <c r="I32" s="77"/>
      <c r="J32" s="77"/>
      <c r="K32" s="78"/>
      <c r="L32" s="71" t="s">
        <v>34</v>
      </c>
      <c r="M32" s="72"/>
      <c r="N32" s="72"/>
      <c r="O32" s="50">
        <f>SUM(O31)</f>
        <v>0</v>
      </c>
    </row>
    <row r="33" spans="1:17" s="41" customFormat="1" ht="32.25" customHeight="1" thickBot="1" x14ac:dyDescent="0.3">
      <c r="A33" s="79"/>
      <c r="B33" s="80"/>
      <c r="C33" s="80"/>
      <c r="D33" s="80"/>
      <c r="E33" s="80"/>
      <c r="F33" s="80"/>
      <c r="G33" s="80"/>
      <c r="H33" s="80"/>
      <c r="I33" s="80"/>
      <c r="J33" s="80"/>
      <c r="K33" s="81"/>
      <c r="L33" s="69" t="s">
        <v>35</v>
      </c>
      <c r="M33" s="70"/>
      <c r="N33" s="70"/>
      <c r="O33" s="52">
        <f>+O27+O30+O32</f>
        <v>0</v>
      </c>
    </row>
    <row r="35" spans="1:17" ht="50.1" customHeight="1" thickBot="1" x14ac:dyDescent="0.3">
      <c r="B35" s="85"/>
      <c r="C35" s="85"/>
    </row>
    <row r="36" spans="1:17" x14ac:dyDescent="0.25">
      <c r="B36" s="106" t="s">
        <v>36</v>
      </c>
      <c r="C36" s="106"/>
    </row>
    <row r="37" spans="1:17" ht="15" customHeight="1" x14ac:dyDescent="0.25">
      <c r="M37" s="53"/>
      <c r="N37" s="54"/>
      <c r="O37" s="55"/>
    </row>
    <row r="38" spans="1:17" ht="15.75" customHeight="1" x14ac:dyDescent="0.25">
      <c r="M38" s="53"/>
      <c r="N38" s="54"/>
      <c r="O38" s="55"/>
    </row>
    <row r="39" spans="1:17" ht="15" customHeight="1" x14ac:dyDescent="0.25">
      <c r="A39" s="56" t="s">
        <v>37</v>
      </c>
      <c r="M39" s="53"/>
      <c r="N39" s="54"/>
      <c r="O39" s="55"/>
    </row>
    <row r="40" spans="1:17" x14ac:dyDescent="0.25">
      <c r="A40" s="105" t="s">
        <v>38</v>
      </c>
      <c r="B40" s="105"/>
      <c r="C40" s="105"/>
      <c r="D40" s="105"/>
      <c r="E40" s="105"/>
      <c r="F40" s="105"/>
      <c r="G40" s="105"/>
      <c r="H40" s="105"/>
      <c r="I40" s="105"/>
      <c r="J40" s="105"/>
      <c r="K40" s="105"/>
      <c r="L40" s="105"/>
      <c r="M40" s="105"/>
      <c r="N40" s="105"/>
      <c r="O40" s="105"/>
      <c r="P40" s="23"/>
      <c r="Q40" s="23"/>
    </row>
    <row r="41" spans="1:17" ht="15" customHeight="1" x14ac:dyDescent="0.25">
      <c r="A41" s="104" t="s">
        <v>39</v>
      </c>
      <c r="B41" s="104"/>
      <c r="C41" s="104"/>
      <c r="D41" s="104"/>
      <c r="E41" s="104"/>
      <c r="F41" s="104"/>
      <c r="G41" s="104"/>
      <c r="H41" s="104"/>
      <c r="I41" s="104"/>
      <c r="J41" s="104"/>
      <c r="K41" s="104"/>
      <c r="L41" s="104"/>
      <c r="M41" s="104"/>
      <c r="N41" s="104"/>
      <c r="O41" s="104"/>
      <c r="P41" s="57"/>
      <c r="Q41" s="57"/>
    </row>
    <row r="42" spans="1:17" x14ac:dyDescent="0.25">
      <c r="A42" s="103" t="s">
        <v>40</v>
      </c>
      <c r="B42" s="103"/>
      <c r="C42" s="103"/>
      <c r="D42" s="103"/>
      <c r="E42" s="103"/>
      <c r="F42" s="103"/>
      <c r="G42" s="103"/>
      <c r="H42" s="103"/>
      <c r="I42" s="103"/>
      <c r="J42" s="103"/>
      <c r="K42" s="103"/>
      <c r="L42" s="103"/>
      <c r="M42" s="103"/>
      <c r="N42" s="103"/>
      <c r="O42" s="103"/>
      <c r="P42" s="26"/>
      <c r="Q42" s="26"/>
    </row>
    <row r="43" spans="1:17" x14ac:dyDescent="0.25">
      <c r="A43" s="103" t="s">
        <v>41</v>
      </c>
      <c r="B43" s="103"/>
      <c r="C43" s="103"/>
      <c r="D43" s="103"/>
      <c r="E43" s="103"/>
      <c r="F43" s="103"/>
      <c r="G43" s="103"/>
      <c r="H43" s="103"/>
      <c r="I43" s="103"/>
      <c r="J43" s="103"/>
      <c r="K43" s="103"/>
      <c r="L43" s="103"/>
      <c r="M43" s="103"/>
      <c r="N43" s="103"/>
      <c r="O43" s="103"/>
      <c r="P43" s="26"/>
      <c r="Q43" s="26"/>
    </row>
    <row r="44" spans="1:17" x14ac:dyDescent="0.25">
      <c r="K44" s="23"/>
      <c r="L44" s="23"/>
      <c r="M44" s="23"/>
      <c r="N44" s="23"/>
    </row>
    <row r="86" spans="11:15" s="23" customFormat="1" x14ac:dyDescent="0.25">
      <c r="K86" s="25"/>
      <c r="L86" s="25"/>
      <c r="M86" s="25"/>
      <c r="N86" s="25"/>
      <c r="O86" s="25"/>
    </row>
    <row r="87" spans="11:15" s="23" customFormat="1" x14ac:dyDescent="0.25">
      <c r="K87" s="25"/>
      <c r="L87" s="25"/>
      <c r="M87" s="25"/>
      <c r="N87" s="25"/>
      <c r="O87" s="25"/>
    </row>
    <row r="88" spans="11:15" s="23" customFormat="1" x14ac:dyDescent="0.25">
      <c r="K88" s="25"/>
      <c r="L88" s="25"/>
      <c r="M88" s="25"/>
      <c r="N88" s="25"/>
      <c r="O88" s="25"/>
    </row>
    <row r="89" spans="11:15" s="23" customFormat="1" x14ac:dyDescent="0.25">
      <c r="K89" s="25"/>
      <c r="L89" s="25"/>
      <c r="M89" s="25"/>
      <c r="N89" s="25"/>
      <c r="O89" s="25"/>
    </row>
  </sheetData>
  <sheetProtection algorithmName="SHA-512" hashValue="sC1Tu/aqyrK2AaDLlNGRkhv73lhjTDAUBys8eLVHrWclsGaTgnCJ8D0Z6Kzs62Re1lhvpf+DxiE3FMX4M8AZVA==" saltValue="6UQqeDjUO7WhyffSwezTZQ==" spinCount="100000" sheet="1" selectLockedCells="1"/>
  <mergeCells count="35">
    <mergeCell ref="A43:O43"/>
    <mergeCell ref="A42:O42"/>
    <mergeCell ref="A41:O41"/>
    <mergeCell ref="A40:O40"/>
    <mergeCell ref="B36:C36"/>
    <mergeCell ref="A2:A5"/>
    <mergeCell ref="B2:M2"/>
    <mergeCell ref="N2:O2"/>
    <mergeCell ref="B3:M3"/>
    <mergeCell ref="N3:O3"/>
    <mergeCell ref="B4:M5"/>
    <mergeCell ref="N4:O4"/>
    <mergeCell ref="N5:O5"/>
    <mergeCell ref="M11:N11"/>
    <mergeCell ref="M9:N9"/>
    <mergeCell ref="K9:L9"/>
    <mergeCell ref="K11:L11"/>
    <mergeCell ref="F11:I11"/>
    <mergeCell ref="A25:K33"/>
    <mergeCell ref="F9:I9"/>
    <mergeCell ref="B35:C35"/>
    <mergeCell ref="A9:B11"/>
    <mergeCell ref="D9:E9"/>
    <mergeCell ref="D11:E11"/>
    <mergeCell ref="A24:K24"/>
    <mergeCell ref="L33:N33"/>
    <mergeCell ref="L32:N32"/>
    <mergeCell ref="L31:N31"/>
    <mergeCell ref="L30:N30"/>
    <mergeCell ref="L29:N29"/>
    <mergeCell ref="L28:N28"/>
    <mergeCell ref="L27:N27"/>
    <mergeCell ref="L26:N26"/>
    <mergeCell ref="L25:N25"/>
    <mergeCell ref="L24:N24"/>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23">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G14:G23</xm:sqref>
        </x14:dataValidation>
        <x14:dataValidation type="list" allowBlank="1" showInputMessage="1" showErrorMessage="1">
          <x14:formula1>
            <xm:f>Cálculos!$F$7:$F$8</xm:f>
          </x14:formula1>
          <xm:sqref>I14:I23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5" bestFit="1" customWidth="1"/>
    <col min="6" max="6" width="15" style="9" bestFit="1" customWidth="1"/>
  </cols>
  <sheetData>
    <row r="6" spans="2:6" x14ac:dyDescent="0.25">
      <c r="B6" s="2" t="s">
        <v>9</v>
      </c>
      <c r="D6" s="3" t="s">
        <v>42</v>
      </c>
      <c r="F6" s="6" t="s">
        <v>43</v>
      </c>
    </row>
    <row r="7" spans="2:6" x14ac:dyDescent="0.25">
      <c r="B7" s="1" t="s">
        <v>44</v>
      </c>
      <c r="D7" s="4">
        <v>0</v>
      </c>
      <c r="F7" s="7">
        <v>0.08</v>
      </c>
    </row>
    <row r="8" spans="2:6" x14ac:dyDescent="0.25">
      <c r="B8" s="1" t="s">
        <v>45</v>
      </c>
      <c r="D8" s="4">
        <v>0.05</v>
      </c>
      <c r="F8" s="8">
        <v>0</v>
      </c>
    </row>
    <row r="9" spans="2:6" x14ac:dyDescent="0.25">
      <c r="B9" s="1" t="s">
        <v>46</v>
      </c>
      <c r="D9" s="4">
        <v>0.19</v>
      </c>
    </row>
    <row r="10" spans="2:6" x14ac:dyDescent="0.25">
      <c r="D10"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17" t="s">
        <v>0</v>
      </c>
      <c r="E2" s="119"/>
      <c r="F2" s="119"/>
      <c r="G2" s="119"/>
      <c r="H2" s="118"/>
      <c r="I2" s="117" t="s">
        <v>1</v>
      </c>
      <c r="J2" s="118"/>
      <c r="K2" s="21"/>
    </row>
    <row r="3" spans="2:11" ht="15" customHeight="1" x14ac:dyDescent="0.25">
      <c r="B3" s="108"/>
      <c r="C3" s="108"/>
      <c r="D3" s="117" t="s">
        <v>2</v>
      </c>
      <c r="E3" s="119"/>
      <c r="F3" s="119"/>
      <c r="G3" s="119"/>
      <c r="H3" s="118"/>
      <c r="I3" s="117" t="s">
        <v>77</v>
      </c>
      <c r="J3" s="118"/>
      <c r="K3" s="20"/>
    </row>
    <row r="4" spans="2:11" ht="15" customHeight="1" x14ac:dyDescent="0.25">
      <c r="B4" s="108"/>
      <c r="C4" s="108"/>
      <c r="D4" s="120" t="s">
        <v>3</v>
      </c>
      <c r="E4" s="121"/>
      <c r="F4" s="121"/>
      <c r="G4" s="121"/>
      <c r="H4" s="122"/>
      <c r="I4" s="117" t="s">
        <v>79</v>
      </c>
      <c r="J4" s="118"/>
      <c r="K4" s="20"/>
    </row>
    <row r="5" spans="2:11" ht="15" customHeight="1" x14ac:dyDescent="0.25">
      <c r="B5" s="108"/>
      <c r="C5" s="108"/>
      <c r="D5" s="123"/>
      <c r="E5" s="124"/>
      <c r="F5" s="124"/>
      <c r="G5" s="124"/>
      <c r="H5" s="125"/>
      <c r="I5" s="117" t="s">
        <v>47</v>
      </c>
      <c r="J5" s="118"/>
      <c r="K5" s="20"/>
    </row>
    <row r="6" spans="2:11" x14ac:dyDescent="0.25">
      <c r="K6" s="12"/>
    </row>
    <row r="7" spans="2:11" ht="15.75" customHeight="1" x14ac:dyDescent="0.25">
      <c r="B7" s="112" t="s">
        <v>48</v>
      </c>
      <c r="C7" s="112"/>
      <c r="D7" s="112"/>
      <c r="E7" s="112"/>
      <c r="F7" s="112"/>
      <c r="G7" s="112"/>
      <c r="H7" s="112"/>
      <c r="I7" s="112"/>
      <c r="J7" s="112"/>
      <c r="K7" s="17"/>
    </row>
    <row r="8" spans="2:11" ht="15.75" customHeight="1" x14ac:dyDescent="0.25">
      <c r="B8" s="107" t="s">
        <v>49</v>
      </c>
      <c r="C8" s="107" t="s">
        <v>50</v>
      </c>
      <c r="D8" s="107"/>
      <c r="E8" s="107"/>
      <c r="F8" s="107"/>
      <c r="G8" s="112" t="s">
        <v>51</v>
      </c>
      <c r="H8" s="112"/>
      <c r="I8" s="112"/>
      <c r="J8" s="112"/>
      <c r="K8" s="17"/>
    </row>
    <row r="9" spans="2:11" ht="15.75" customHeight="1" x14ac:dyDescent="0.25">
      <c r="B9" s="107"/>
      <c r="C9" s="16" t="s">
        <v>52</v>
      </c>
      <c r="D9" s="16" t="s">
        <v>53</v>
      </c>
      <c r="E9" s="107" t="s">
        <v>54</v>
      </c>
      <c r="F9" s="107"/>
      <c r="G9" s="112"/>
      <c r="H9" s="112"/>
      <c r="I9" s="112"/>
      <c r="J9" s="112"/>
      <c r="K9" s="17"/>
    </row>
    <row r="10" spans="2:11" ht="15.75" customHeight="1" x14ac:dyDescent="0.25">
      <c r="B10" s="14">
        <v>1</v>
      </c>
      <c r="C10" s="14">
        <v>2021</v>
      </c>
      <c r="D10" s="14">
        <v>5</v>
      </c>
      <c r="E10" s="126">
        <v>24</v>
      </c>
      <c r="F10" s="126"/>
      <c r="G10" s="115" t="s">
        <v>55</v>
      </c>
      <c r="H10" s="115"/>
      <c r="I10" s="115"/>
      <c r="J10" s="115"/>
      <c r="K10" s="19"/>
    </row>
    <row r="11" spans="2:11" ht="57.75" customHeight="1" x14ac:dyDescent="0.25">
      <c r="B11" s="14">
        <v>2</v>
      </c>
      <c r="C11" s="14">
        <v>2022</v>
      </c>
      <c r="D11" s="14">
        <v>5</v>
      </c>
      <c r="E11" s="113">
        <v>31</v>
      </c>
      <c r="F11" s="114"/>
      <c r="G11" s="109" t="s">
        <v>56</v>
      </c>
      <c r="H11" s="110"/>
      <c r="I11" s="110"/>
      <c r="J11" s="111"/>
      <c r="K11" s="19"/>
    </row>
    <row r="12" spans="2:11" ht="82.5" customHeight="1" x14ac:dyDescent="0.25">
      <c r="B12" s="14">
        <v>3</v>
      </c>
      <c r="C12" s="14">
        <v>2022</v>
      </c>
      <c r="D12" s="14">
        <v>7</v>
      </c>
      <c r="E12" s="113">
        <v>27</v>
      </c>
      <c r="F12" s="114"/>
      <c r="G12" s="109" t="s">
        <v>57</v>
      </c>
      <c r="H12" s="110"/>
      <c r="I12" s="110"/>
      <c r="J12" s="111"/>
      <c r="K12" s="19"/>
    </row>
    <row r="13" spans="2:11" ht="100.5" customHeight="1" x14ac:dyDescent="0.25">
      <c r="B13" s="14">
        <v>4</v>
      </c>
      <c r="C13" s="14">
        <v>2023</v>
      </c>
      <c r="D13" s="14">
        <v>11</v>
      </c>
      <c r="E13" s="113">
        <v>30</v>
      </c>
      <c r="F13" s="114"/>
      <c r="G13" s="109" t="s">
        <v>72</v>
      </c>
      <c r="H13" s="110"/>
      <c r="I13" s="110"/>
      <c r="J13" s="111"/>
      <c r="K13" s="19"/>
    </row>
    <row r="14" spans="2:11" ht="70.5" customHeight="1" x14ac:dyDescent="0.25">
      <c r="B14" s="14">
        <v>5</v>
      </c>
      <c r="C14" s="14">
        <v>2024</v>
      </c>
      <c r="D14" s="22" t="s">
        <v>71</v>
      </c>
      <c r="E14" s="113">
        <v>27</v>
      </c>
      <c r="F14" s="114"/>
      <c r="G14" s="109" t="s">
        <v>73</v>
      </c>
      <c r="H14" s="110"/>
      <c r="I14" s="110"/>
      <c r="J14" s="111"/>
      <c r="K14" s="19"/>
    </row>
    <row r="15" spans="2:11" ht="76.5" customHeight="1" x14ac:dyDescent="0.25">
      <c r="B15" s="14">
        <v>6</v>
      </c>
      <c r="C15" s="14">
        <v>2024</v>
      </c>
      <c r="D15" s="22" t="s">
        <v>74</v>
      </c>
      <c r="E15" s="113"/>
      <c r="F15" s="114"/>
      <c r="G15" s="109" t="s">
        <v>76</v>
      </c>
      <c r="H15" s="110"/>
      <c r="I15" s="110"/>
      <c r="J15" s="111"/>
      <c r="K15" s="19"/>
    </row>
    <row r="16" spans="2:11" ht="15.75" customHeight="1" x14ac:dyDescent="0.25">
      <c r="B16" s="107" t="s">
        <v>58</v>
      </c>
      <c r="C16" s="107"/>
      <c r="D16" s="107"/>
      <c r="E16" s="107"/>
      <c r="F16" s="107"/>
      <c r="G16" s="107"/>
      <c r="H16" s="107"/>
      <c r="I16" s="107"/>
      <c r="J16" s="107"/>
      <c r="K16" s="15"/>
    </row>
    <row r="17" spans="2:11" x14ac:dyDescent="0.25">
      <c r="B17" s="107" t="s">
        <v>59</v>
      </c>
      <c r="C17" s="107"/>
      <c r="D17" s="107"/>
      <c r="E17" s="107"/>
      <c r="F17" s="107" t="s">
        <v>60</v>
      </c>
      <c r="G17" s="107"/>
      <c r="H17" s="107"/>
      <c r="I17" s="107"/>
      <c r="J17" s="107"/>
      <c r="K17" s="15"/>
    </row>
    <row r="18" spans="2:11" ht="15.75" customHeight="1" x14ac:dyDescent="0.25">
      <c r="B18" s="126" t="s">
        <v>61</v>
      </c>
      <c r="C18" s="126"/>
      <c r="D18" s="126"/>
      <c r="E18" s="126"/>
      <c r="F18" s="126" t="s">
        <v>75</v>
      </c>
      <c r="G18" s="126"/>
      <c r="H18" s="126"/>
      <c r="I18" s="126"/>
      <c r="J18" s="126"/>
      <c r="K18" s="13"/>
    </row>
    <row r="19" spans="2:11" x14ac:dyDescent="0.25">
      <c r="B19" s="107" t="s">
        <v>62</v>
      </c>
      <c r="C19" s="107"/>
      <c r="D19" s="107"/>
      <c r="E19" s="107"/>
      <c r="F19" s="107"/>
      <c r="G19" s="107"/>
      <c r="H19" s="107"/>
      <c r="I19" s="107"/>
      <c r="J19" s="107"/>
      <c r="K19" s="15"/>
    </row>
    <row r="20" spans="2:11" x14ac:dyDescent="0.25">
      <c r="B20" s="107" t="s">
        <v>59</v>
      </c>
      <c r="C20" s="107"/>
      <c r="D20" s="107"/>
      <c r="E20" s="107"/>
      <c r="F20" s="107" t="s">
        <v>60</v>
      </c>
      <c r="G20" s="107"/>
      <c r="H20" s="107"/>
      <c r="I20" s="107"/>
      <c r="J20" s="107"/>
      <c r="K20" s="15"/>
    </row>
    <row r="21" spans="2:11" ht="15.75" customHeight="1" x14ac:dyDescent="0.25">
      <c r="B21" s="128" t="s">
        <v>63</v>
      </c>
      <c r="C21" s="128"/>
      <c r="D21" s="128"/>
      <c r="E21" s="128"/>
      <c r="F21" s="128" t="s">
        <v>64</v>
      </c>
      <c r="G21" s="128"/>
      <c r="H21" s="128"/>
      <c r="I21" s="128"/>
      <c r="J21" s="128"/>
      <c r="K21" s="18"/>
    </row>
    <row r="22" spans="2:11" ht="15.75" customHeight="1" x14ac:dyDescent="0.25">
      <c r="B22" s="112" t="s">
        <v>65</v>
      </c>
      <c r="C22" s="112"/>
      <c r="D22" s="112"/>
      <c r="E22" s="112"/>
      <c r="F22" s="112"/>
      <c r="G22" s="112"/>
      <c r="H22" s="112"/>
      <c r="I22" s="112"/>
      <c r="J22" s="112"/>
      <c r="K22" s="17"/>
    </row>
    <row r="23" spans="2:11" x14ac:dyDescent="0.25">
      <c r="B23" s="107" t="s">
        <v>59</v>
      </c>
      <c r="C23" s="107"/>
      <c r="D23" s="107"/>
      <c r="E23" s="107" t="s">
        <v>60</v>
      </c>
      <c r="F23" s="107"/>
      <c r="G23" s="107"/>
      <c r="H23" s="107" t="s">
        <v>66</v>
      </c>
      <c r="I23" s="107"/>
      <c r="J23" s="107"/>
      <c r="K23" s="15"/>
    </row>
    <row r="24" spans="2:11" x14ac:dyDescent="0.25">
      <c r="B24" s="107"/>
      <c r="C24" s="107"/>
      <c r="D24" s="107"/>
      <c r="E24" s="107"/>
      <c r="F24" s="107"/>
      <c r="G24" s="107"/>
      <c r="H24" s="16" t="s">
        <v>52</v>
      </c>
      <c r="I24" s="16" t="s">
        <v>53</v>
      </c>
      <c r="J24" s="16" t="s">
        <v>54</v>
      </c>
      <c r="K24" s="15"/>
    </row>
    <row r="25" spans="2:11" x14ac:dyDescent="0.25">
      <c r="B25" s="126" t="s">
        <v>67</v>
      </c>
      <c r="C25" s="126"/>
      <c r="D25" s="126"/>
      <c r="E25" s="128" t="s">
        <v>68</v>
      </c>
      <c r="F25" s="128"/>
      <c r="G25" s="128"/>
      <c r="H25" s="14">
        <v>2024</v>
      </c>
      <c r="I25" s="22" t="s">
        <v>74</v>
      </c>
      <c r="J25" s="14"/>
      <c r="K25" s="13"/>
    </row>
    <row r="26" spans="2:11" x14ac:dyDescent="0.25">
      <c r="K26" s="12"/>
    </row>
    <row r="27" spans="2:11" ht="56.25" customHeight="1" x14ac:dyDescent="0.25">
      <c r="B27" s="12"/>
      <c r="C27" s="127" t="s">
        <v>69</v>
      </c>
      <c r="D27" s="127"/>
      <c r="E27" s="127"/>
      <c r="F27" s="127"/>
      <c r="G27" s="127"/>
      <c r="H27" s="127"/>
      <c r="I27" s="127"/>
      <c r="K27" s="12"/>
    </row>
    <row r="28" spans="2:11" ht="16.5" customHeight="1" x14ac:dyDescent="0.25">
      <c r="E28" s="116" t="s">
        <v>70</v>
      </c>
      <c r="F28" s="116"/>
      <c r="G28" s="116"/>
      <c r="H28" s="116"/>
      <c r="I28" s="116"/>
      <c r="J28" s="116"/>
      <c r="K28" s="11"/>
    </row>
    <row r="29" spans="2:11" x14ac:dyDescent="0.25">
      <c r="B29" s="12"/>
      <c r="C29" s="12"/>
      <c r="D29" s="12"/>
      <c r="E29" s="116"/>
      <c r="F29" s="116"/>
      <c r="G29" s="116"/>
      <c r="H29" s="116"/>
      <c r="I29" s="116"/>
      <c r="J29" s="116"/>
      <c r="K29" s="11"/>
    </row>
    <row r="30" spans="2:11" ht="15" customHeight="1" x14ac:dyDescent="0.25">
      <c r="C30" s="10"/>
      <c r="D30" s="10"/>
      <c r="E30" s="10"/>
      <c r="F30" s="10"/>
      <c r="G30" s="10"/>
      <c r="H30" s="10"/>
    </row>
    <row r="31" spans="2:11" x14ac:dyDescent="0.25">
      <c r="B31" s="10"/>
      <c r="C31" s="10"/>
      <c r="D31" s="10"/>
      <c r="E31" s="10"/>
      <c r="F31" s="10"/>
      <c r="G31" s="10"/>
      <c r="H31" s="10"/>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cp:lastPrinted>2024-07-22T22:04:40Z</cp:lastPrinted>
  <dcterms:created xsi:type="dcterms:W3CDTF">2017-04-28T13:22:52Z</dcterms:created>
  <dcterms:modified xsi:type="dcterms:W3CDTF">2024-09-19T21:18:05Z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