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23 APARATOS MED LAB\2. PUBLICACION\"/>
    </mc:Choice>
  </mc:AlternateContent>
  <bookViews>
    <workbookView xWindow="0" yWindow="0" windowWidth="28800" windowHeight="11640" tabRatio="876"/>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O3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15" i="7"/>
  <c r="J15" i="7"/>
  <c r="L15" i="7"/>
  <c r="M15" i="7" s="1"/>
  <c r="O30" i="7"/>
  <c r="O29" i="7"/>
  <c r="L14" i="7"/>
  <c r="M14" i="7" s="1"/>
  <c r="J14" i="7"/>
  <c r="H14" i="7"/>
  <c r="M21" i="7" l="1"/>
  <c r="M22" i="7"/>
  <c r="O22" i="7" s="1"/>
  <c r="K21" i="7"/>
  <c r="K19" i="7"/>
  <c r="N18" i="7"/>
  <c r="O18" i="7" s="1"/>
  <c r="K24" i="7"/>
  <c r="K27" i="7"/>
  <c r="N27" i="7"/>
  <c r="O27" i="7" s="1"/>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O28" i="7"/>
  <c r="O31" i="7" s="1"/>
  <c r="K14" i="7"/>
  <c r="O34" i="7"/>
  <c r="O35" i="7"/>
  <c r="O36" i="7" s="1"/>
  <c r="N14" i="7"/>
  <c r="O14" i="7" s="1"/>
  <c r="O37" i="7" l="1"/>
</calcChain>
</file>

<file path=xl/sharedStrings.xml><?xml version="1.0" encoding="utf-8"?>
<sst xmlns="http://schemas.openxmlformats.org/spreadsheetml/2006/main" count="124" uniqueCount="97">
  <si>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</si>
  <si>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</si>
  <si>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</si>
  <si>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</si>
  <si>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</si>
  <si>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</si>
  <si>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</si>
  <si>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</si>
  <si>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</si>
  <si>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</si>
  <si>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</si>
  <si>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</si>
  <si>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</si>
  <si>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</si>
  <si>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</si>
  <si>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</si>
  <si>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</si>
  <si>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</si>
  <si>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</si>
  <si>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</si>
  <si>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</si>
  <si>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</si>
  <si>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</si>
  <si>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</si>
  <si>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</si>
  <si>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</si>
  <si>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</si>
  <si>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</si>
  <si>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</si>
  <si>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</si>
  <si>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</si>
  <si>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</si>
  <si>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</si>
  <si>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</si>
  <si>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</si>
  <si>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</si>
  <si>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</si>
  <si>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</si>
  <si>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</si>
  <si>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</si>
  <si>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</si>
  <si>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</si>
  <si>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</si>
  <si>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</si>
  <si>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</si>
  <si>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</si>
  <si>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</si>
  <si>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</si>
  <si>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</si>
  <si>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</si>
  <si>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</si>
  <si>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</si>
  <si>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</si>
  <si>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</si>
  <si>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</si>
  <si>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</si>
  <si>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</si>
  <si>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</si>
  <si>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</si>
  <si>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</si>
  <si>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</si>
  <si>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</si>
  <si>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</si>
  <si>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</si>
  <si>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</si>
  <si>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</si>
  <si>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</si>
  <si>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</si>
  <si>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</si>
  <si>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</si>
  <si>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</si>
  <si>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</si>
  <si>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</si>
  <si>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</si>
  <si>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</si>
  <si>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</si>
  <si>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</si>
  <si>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</si>
  <si>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</si>
  <si>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</si>
  <si>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</si>
  <si>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Brújula profesional de ingeniería de alta resistencia, cubierta de
metal
plegable, esfera de brújula flotante con escala de 360°, lente
prisma
ajustable, impermeable y a prueba de golpes.
Tamaño compacto y ligero, Flecha magnética luminosa, esfera
giratoria con escala de 360°.</t>
  </si>
  <si>
    <t>UNIDAD</t>
  </si>
  <si>
    <t>Pulsómetro multideportivo de marca reconocida
Velocidad de la CPU: 192 MHz
Memoria interna: 5 MB
Memoria RAM: 32 MB
Versión de Bluetooth: 5.1
Precision Prime™: Sí
Barómetro: Sí
Brújula magnetométrica: Sí
Acelerómetro: Sí
Bateria recargable con capacidad 265 mAh</t>
  </si>
  <si>
    <t>Flexometro (Cinta métrica)
Material hoja: Acero,
Escala: Métrica</t>
  </si>
  <si>
    <t>Cinta Larga De Fibra De Vidrio
Especificaciones técnicas: » Longitud de
la hoja: 50 M / 164' » Ancho de la hoja: 13 mm (1/2") » Material
de la
cuchilla: Fibra de Vidrio » Color de la hoja: Blanca » Escala de la
hoja:
Métrica/Pulgadas » Material de la Caja: ABS de alto impacto »
Tipo de
gancho: Plegable Cero-absoluto</t>
  </si>
  <si>
    <t>Termómetro Digital Electónico
Precisión ±0.2°C (±0.5°F)
Protección IP65 resistente al agua
Sonda de penetración de acero inoxidable AISI 316
3000 horas de duración de la batería (uso continuo)
Auto apagado (seleciona 8 min., 60 min., o apagado)</t>
  </si>
  <si>
    <t>Mascarilla ORO-NASAL reutilizable para equipo MetaMax 3B de
Cortex, Placa: 52664
Material: Goma de silicona Azul, Policarbonato Termoplástico
Talla: M</t>
  </si>
  <si>
    <t>Mascarilla ORO-NASAL reutilizable para equipo MetaMax 3B de
Cortex Placa: 52664
Material: Goma de silicona Azul, Policarbonato Termoplástico
Talla: S</t>
  </si>
  <si>
    <t>Linea de muestreo 2 metros para MetaMax 3B de Cortex, Placa: 52664</t>
  </si>
  <si>
    <t>Adaptador para mascarilla ORO-NASAL para equipo MetaMax
3B de
Cortex Placa:52664
Material: Espuma de poliuretano negra, nailon UBL gris y tejido
de nailon
rojo</t>
  </si>
  <si>
    <t>Sensor de Oxigeno para MetaMax 3B de Cortex, Placa: 52664</t>
  </si>
  <si>
    <t>Electrodos EMG
Hipoalergénicos
No reutilizable
Excelente conductividad
Fuerte adhesión
Paquete x 50 unidades</t>
  </si>
  <si>
    <t>Tiras de prueba x25, lactate-plus deben ser compatibles al
equipo medico
Marca del medidor de lactato: Lactate-plus</t>
  </si>
  <si>
    <t>PAQUETE</t>
  </si>
  <si>
    <t>Pack compuesto por 1 bote de 25 Tiras reactivas medidoras
para Lactate Plus, deben ser compatibles al equipo medico
Marca del medidor de lactato: Lactate Scout</t>
  </si>
  <si>
    <t>Medidor portatil de lactacto MARCA RECONOCIDA
se requieren 0,2 l de sangre capilar
-Método de detección amperométrica enzimática
-Resultados en 10 segundos
-Rango de medición: 0,5 – 25 mmol / L
-Compensa la influencia de niveles altos y bajos de hematocrito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</si>
</sst>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view="pageBreakPreview" zoomScale="70" zoomScaleNormal="70" zoomScaleSheetLayoutView="70" zoomScalePageLayoutView="55" workbookViewId="0">
      <selection activeCell="G24" sqref="G2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57"/>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4" t="s">
        <v>5</v>
      </c>
    </row>
    <row r="8" spans="1:15" ht="9.9499999999999993" customHeight="1" x14ac:dyDescent="0.25">
      <c r="A8" s="5"/>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6"/>
      <c r="E10" s="7"/>
      <c r="F10" s="7"/>
      <c r="M10" s="7"/>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6"/>
      <c r="D12" s="17"/>
      <c r="E12" s="19"/>
      <c r="F12" s="19"/>
      <c r="G12" s="19"/>
      <c r="H12" s="17"/>
      <c r="I12" s="20"/>
      <c r="J12" s="58"/>
      <c r="K12" s="58"/>
      <c r="L12" s="58"/>
      <c r="N12" s="21"/>
      <c r="O12" s="21"/>
    </row>
    <row r="13" spans="1:15" s="8"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8" customFormat="1" ht="119.25" customHeight="1" x14ac:dyDescent="0.25">
      <c r="A14" s="26">
        <v>1</v>
      </c>
      <c r="B14" s="59" t="s">
        <v>81</v>
      </c>
      <c r="C14" s="12"/>
      <c r="D14" s="9">
        <v>6</v>
      </c>
      <c r="E14" s="13" t="s">
        <v>82</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8" customFormat="1" ht="158.25" customHeight="1" x14ac:dyDescent="0.25">
      <c r="A15" s="26">
        <v>2</v>
      </c>
      <c r="B15" s="59" t="s">
        <v>83</v>
      </c>
      <c r="C15" s="12"/>
      <c r="D15" s="9">
        <v>5</v>
      </c>
      <c r="E15" s="13" t="s">
        <v>82</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8" customFormat="1" ht="51" customHeight="1" x14ac:dyDescent="0.25">
      <c r="A16" s="26">
        <v>3</v>
      </c>
      <c r="B16" s="59" t="s">
        <v>84</v>
      </c>
      <c r="C16" s="12"/>
      <c r="D16" s="9">
        <v>4</v>
      </c>
      <c r="E16" s="13" t="s">
        <v>82</v>
      </c>
      <c r="F16" s="14"/>
      <c r="G16" s="11"/>
      <c r="H16" s="1">
        <f t="shared" ref="H16:H27" si="13">+ROUND(F16*G16,0)</f>
        <v>0</v>
      </c>
      <c r="I16" s="11"/>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27">
        <f t="shared" ref="O16:O27" si="19">ROUND(L16+N16+M16,0)</f>
        <v>0</v>
      </c>
    </row>
    <row r="17" spans="1:15" s="8" customFormat="1" ht="131.25" customHeight="1" x14ac:dyDescent="0.25">
      <c r="A17" s="26">
        <v>4</v>
      </c>
      <c r="B17" s="59" t="s">
        <v>85</v>
      </c>
      <c r="C17" s="12"/>
      <c r="D17" s="9">
        <v>6</v>
      </c>
      <c r="E17" s="13" t="s">
        <v>82</v>
      </c>
      <c r="F17" s="14"/>
      <c r="G17" s="11"/>
      <c r="H17" s="1">
        <f t="shared" si="13"/>
        <v>0</v>
      </c>
      <c r="I17" s="11"/>
      <c r="J17" s="1">
        <f t="shared" si="14"/>
        <v>0</v>
      </c>
      <c r="K17" s="1">
        <f t="shared" si="15"/>
        <v>0</v>
      </c>
      <c r="L17" s="1">
        <f t="shared" si="16"/>
        <v>0</v>
      </c>
      <c r="M17" s="1">
        <f t="shared" si="17"/>
        <v>0</v>
      </c>
      <c r="N17" s="1">
        <f t="shared" si="18"/>
        <v>0</v>
      </c>
      <c r="O17" s="27">
        <f t="shared" si="19"/>
        <v>0</v>
      </c>
    </row>
    <row r="18" spans="1:15" s="8" customFormat="1" ht="95.25" customHeight="1" x14ac:dyDescent="0.25">
      <c r="A18" s="26">
        <v>5</v>
      </c>
      <c r="B18" s="59" t="s">
        <v>86</v>
      </c>
      <c r="C18" s="12"/>
      <c r="D18" s="9">
        <v>2</v>
      </c>
      <c r="E18" s="13" t="s">
        <v>82</v>
      </c>
      <c r="F18" s="14"/>
      <c r="G18" s="11"/>
      <c r="H18" s="1">
        <f t="shared" si="13"/>
        <v>0</v>
      </c>
      <c r="I18" s="11"/>
      <c r="J18" s="1">
        <f t="shared" si="14"/>
        <v>0</v>
      </c>
      <c r="K18" s="1">
        <f t="shared" si="15"/>
        <v>0</v>
      </c>
      <c r="L18" s="1">
        <f t="shared" si="16"/>
        <v>0</v>
      </c>
      <c r="M18" s="1">
        <f t="shared" si="17"/>
        <v>0</v>
      </c>
      <c r="N18" s="1">
        <f t="shared" si="18"/>
        <v>0</v>
      </c>
      <c r="O18" s="27">
        <f t="shared" si="19"/>
        <v>0</v>
      </c>
    </row>
    <row r="19" spans="1:15" s="8" customFormat="1" ht="96.75" customHeight="1" x14ac:dyDescent="0.25">
      <c r="A19" s="26">
        <v>6</v>
      </c>
      <c r="B19" s="59" t="s">
        <v>87</v>
      </c>
      <c r="C19" s="12"/>
      <c r="D19" s="9">
        <v>1</v>
      </c>
      <c r="E19" s="13" t="s">
        <v>82</v>
      </c>
      <c r="F19" s="14"/>
      <c r="G19" s="11"/>
      <c r="H19" s="1">
        <f t="shared" si="13"/>
        <v>0</v>
      </c>
      <c r="I19" s="11"/>
      <c r="J19" s="1">
        <f t="shared" si="14"/>
        <v>0</v>
      </c>
      <c r="K19" s="1">
        <f t="shared" si="15"/>
        <v>0</v>
      </c>
      <c r="L19" s="1">
        <f t="shared" si="16"/>
        <v>0</v>
      </c>
      <c r="M19" s="1">
        <f t="shared" si="17"/>
        <v>0</v>
      </c>
      <c r="N19" s="1">
        <f t="shared" si="18"/>
        <v>0</v>
      </c>
      <c r="O19" s="27">
        <f t="shared" si="19"/>
        <v>0</v>
      </c>
    </row>
    <row r="20" spans="1:15" s="8" customFormat="1" ht="96.75" customHeight="1" x14ac:dyDescent="0.25">
      <c r="A20" s="26">
        <v>7</v>
      </c>
      <c r="B20" s="59" t="s">
        <v>88</v>
      </c>
      <c r="C20" s="12"/>
      <c r="D20" s="9">
        <v>1</v>
      </c>
      <c r="E20" s="13" t="s">
        <v>82</v>
      </c>
      <c r="F20" s="14"/>
      <c r="G20" s="11"/>
      <c r="H20" s="1">
        <f t="shared" si="13"/>
        <v>0</v>
      </c>
      <c r="I20" s="11"/>
      <c r="J20" s="1">
        <f t="shared" si="14"/>
        <v>0</v>
      </c>
      <c r="K20" s="1">
        <f t="shared" si="15"/>
        <v>0</v>
      </c>
      <c r="L20" s="1">
        <f t="shared" si="16"/>
        <v>0</v>
      </c>
      <c r="M20" s="1">
        <f t="shared" si="17"/>
        <v>0</v>
      </c>
      <c r="N20" s="1">
        <f t="shared" si="18"/>
        <v>0</v>
      </c>
      <c r="O20" s="27">
        <f t="shared" si="19"/>
        <v>0</v>
      </c>
    </row>
    <row r="21" spans="1:15" s="8" customFormat="1" ht="51" customHeight="1" x14ac:dyDescent="0.25">
      <c r="A21" s="26">
        <v>8</v>
      </c>
      <c r="B21" s="59" t="s">
        <v>89</v>
      </c>
      <c r="C21" s="12"/>
      <c r="D21" s="9">
        <v>2</v>
      </c>
      <c r="E21" s="13" t="s">
        <v>82</v>
      </c>
      <c r="F21" s="14"/>
      <c r="G21" s="11"/>
      <c r="H21" s="1">
        <f t="shared" si="13"/>
        <v>0</v>
      </c>
      <c r="I21" s="11"/>
      <c r="J21" s="1">
        <f t="shared" si="14"/>
        <v>0</v>
      </c>
      <c r="K21" s="1">
        <f t="shared" si="15"/>
        <v>0</v>
      </c>
      <c r="L21" s="1">
        <f t="shared" si="16"/>
        <v>0</v>
      </c>
      <c r="M21" s="1">
        <f t="shared" si="17"/>
        <v>0</v>
      </c>
      <c r="N21" s="1">
        <f t="shared" si="18"/>
        <v>0</v>
      </c>
      <c r="O21" s="27">
        <f t="shared" si="19"/>
        <v>0</v>
      </c>
    </row>
    <row r="22" spans="1:15" s="8" customFormat="1" ht="85.5" customHeight="1" x14ac:dyDescent="0.25">
      <c r="A22" s="26">
        <v>9</v>
      </c>
      <c r="B22" s="59" t="s">
        <v>90</v>
      </c>
      <c r="C22" s="12"/>
      <c r="D22" s="9">
        <v>2</v>
      </c>
      <c r="E22" s="13" t="s">
        <v>82</v>
      </c>
      <c r="F22" s="14"/>
      <c r="G22" s="11"/>
      <c r="H22" s="1">
        <f t="shared" si="13"/>
        <v>0</v>
      </c>
      <c r="I22" s="11"/>
      <c r="J22" s="1">
        <f t="shared" si="14"/>
        <v>0</v>
      </c>
      <c r="K22" s="1">
        <f t="shared" si="15"/>
        <v>0</v>
      </c>
      <c r="L22" s="1">
        <f t="shared" si="16"/>
        <v>0</v>
      </c>
      <c r="M22" s="1">
        <f t="shared" si="17"/>
        <v>0</v>
      </c>
      <c r="N22" s="1">
        <f t="shared" si="18"/>
        <v>0</v>
      </c>
      <c r="O22" s="27">
        <f t="shared" si="19"/>
        <v>0</v>
      </c>
    </row>
    <row r="23" spans="1:15" s="8" customFormat="1" ht="51" customHeight="1" x14ac:dyDescent="0.25">
      <c r="A23" s="26">
        <v>10</v>
      </c>
      <c r="B23" s="59" t="s">
        <v>91</v>
      </c>
      <c r="C23" s="12"/>
      <c r="D23" s="9">
        <v>1</v>
      </c>
      <c r="E23" s="13" t="s">
        <v>82</v>
      </c>
      <c r="F23" s="14"/>
      <c r="G23" s="11"/>
      <c r="H23" s="1">
        <f t="shared" si="13"/>
        <v>0</v>
      </c>
      <c r="I23" s="11"/>
      <c r="J23" s="1">
        <f t="shared" si="14"/>
        <v>0</v>
      </c>
      <c r="K23" s="1">
        <f t="shared" si="15"/>
        <v>0</v>
      </c>
      <c r="L23" s="1">
        <f t="shared" si="16"/>
        <v>0</v>
      </c>
      <c r="M23" s="1">
        <f t="shared" si="17"/>
        <v>0</v>
      </c>
      <c r="N23" s="1">
        <f t="shared" si="18"/>
        <v>0</v>
      </c>
      <c r="O23" s="27">
        <f t="shared" si="19"/>
        <v>0</v>
      </c>
    </row>
    <row r="24" spans="1:15" s="8" customFormat="1" ht="89.25" customHeight="1" x14ac:dyDescent="0.25">
      <c r="A24" s="26">
        <v>11</v>
      </c>
      <c r="B24" s="59" t="s">
        <v>92</v>
      </c>
      <c r="C24" s="12"/>
      <c r="D24" s="9">
        <v>10</v>
      </c>
      <c r="E24" s="13" t="s">
        <v>94</v>
      </c>
      <c r="F24" s="14"/>
      <c r="G24" s="11"/>
      <c r="H24" s="1">
        <f t="shared" si="13"/>
        <v>0</v>
      </c>
      <c r="I24" s="11"/>
      <c r="J24" s="1">
        <f t="shared" si="14"/>
        <v>0</v>
      </c>
      <c r="K24" s="1">
        <f t="shared" si="15"/>
        <v>0</v>
      </c>
      <c r="L24" s="1">
        <f t="shared" si="16"/>
        <v>0</v>
      </c>
      <c r="M24" s="1">
        <f t="shared" si="17"/>
        <v>0</v>
      </c>
      <c r="N24" s="1">
        <f t="shared" si="18"/>
        <v>0</v>
      </c>
      <c r="O24" s="27">
        <f t="shared" si="19"/>
        <v>0</v>
      </c>
    </row>
    <row r="25" spans="1:15" s="8" customFormat="1" ht="53.25" customHeight="1" x14ac:dyDescent="0.25">
      <c r="A25" s="26">
        <v>12</v>
      </c>
      <c r="B25" s="59" t="s">
        <v>93</v>
      </c>
      <c r="C25" s="12"/>
      <c r="D25" s="9">
        <v>1</v>
      </c>
      <c r="E25" s="13" t="s">
        <v>94</v>
      </c>
      <c r="F25" s="14"/>
      <c r="G25" s="11"/>
      <c r="H25" s="1">
        <f t="shared" si="13"/>
        <v>0</v>
      </c>
      <c r="I25" s="11"/>
      <c r="J25" s="1">
        <f t="shared" si="14"/>
        <v>0</v>
      </c>
      <c r="K25" s="1">
        <f t="shared" si="15"/>
        <v>0</v>
      </c>
      <c r="L25" s="1">
        <f t="shared" si="16"/>
        <v>0</v>
      </c>
      <c r="M25" s="1">
        <f t="shared" si="17"/>
        <v>0</v>
      </c>
      <c r="N25" s="1">
        <f t="shared" si="18"/>
        <v>0</v>
      </c>
      <c r="O25" s="27">
        <f t="shared" si="19"/>
        <v>0</v>
      </c>
    </row>
    <row r="26" spans="1:15" s="8" customFormat="1" ht="51" customHeight="1" x14ac:dyDescent="0.25">
      <c r="A26" s="26">
        <v>13</v>
      </c>
      <c r="B26" s="59" t="s">
        <v>95</v>
      </c>
      <c r="C26" s="12"/>
      <c r="D26" s="9">
        <v>4</v>
      </c>
      <c r="E26" s="13" t="s">
        <v>82</v>
      </c>
      <c r="F26" s="14"/>
      <c r="G26" s="11"/>
      <c r="H26" s="1">
        <f t="shared" si="13"/>
        <v>0</v>
      </c>
      <c r="I26" s="11"/>
      <c r="J26" s="1">
        <f t="shared" si="14"/>
        <v>0</v>
      </c>
      <c r="K26" s="1">
        <f t="shared" si="15"/>
        <v>0</v>
      </c>
      <c r="L26" s="1">
        <f t="shared" si="16"/>
        <v>0</v>
      </c>
      <c r="M26" s="1">
        <f t="shared" si="17"/>
        <v>0</v>
      </c>
      <c r="N26" s="1">
        <f t="shared" si="18"/>
        <v>0</v>
      </c>
      <c r="O26" s="27">
        <f t="shared" si="19"/>
        <v>0</v>
      </c>
    </row>
    <row r="27" spans="1:15" s="8" customFormat="1" ht="99.75" customHeight="1" thickBot="1" x14ac:dyDescent="0.3">
      <c r="A27" s="26">
        <v>14</v>
      </c>
      <c r="B27" s="59" t="s">
        <v>96</v>
      </c>
      <c r="C27" s="12"/>
      <c r="D27" s="9">
        <v>1</v>
      </c>
      <c r="E27" s="13" t="s">
        <v>82</v>
      </c>
      <c r="F27" s="14"/>
      <c r="G27" s="11"/>
      <c r="H27" s="1">
        <f t="shared" si="13"/>
        <v>0</v>
      </c>
      <c r="I27" s="11"/>
      <c r="J27" s="1">
        <f t="shared" si="14"/>
        <v>0</v>
      </c>
      <c r="K27" s="1">
        <f t="shared" si="15"/>
        <v>0</v>
      </c>
      <c r="L27" s="1">
        <f t="shared" si="16"/>
        <v>0</v>
      </c>
      <c r="M27" s="1">
        <f t="shared" si="17"/>
        <v>0</v>
      </c>
      <c r="N27" s="1">
        <f t="shared" si="18"/>
        <v>0</v>
      </c>
      <c r="O27" s="27">
        <f t="shared" si="19"/>
        <v>0</v>
      </c>
    </row>
    <row r="28" spans="1:15" s="8" customFormat="1" ht="42" customHeight="1" thickBot="1" x14ac:dyDescent="0.3">
      <c r="A28" s="93" t="s">
        <v>26</v>
      </c>
      <c r="B28" s="94"/>
      <c r="C28" s="94"/>
      <c r="D28" s="94"/>
      <c r="E28" s="94"/>
      <c r="F28" s="94"/>
      <c r="G28" s="94"/>
      <c r="H28" s="94"/>
      <c r="I28" s="94"/>
      <c r="J28" s="94"/>
      <c r="K28" s="94"/>
      <c r="L28" s="66" t="s">
        <v>27</v>
      </c>
      <c r="M28" s="67"/>
      <c r="N28" s="67"/>
      <c r="O28" s="35">
        <f>SUMIF(G:G,0%,L:L)+SUMIF(G:G,"",L:L)</f>
        <v>0</v>
      </c>
    </row>
    <row r="29" spans="1:15" s="8" customFormat="1" ht="39" customHeight="1" x14ac:dyDescent="0.25">
      <c r="A29" s="72" t="s">
        <v>78</v>
      </c>
      <c r="B29" s="73"/>
      <c r="C29" s="73"/>
      <c r="D29" s="73"/>
      <c r="E29" s="73"/>
      <c r="F29" s="73"/>
      <c r="G29" s="73"/>
      <c r="H29" s="73"/>
      <c r="I29" s="73"/>
      <c r="J29" s="73"/>
      <c r="K29" s="74"/>
      <c r="L29" s="64" t="s">
        <v>28</v>
      </c>
      <c r="M29" s="65"/>
      <c r="N29" s="65"/>
      <c r="O29" s="36">
        <f>SUMIF(G:G,5%,L:L)</f>
        <v>0</v>
      </c>
    </row>
    <row r="30" spans="1:15" s="8" customFormat="1" ht="30" customHeight="1" x14ac:dyDescent="0.25">
      <c r="A30" s="75"/>
      <c r="B30" s="76"/>
      <c r="C30" s="76"/>
      <c r="D30" s="76"/>
      <c r="E30" s="76"/>
      <c r="F30" s="76"/>
      <c r="G30" s="76"/>
      <c r="H30" s="76"/>
      <c r="I30" s="76"/>
      <c r="J30" s="76"/>
      <c r="K30" s="77"/>
      <c r="L30" s="64" t="s">
        <v>29</v>
      </c>
      <c r="M30" s="65"/>
      <c r="N30" s="65"/>
      <c r="O30" s="36">
        <f>SUMIF(G:G,19%,L:L)</f>
        <v>0</v>
      </c>
    </row>
    <row r="31" spans="1:15" s="8" customFormat="1" ht="30" customHeight="1" x14ac:dyDescent="0.25">
      <c r="A31" s="75"/>
      <c r="B31" s="76"/>
      <c r="C31" s="76"/>
      <c r="D31" s="76"/>
      <c r="E31" s="76"/>
      <c r="F31" s="76"/>
      <c r="G31" s="76"/>
      <c r="H31" s="76"/>
      <c r="I31" s="76"/>
      <c r="J31" s="76"/>
      <c r="K31" s="77"/>
      <c r="L31" s="62" t="s">
        <v>22</v>
      </c>
      <c r="M31" s="63"/>
      <c r="N31" s="63"/>
      <c r="O31" s="37">
        <f>SUM(O28:O30)</f>
        <v>0</v>
      </c>
    </row>
    <row r="32" spans="1:15" s="8" customFormat="1" ht="30" customHeight="1" x14ac:dyDescent="0.25">
      <c r="A32" s="75"/>
      <c r="B32" s="76"/>
      <c r="C32" s="76"/>
      <c r="D32" s="76"/>
      <c r="E32" s="76"/>
      <c r="F32" s="76"/>
      <c r="G32" s="76"/>
      <c r="H32" s="76"/>
      <c r="I32" s="76"/>
      <c r="J32" s="76"/>
      <c r="K32" s="77"/>
      <c r="L32" s="60" t="s">
        <v>30</v>
      </c>
      <c r="M32" s="61"/>
      <c r="N32" s="61"/>
      <c r="O32" s="38">
        <f>SUMIF(G:G,5%,M:M)</f>
        <v>0</v>
      </c>
    </row>
    <row r="33" spans="1:17" s="8" customFormat="1" ht="30" customHeight="1" x14ac:dyDescent="0.25">
      <c r="A33" s="75"/>
      <c r="B33" s="76"/>
      <c r="C33" s="76"/>
      <c r="D33" s="76"/>
      <c r="E33" s="76"/>
      <c r="F33" s="76"/>
      <c r="G33" s="76"/>
      <c r="H33" s="76"/>
      <c r="I33" s="76"/>
      <c r="J33" s="76"/>
      <c r="K33" s="77"/>
      <c r="L33" s="60" t="s">
        <v>31</v>
      </c>
      <c r="M33" s="61"/>
      <c r="N33" s="61"/>
      <c r="O33" s="38">
        <f>SUMIF(G:G,19%,M:M)</f>
        <v>0</v>
      </c>
    </row>
    <row r="34" spans="1:17" s="8" customFormat="1" ht="30" customHeight="1" x14ac:dyDescent="0.25">
      <c r="A34" s="75"/>
      <c r="B34" s="76"/>
      <c r="C34" s="76"/>
      <c r="D34" s="76"/>
      <c r="E34" s="76"/>
      <c r="F34" s="76"/>
      <c r="G34" s="76"/>
      <c r="H34" s="76"/>
      <c r="I34" s="76"/>
      <c r="J34" s="76"/>
      <c r="K34" s="77"/>
      <c r="L34" s="62" t="s">
        <v>32</v>
      </c>
      <c r="M34" s="63"/>
      <c r="N34" s="63"/>
      <c r="O34" s="37">
        <f>SUM(O32:O33)</f>
        <v>0</v>
      </c>
    </row>
    <row r="35" spans="1:17" s="8" customFormat="1" ht="30" customHeight="1" x14ac:dyDescent="0.25">
      <c r="A35" s="75"/>
      <c r="B35" s="76"/>
      <c r="C35" s="76"/>
      <c r="D35" s="76"/>
      <c r="E35" s="76"/>
      <c r="F35" s="76"/>
      <c r="G35" s="76"/>
      <c r="H35" s="76"/>
      <c r="I35" s="76"/>
      <c r="J35" s="76"/>
      <c r="K35" s="77"/>
      <c r="L35" s="64" t="s">
        <v>33</v>
      </c>
      <c r="M35" s="65"/>
      <c r="N35" s="65"/>
      <c r="O35" s="36">
        <f>SUMIF(I:I,8%,N:N)</f>
        <v>0</v>
      </c>
    </row>
    <row r="36" spans="1:17" s="8" customFormat="1" ht="37.5" customHeight="1" x14ac:dyDescent="0.25">
      <c r="A36" s="75"/>
      <c r="B36" s="76"/>
      <c r="C36" s="76"/>
      <c r="D36" s="76"/>
      <c r="E36" s="76"/>
      <c r="F36" s="76"/>
      <c r="G36" s="76"/>
      <c r="H36" s="76"/>
      <c r="I36" s="76"/>
      <c r="J36" s="76"/>
      <c r="K36" s="77"/>
      <c r="L36" s="70" t="s">
        <v>34</v>
      </c>
      <c r="M36" s="71"/>
      <c r="N36" s="71"/>
      <c r="O36" s="37">
        <f>SUM(O35)</f>
        <v>0</v>
      </c>
    </row>
    <row r="37" spans="1:17" s="8" customFormat="1" ht="32.25" customHeight="1" thickBot="1" x14ac:dyDescent="0.3">
      <c r="A37" s="78"/>
      <c r="B37" s="79"/>
      <c r="C37" s="79"/>
      <c r="D37" s="79"/>
      <c r="E37" s="79"/>
      <c r="F37" s="79"/>
      <c r="G37" s="79"/>
      <c r="H37" s="79"/>
      <c r="I37" s="79"/>
      <c r="J37" s="79"/>
      <c r="K37" s="80"/>
      <c r="L37" s="68" t="s">
        <v>35</v>
      </c>
      <c r="M37" s="69"/>
      <c r="N37" s="69"/>
      <c r="O37" s="39">
        <f>+O31+O34+O36</f>
        <v>0</v>
      </c>
    </row>
    <row r="39" spans="1:17" ht="50.1" customHeight="1" thickBot="1" x14ac:dyDescent="0.3">
      <c r="B39" s="84"/>
      <c r="C39" s="84"/>
    </row>
    <row r="40" spans="1:17" x14ac:dyDescent="0.25">
      <c r="B40" s="105" t="s">
        <v>36</v>
      </c>
      <c r="C40" s="105"/>
    </row>
    <row r="41" spans="1:17" ht="15" customHeight="1" x14ac:dyDescent="0.25">
      <c r="M41" s="41"/>
      <c r="N41" s="42"/>
      <c r="O41" s="43"/>
    </row>
    <row r="42" spans="1:17" ht="15.75" customHeight="1" x14ac:dyDescent="0.25">
      <c r="M42" s="41"/>
      <c r="N42" s="42"/>
      <c r="O42" s="43"/>
    </row>
    <row r="43" spans="1:17" ht="15" customHeight="1" x14ac:dyDescent="0.25">
      <c r="A43" s="10" t="s">
        <v>37</v>
      </c>
      <c r="M43" s="41"/>
      <c r="N43" s="42"/>
      <c r="O43" s="43"/>
    </row>
    <row r="44" spans="1:17" x14ac:dyDescent="0.25">
      <c r="A44" s="104" t="s">
        <v>38</v>
      </c>
      <c r="B44" s="104"/>
      <c r="C44" s="104"/>
      <c r="D44" s="104"/>
      <c r="E44" s="104"/>
      <c r="F44" s="104"/>
      <c r="G44" s="104"/>
      <c r="H44" s="104"/>
      <c r="I44" s="104"/>
      <c r="J44" s="104"/>
      <c r="K44" s="104"/>
      <c r="L44" s="104"/>
      <c r="M44" s="104"/>
      <c r="N44" s="104"/>
      <c r="O44" s="104"/>
      <c r="P44" s="2"/>
      <c r="Q44" s="2"/>
    </row>
    <row r="45" spans="1:17" ht="15" customHeight="1" x14ac:dyDescent="0.25">
      <c r="A45" s="103" t="s">
        <v>39</v>
      </c>
      <c r="B45" s="103"/>
      <c r="C45" s="103"/>
      <c r="D45" s="103"/>
      <c r="E45" s="103"/>
      <c r="F45" s="103"/>
      <c r="G45" s="103"/>
      <c r="H45" s="103"/>
      <c r="I45" s="103"/>
      <c r="J45" s="103"/>
      <c r="K45" s="103"/>
      <c r="L45" s="103"/>
      <c r="M45" s="103"/>
      <c r="N45" s="103"/>
      <c r="O45" s="103"/>
      <c r="P45" s="40"/>
      <c r="Q45" s="40"/>
    </row>
    <row r="46" spans="1:17" x14ac:dyDescent="0.25">
      <c r="A46" s="102" t="s">
        <v>40</v>
      </c>
      <c r="B46" s="102"/>
      <c r="C46" s="102"/>
      <c r="D46" s="102"/>
      <c r="E46" s="102"/>
      <c r="F46" s="102"/>
      <c r="G46" s="102"/>
      <c r="H46" s="102"/>
      <c r="I46" s="102"/>
      <c r="J46" s="102"/>
      <c r="K46" s="102"/>
      <c r="L46" s="102"/>
      <c r="M46" s="102"/>
      <c r="N46" s="102"/>
      <c r="O46" s="102"/>
      <c r="P46" s="4"/>
      <c r="Q46" s="4"/>
    </row>
    <row r="47" spans="1:17" x14ac:dyDescent="0.25">
      <c r="A47" s="102" t="s">
        <v>41</v>
      </c>
      <c r="B47" s="102"/>
      <c r="C47" s="102"/>
      <c r="D47" s="102"/>
      <c r="E47" s="102"/>
      <c r="F47" s="102"/>
      <c r="G47" s="102"/>
      <c r="H47" s="102"/>
      <c r="I47" s="102"/>
      <c r="J47" s="102"/>
      <c r="K47" s="102"/>
      <c r="L47" s="102"/>
      <c r="M47" s="102"/>
      <c r="N47" s="102"/>
      <c r="O47" s="102"/>
      <c r="P47" s="4"/>
      <c r="Q47" s="4"/>
    </row>
    <row r="48" spans="1:17" x14ac:dyDescent="0.25">
      <c r="K48" s="2"/>
      <c r="L48" s="2"/>
      <c r="M48" s="2"/>
      <c r="N48" s="2"/>
    </row>
    <row r="90" spans="11:15" s="2" customFormat="1" x14ac:dyDescent="0.25">
      <c r="K90" s="3"/>
      <c r="L90" s="3"/>
      <c r="M90" s="3"/>
      <c r="N90" s="3"/>
      <c r="O90" s="3"/>
    </row>
    <row r="91" spans="11:15" s="2" customFormat="1" x14ac:dyDescent="0.25">
      <c r="K91" s="3"/>
      <c r="L91" s="3"/>
      <c r="M91" s="3"/>
      <c r="N91" s="3"/>
      <c r="O91" s="3"/>
    </row>
    <row r="92" spans="11:15" s="2" customFormat="1" x14ac:dyDescent="0.25">
      <c r="K92" s="3"/>
      <c r="L92" s="3"/>
      <c r="M92" s="3"/>
      <c r="N92" s="3"/>
      <c r="O92" s="3"/>
    </row>
    <row r="93" spans="11:15" s="2" customFormat="1" x14ac:dyDescent="0.25">
      <c r="K93" s="3"/>
      <c r="L93" s="3"/>
      <c r="M93" s="3"/>
      <c r="N93" s="3"/>
      <c r="O93" s="3"/>
    </row>
  </sheetData>
  <sheetProtection algorithmName="SHA-512" hashValue="B+SdU+brSwAkdGiXujmQUCzmdxFCVWs+wHAzHkzc/KHyKKY7RMdnASUosRZL+fqujCwqyGGIrgcxcISEDMXZqg==" saltValue="KCtyIHijf/eWAq3Sl14iPA==" spinCount="100000" sheet="1" selectLockedCells="1"/>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5"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2024-09-12T19:30:18Z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