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 41.1  Ordenes contractuales de compra\S-CD-021 ART SST\2. PUBLICACION\"/>
    </mc:Choice>
  </mc:AlternateContent>
  <bookViews>
    <workbookView xWindow="0" yWindow="0" windowWidth="11490" windowHeight="10395" tabRatio="876"/>
  </bookViews>
  <sheets>
    <sheet name="Bienes y Servicios" sheetId="7" r:id="rId1"/>
    <sheet name="Cálculos" sheetId="2" state="hidden" r:id="rId2"/>
    <sheet name="CONTROL CAMBIOS" sheetId="8" state="hidden" r:id="rId3"/>
  </sheets>
  <definedNames>
    <definedName name="_xlnm.Print_Area" localSheetId="0">'Bienes y Servicios'!$A$1:$O$76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N15" i="7" s="1"/>
  <c r="H16" i="7"/>
  <c r="J16" i="7"/>
  <c r="K16" i="7"/>
  <c r="L16" i="7"/>
  <c r="M16" i="7" s="1"/>
  <c r="H17" i="7"/>
  <c r="J17" i="7"/>
  <c r="K17" i="7"/>
  <c r="L17" i="7"/>
  <c r="M17" i="7" s="1"/>
  <c r="N17" i="7"/>
  <c r="O17" i="7" s="1"/>
  <c r="H18" i="7"/>
  <c r="K18" i="7" s="1"/>
  <c r="J18" i="7"/>
  <c r="L18" i="7"/>
  <c r="N18" i="7" s="1"/>
  <c r="H19" i="7"/>
  <c r="J19" i="7"/>
  <c r="L19" i="7"/>
  <c r="M19" i="7" s="1"/>
  <c r="N19" i="7"/>
  <c r="H20" i="7"/>
  <c r="J20" i="7"/>
  <c r="K20" i="7"/>
  <c r="L20" i="7"/>
  <c r="M20" i="7" s="1"/>
  <c r="H21" i="7"/>
  <c r="J21" i="7"/>
  <c r="K21" i="7"/>
  <c r="L21" i="7"/>
  <c r="N21" i="7" s="1"/>
  <c r="H22" i="7"/>
  <c r="K22" i="7" s="1"/>
  <c r="J22" i="7"/>
  <c r="L22" i="7"/>
  <c r="M22" i="7" s="1"/>
  <c r="H23" i="7"/>
  <c r="J23" i="7"/>
  <c r="L23" i="7"/>
  <c r="M23" i="7" s="1"/>
  <c r="N23" i="7"/>
  <c r="H24" i="7"/>
  <c r="K24" i="7" s="1"/>
  <c r="J24" i="7"/>
  <c r="L24" i="7"/>
  <c r="M24" i="7" s="1"/>
  <c r="H25" i="7"/>
  <c r="J25" i="7"/>
  <c r="K25" i="7" s="1"/>
  <c r="L25" i="7"/>
  <c r="M25" i="7" s="1"/>
  <c r="H26" i="7"/>
  <c r="J26" i="7"/>
  <c r="K26" i="7"/>
  <c r="L26" i="7"/>
  <c r="N26" i="7" s="1"/>
  <c r="H27" i="7"/>
  <c r="J27" i="7"/>
  <c r="L27" i="7"/>
  <c r="N27" i="7" s="1"/>
  <c r="H28" i="7"/>
  <c r="J28" i="7"/>
  <c r="K28" i="7"/>
  <c r="L28" i="7"/>
  <c r="M28" i="7" s="1"/>
  <c r="H29" i="7"/>
  <c r="J29" i="7"/>
  <c r="K29" i="7"/>
  <c r="L29" i="7"/>
  <c r="M29" i="7" s="1"/>
  <c r="H30" i="7"/>
  <c r="J30" i="7"/>
  <c r="K30" i="7"/>
  <c r="L30" i="7"/>
  <c r="N30" i="7" s="1"/>
  <c r="H31" i="7"/>
  <c r="J31" i="7"/>
  <c r="L31" i="7"/>
  <c r="M31" i="7" s="1"/>
  <c r="H32" i="7"/>
  <c r="K32" i="7" s="1"/>
  <c r="J32" i="7"/>
  <c r="L32" i="7"/>
  <c r="M32" i="7" s="1"/>
  <c r="H33" i="7"/>
  <c r="J33" i="7"/>
  <c r="K33" i="7" s="1"/>
  <c r="L33" i="7"/>
  <c r="N33" i="7"/>
  <c r="H34" i="7"/>
  <c r="J34" i="7"/>
  <c r="L34" i="7"/>
  <c r="M34" i="7" s="1"/>
  <c r="H35" i="7"/>
  <c r="J35" i="7"/>
  <c r="L35" i="7"/>
  <c r="M35" i="7" s="1"/>
  <c r="H36" i="7"/>
  <c r="K36" i="7" s="1"/>
  <c r="J36" i="7"/>
  <c r="L36" i="7"/>
  <c r="M36" i="7" s="1"/>
  <c r="N36" i="7"/>
  <c r="O36" i="7" s="1"/>
  <c r="H37" i="7"/>
  <c r="J37" i="7"/>
  <c r="K37" i="7" s="1"/>
  <c r="L37" i="7"/>
  <c r="M37" i="7" s="1"/>
  <c r="H38" i="7"/>
  <c r="K38" i="7" s="1"/>
  <c r="J38" i="7"/>
  <c r="L38" i="7"/>
  <c r="N38" i="7" s="1"/>
  <c r="H39" i="7"/>
  <c r="K39" i="7" s="1"/>
  <c r="J39" i="7"/>
  <c r="L39" i="7"/>
  <c r="N39" i="7" s="1"/>
  <c r="H40" i="7"/>
  <c r="J40" i="7"/>
  <c r="K40" i="7"/>
  <c r="L40" i="7"/>
  <c r="N40" i="7" s="1"/>
  <c r="M40" i="7"/>
  <c r="H41" i="7"/>
  <c r="K41" i="7" s="1"/>
  <c r="J41" i="7"/>
  <c r="L41" i="7"/>
  <c r="M41" i="7" s="1"/>
  <c r="H42" i="7"/>
  <c r="K42" i="7" s="1"/>
  <c r="J42" i="7"/>
  <c r="L42" i="7"/>
  <c r="N42" i="7" s="1"/>
  <c r="H43" i="7"/>
  <c r="J43" i="7"/>
  <c r="L43" i="7"/>
  <c r="M43" i="7" s="1"/>
  <c r="H44" i="7"/>
  <c r="J44" i="7"/>
  <c r="K44" i="7"/>
  <c r="L44" i="7"/>
  <c r="M44" i="7" s="1"/>
  <c r="N44" i="7"/>
  <c r="H45" i="7"/>
  <c r="J45" i="7"/>
  <c r="K45" i="7" s="1"/>
  <c r="L45" i="7"/>
  <c r="N45" i="7"/>
  <c r="H46" i="7"/>
  <c r="J46" i="7"/>
  <c r="L46" i="7"/>
  <c r="M46" i="7" s="1"/>
  <c r="H47" i="7"/>
  <c r="J47" i="7"/>
  <c r="L47" i="7"/>
  <c r="M47" i="7" s="1"/>
  <c r="H48" i="7"/>
  <c r="J48" i="7"/>
  <c r="L48" i="7"/>
  <c r="M48" i="7" s="1"/>
  <c r="N48" i="7"/>
  <c r="H49" i="7"/>
  <c r="J49" i="7"/>
  <c r="K49" i="7" s="1"/>
  <c r="L49" i="7"/>
  <c r="M49" i="7" s="1"/>
  <c r="H50" i="7"/>
  <c r="J50" i="7"/>
  <c r="K50" i="7"/>
  <c r="L50" i="7"/>
  <c r="N50" i="7" s="1"/>
  <c r="H51" i="7"/>
  <c r="K51" i="7" s="1"/>
  <c r="J51" i="7"/>
  <c r="L51" i="7"/>
  <c r="N51" i="7" s="1"/>
  <c r="H52" i="7"/>
  <c r="K52" i="7" s="1"/>
  <c r="J52" i="7"/>
  <c r="L52" i="7"/>
  <c r="M52" i="7" s="1"/>
  <c r="N52" i="7"/>
  <c r="H53" i="7"/>
  <c r="J53" i="7"/>
  <c r="K53" i="7"/>
  <c r="L53" i="7"/>
  <c r="M53" i="7" s="1"/>
  <c r="H54" i="7"/>
  <c r="J54" i="7"/>
  <c r="K54" i="7" s="1"/>
  <c r="L54" i="7"/>
  <c r="N54" i="7" s="1"/>
  <c r="H55" i="7"/>
  <c r="J55" i="7"/>
  <c r="L55" i="7"/>
  <c r="M55" i="7"/>
  <c r="N55" i="7"/>
  <c r="K35" i="7" l="1"/>
  <c r="K23" i="7"/>
  <c r="K47" i="7"/>
  <c r="O52" i="7"/>
  <c r="K31" i="7"/>
  <c r="N28" i="7"/>
  <c r="O28" i="7" s="1"/>
  <c r="K46" i="7"/>
  <c r="K43" i="7"/>
  <c r="K34" i="7"/>
  <c r="M30" i="7"/>
  <c r="K27" i="7"/>
  <c r="M54" i="7"/>
  <c r="O54" i="7" s="1"/>
  <c r="K19" i="7"/>
  <c r="N29" i="7"/>
  <c r="O29" i="7" s="1"/>
  <c r="M27" i="7"/>
  <c r="O27" i="7" s="1"/>
  <c r="O55" i="7"/>
  <c r="K55" i="7"/>
  <c r="N53" i="7"/>
  <c r="K48" i="7"/>
  <c r="N35" i="7"/>
  <c r="O35" i="7" s="1"/>
  <c r="N20" i="7"/>
  <c r="O20" i="7" s="1"/>
  <c r="O53" i="7"/>
  <c r="M51" i="7"/>
  <c r="O51" i="7" s="1"/>
  <c r="M50" i="7"/>
  <c r="O50" i="7" s="1"/>
  <c r="O48" i="7"/>
  <c r="N47" i="7"/>
  <c r="O47" i="7" s="1"/>
  <c r="N43" i="7"/>
  <c r="O43" i="7" s="1"/>
  <c r="M42" i="7"/>
  <c r="N41" i="7"/>
  <c r="O41" i="7" s="1"/>
  <c r="O40" i="7"/>
  <c r="M39" i="7"/>
  <c r="O39" i="7" s="1"/>
  <c r="M38" i="7"/>
  <c r="O38" i="7" s="1"/>
  <c r="N32" i="7"/>
  <c r="O32" i="7" s="1"/>
  <c r="N31" i="7"/>
  <c r="O31" i="7" s="1"/>
  <c r="M26" i="7"/>
  <c r="O26" i="7" s="1"/>
  <c r="N24" i="7"/>
  <c r="O24" i="7" s="1"/>
  <c r="M18" i="7"/>
  <c r="O18" i="7" s="1"/>
  <c r="N16" i="7"/>
  <c r="O16" i="7" s="1"/>
  <c r="M15" i="7"/>
  <c r="O15" i="7" s="1"/>
  <c r="M45" i="7"/>
  <c r="O45" i="7" s="1"/>
  <c r="M33" i="7"/>
  <c r="O33" i="7" s="1"/>
  <c r="M21" i="7"/>
  <c r="O21" i="7" s="1"/>
  <c r="O19" i="7"/>
  <c r="O22" i="7"/>
  <c r="N46" i="7"/>
  <c r="O46" i="7" s="1"/>
  <c r="N34" i="7"/>
  <c r="O34" i="7" s="1"/>
  <c r="N22" i="7"/>
  <c r="O44" i="7"/>
  <c r="N49" i="7"/>
  <c r="O49" i="7" s="1"/>
  <c r="O42" i="7"/>
  <c r="N37" i="7"/>
  <c r="O37" i="7" s="1"/>
  <c r="O30" i="7"/>
  <c r="N25" i="7"/>
  <c r="O25" i="7" s="1"/>
  <c r="O23" i="7"/>
  <c r="O61" i="7"/>
  <c r="O60" i="7"/>
  <c r="O58" i="7" l="1"/>
  <c r="O57" i="7"/>
  <c r="L14" i="7"/>
  <c r="M14" i="7" s="1"/>
  <c r="J14" i="7"/>
  <c r="H14" i="7"/>
  <c r="O56" i="7" l="1"/>
  <c r="O59" i="7" s="1"/>
  <c r="K14" i="7"/>
  <c r="O62" i="7"/>
  <c r="O63" i="7"/>
  <c r="O64" i="7" s="1"/>
  <c r="N14" i="7"/>
  <c r="O14" i="7" s="1"/>
  <c r="O65" i="7" l="1"/>
</calcChain>
</file>

<file path=xl/sharedStrings.xml><?xml version="1.0" encoding="utf-8"?>
<sst xmlns="http://schemas.openxmlformats.org/spreadsheetml/2006/main" count="180" uniqueCount="125">
  <si>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</si>
  <si>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</si>
  <si>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</si>
  <si>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</si>
  <si>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</si>
  <si>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</si>
  <si>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</si>
  <si>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</si>
  <si>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</si>
  <si>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</si>
  <si>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</si>
  <si>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</si>
  <si>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</si>
  <si>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</si>
  <si>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</si>
  <si>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</si>
  <si>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</si>
  <si>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</si>
  <si>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</si>
  <si>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</si>
  <si>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</si>
  <si>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</si>
  <si>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</si>
  <si>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</si>
  <si>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</si>
  <si>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</si>
  <si>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</si>
  <si>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</si>
  <si>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</si>
  <si>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</si>
  <si>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</si>
  <si>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</si>
  <si>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</si>
  <si>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</si>
  <si>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</si>
  <si>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</si>
  <si>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</si>
  <si>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</si>
  <si>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</si>
  <si>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</si>
  <si>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</si>
  <si>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</si>
  <si>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</si>
  <si>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</si>
  <si>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</si>
  <si>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</si>
  <si>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</si>
  <si>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</si>
  <si>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</si>
  <si>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</si>
  <si>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</si>
  <si>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</si>
  <si>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</si>
  <si>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</si>
  <si>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</si>
  <si>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</si>
  <si>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</si>
  <si>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</si>
  <si>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</si>
  <si>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</si>
  <si>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</si>
  <si>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</si>
  <si>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</si>
  <si>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</si>
  <si>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</si>
  <si>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</si>
  <si>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</si>
  <si>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</si>
  <si>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</si>
  <si>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</si>
  <si>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</si>
  <si>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</si>
  <si>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</si>
  <si>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</si>
  <si>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</si>
  <si>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</si>
  <si>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</si>
  <si>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</si>
  <si>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</si>
  <si>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</si>
  <si>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</si>
  <si>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BLOQUEADOR SOLAR: diseñado especialmente para brindar la
protección necesaria en actividades expuestas a la radiación
solar. Otorga protección contra rayos ultravioleta del tipo A y B
(UVA/ UVB). Ofrece protección hasta 80 minutos en sumersión
en agua NO CONTIENE PARABENOS NI OXIBENZONA SPF
de 70 PROBADO hasta 8 horas de protección. CAJA X12
SOBRES Normatividad resolucion 3132 de 1998 Entregar ficha
tecnica.</t>
  </si>
  <si>
    <t>ESPARADRAPO: Dispositivo médico no estéril, Cintas
quirúrgicas: ideal para uso en hospitales y clínicas, - recubiertos
con adhesivo termo fusible o acrílico. - Sin látex e hipo
alergénico. Adecuado para pieles sensibles. - Fácil de rasgar. -
Altamente transpirable y flexible. Caja x 5 unidades
Normatividad: ISO 9001 Entregar ficha tecnica</t>
  </si>
  <si>
    <t>GASAS ESTERILES: 100% Hilos de algodón Alta capacidad de
absorción Dimensiones: (50 – 200) mm y (8 – 12)mm Gasa
estéril: esterilizada con óxido de etileno, vida util de cinco años.
Caja x 25 unidades /5 und x sobre Normatividad: ISO 9001,
13485 y FDA Entregar ficha tecnica.</t>
  </si>
  <si>
    <t>VENDA ELASTICA 2X5 YARDAS: Fabricada con caucho en
filamentos y poliéster crudo sin compactar, con una elongación
de 220%, suave al tacto. Normatividad: resolucion 705 de 2007
Entregar ficha tecnica</t>
  </si>
  <si>
    <t>VENDA ELASTICA 3X5 YARDAS: Fabricada con caucho en
filamentos y poliéster crudo sin compactar, con una elongación
de 220%, suave al tacto. Normatividad: resolucion 705 de 2007
Entregar ficha tecnica</t>
  </si>
  <si>
    <t>CAJA</t>
  </si>
  <si>
    <t>UNIDAD</t>
  </si>
  <si>
    <t>VENDA ELASTICA 5X 5 YARDAS: Fabricada con caucho en
filamentos y poliéster crudo sin compactar, con una elongación
de 220%, suave al tacto. Normatividad: resolucion 705 de 2007
Entregar ficha tecnica</t>
  </si>
  <si>
    <t>VENDA ALGODÓN LAMINADO 3X5 YARDAS: Fabricado en
algodón 100% puro, no tejido, unido a través de una resina
denominada ACRILATO. De specto: Tela liviana, libre de
impurezas y partículas extrañas, suave al tacto. Normatividad:
NTC 2140 Entregar ficha tecnica</t>
  </si>
  <si>
    <t>VENDA ALGODÓN LAMINADO 5X5 YARDAS: Fabricado en
algodón 100% puro, no tejido, unido a través de una resina
denominada ACRILATO. De specto: Tela liviana, libre de
impurezas y partículas extrañas, suave al tacto. Normatividad:
NTC 2140 Entregar ficha tecnica.</t>
  </si>
  <si>
    <t>MICROPORE:Cinta adhesiva microporosa, no oclusiva, para uso
general Respaldo no tejido de fibras 100% de rayon color
blanco, suaves y flexibles. Adhesivo hipoalergénico, a base de
acrilato, sensible a Ia presión, impregnada uniformemente en
una de sus caras con sustancia adhesiva incolora.
Hipoalergénica, atoxica, aséptica y libre de látex. Normatividad:
ISO 9001/EN 46001; ISO 9002IEN 46002; ISO 13488 Entregar
ficha tecnica.</t>
  </si>
  <si>
    <t>SOLUCION SALINA DE 100ml: Solucion inyectable de uso
hospitalario, se utiliza en terapias de hidratacion en los casos de
diarrea aguda o vomito. Reposicion de electrolitos (sodio y
cloruro) utiles para irrigaciones esteriles por ejemplo de ojos, y
en general para limpiar heridas. Cloruro de sodio 0.9%, Bolsa
viaflex x 100ml. Normatividad: Resolucion 705 de 2007 Entregar
ficha tecnica</t>
  </si>
  <si>
    <t>INMOVILIZADOR SAM SPLINT: Inmovilizador maleable para
extremidades superior e inferior, tipo flexible y moldeable. Uso
adulto - pediátrico. Dimensiones: 100cm x 10cm.
Carácter:Equipo Uso:Evitar los movimientos de las extremidades
Tipo:Sam Splint Color: Varios Anchura:10 centímetros
Longitud:1 metro Presentación:Unidad Propiedades:Flexible y
moldeable Trabajos:Adulto - pediátrico Marca:Health Solutions
Entregar ficha tecnica.</t>
  </si>
  <si>
    <t>DESCANSA PIES La estructura es estable, Debe permitir el
apoyo firme de ambos pies sin deslizarse o cambiar de posición
II. Ajustable en ángulo con movimiento basculante o graduable
de mínimo tres (3) hasta ocho (8) alturas o posiciones. III.
Material antideslizante tanto en la superficie como en la base de
manera que no existan deslizamientos de los pies sobre el
descansa pies ni de este sobre el piso (NTP 242). IV. Los bordes
expuestos del material deben estar grafados, doblados o pulidos
y no deben presentar aristas, filos cortantes o puntas. V. los
mecanismos de ajuste de las alturas deber ser accesibles,
fáciles de graduar y de fácil manipulación. VI. Los mecanismos
de ajuste de altura deben garantizar que la graduación
establecida por cada usuario se mantenga pese al uso diario.
VII. Se tomará como mejora de la oferta si tiene esfera
masajeadora. VIII. La altura debe ser graduable entre 10 y 31 cm
respecto al piso e inclinación de S°a 15. grados. NTP 24</t>
  </si>
  <si>
    <t>GUANTES DE NITRILO AZUL: Fabricados en látex sintético,
ambidiestro, de acabado uniforme, libres de polvo, decoloración,
áreas delgadas, pegajosidad y otras imperfecciones que puedan
afectar su utilidad. Llibre de poros o perforaciones. Corresponde
anatómicamente al contorno natural de la mano dentro de la
amplitud requerida para su utilización.
Caja x 50 unidades.
Normatividad: ISO 13485, ISO 9001 Entregar ficha tecnica.</t>
  </si>
  <si>
    <t>TAPAOIDOS DE INSERCCION: protección auditiva con cordón
y estuche fabricado en silicona termoplástica, material anti
alergénico que proporciona confort y fácil manipulación. Nivel de
atenuación NRR 27 DB, forma de arco con 4 membranas que se
ajusta fácilmente al momento de insertarlo, cordon, estuche, fácil
mantenimiento. Normatividad: ANSI/ASA S3.19 -1974 ANSI/ASA
S12.6-2016 UNE-EN 352-2:2003 NTC 2272 Entegar ficha
tecnica.</t>
  </si>
  <si>
    <t>Chaleco reflectivo grado tres (3) color naranja, con dos (2)
reflectivos por cada lado, cierres en plástico grueso
(Dieléctricos), seis (6) bolsillos (02 internos, 04 externos) con
botones en plástico. tallas hombre: (S - 12) / (M - 34) / (L - 36) /
(XL - 16) Talla Dama: (S - 34) / (M -58) (L - 24) / (XL - 9)</t>
  </si>
  <si>
    <t>TAPETE DIELECTRICO CLASE 4: fabricado en EPDM, cara de
trabajo con acanalado antideslizante y antifatiga y la otra cara
con grabado tipo diamante KS-61 según estándar de la norma
IEC 61111, voltaje de resistencia hasta 50Kv. Normatividad:
Resolución 90708 de 2013: Por la cual se expide el Reglamento
Técnico de Instalaciones Eléctricas-RETIE,y su Anexo General.-
NORMA TECNICA COLOMBIANA NTC 2050. Código Eléctrico
Colombiano. Entregar ficha tecnic</t>
  </si>
  <si>
    <t>Visor ARC flash dielectrico :Visera de policarbonato inyectado,
contra el arco eléctrico y el riesgo térmico. Tono verde para una
mejor transmisión de la luz.</t>
  </si>
  <si>
    <t>Rodilleras Industriales Dotación Acolchadas Trabajo Pesado:
Elaboradas en espuma de alta densidad doradas en poliéster de
alta densidad con protección en termoplástico de PE O PP, Con
sujeción en tiras elásticas en neopreno. Con cumplimento en la
normativa EN ISO 13688:13 y EN 14404:05. Deben venir en
pares diestro y zurdo.</t>
  </si>
  <si>
    <t>GUANTES MULTIFLEX POLYESTER NITRILO: Fibra de
polyester de alto desempeño. Recubrimiento de nitrilo ideal para
trabajos en contacto con aceites. Puño elastizado reforzado.
Polyester ideal para la transpiración de la piel. Composición:
55% polyester - 45% nitrilo. Normatividad: Articulo 10, 11, 23 del
decreto 4741 del 2005 Entregar ficha tecnica. Deben venir en
par distro y Zurdo.</t>
  </si>
  <si>
    <t>SABANA DE TELA DESECHABLE 1.10 cm x 100 m COLOR
AZUL :3100000137 UNIDAD Unidad de Venta: Unidad
Presentación: Unidad Marca: SURGICAL HEALTH</t>
  </si>
  <si>
    <t>Cofias, GORROS DESECHABLES TIPO ORUGA Borde elástico
que no ejerce presión TELA NO TEJIDA. 100% desechable.
Talla única Colores: Blanco PAQUETE X 100 UN</t>
  </si>
  <si>
    <t>TAPABOCAS TERMOSELLADO: por ultrasonido esta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que no son irritantes ni
alergénicas, para soportar la protección del tapabocas. Avalado
y certificado por INVIMA, ficha tecnica. Presentacion caja x 50
unidades.</t>
  </si>
  <si>
    <t>TIJERAS DE TRAUMA:Tijera de trauma o corta todo, tijera
universal para uso en trauma, diseñada para cortar los
materiales más fuertes está perfectamente equipada para el uso
en áreas de enfermería, medicina general, paramédicos,entre
otros. Fabricada en acero inoxidable, manecillas en
plástico,permiten ser esterilizadas,muy resistente y
duradera,perfectas para cortar ropa, vendajes, etc,tamaño
mediano 18.5cm Normatividad: resolucion 705 de 2007</t>
  </si>
  <si>
    <t>TERMOMETRO DIGITAL: brinda lecturas rápidas y precisas.
Cuenta con punta rígida y pantalla LCD para visualización de
resultados de manera fácil y práctica. Su uso es bucal o axilar.
Con caracteristicas como ligero y compacto para facilitar su uso,
pantalla LCD digital, en grados Celsius y Fahrenheit, señal de
alarma para temperaturas altas, memoria de la última lectura,
libre de latex,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Resolucion 705
de 2007 Entregar ficha tecnica.</t>
  </si>
  <si>
    <t>Bota de Seguridad: En Cuero de origen bovino curtido al cromo,
corregida o carnaza. La suela debe ser fabricada en caucho o
material sintético de alta impermeabilidad y resistente a los
aceites y grasas; Con gravado antideslizante y con puntera de
seguridad. Debe cumplir con la normativa UNE EN ISO
/20345:2011 NUM5.8.3 de abrasión al suelo, UNE-EN ISO
20345:2011 NUM 5.8.4 Flexión de la suela , UNE – EN ISO
/20345:2011 NUM 5.3.1.2 Adherencia total en la suela, UNE-EN
ISO 22568-2-IMPACTO Num.5.3 COMPRESIÓN NUM 5.4
Resistencia mecánica de la puntera. TALLA 36:2 ,37: 2,TALLA
38: 2 ,TALLA 40:2,TALLA 41:2, TALLA 42:</t>
  </si>
  <si>
    <t>KIT DE RESCATE EN ALTURAS: como elemento de trabajo en
alturas para dar cumplimiento a la norma de alturas.kit de
rescate pata trabajos en alturas todos elementos deben ser
debidamente certificados Contenido del kit 4. Mosquetones en
acero 1. Maletín en lona 2. Poleas dobles en acero 1.poleas
sencillas en acero 1. Ascendedor en puño tipo Yumar 2.
Conector de anclaje graduable, doble argolla (Tie off)
1.Ascendedor bloqueador 1 linea de vida ( cuerda) de 50 metros
con conector- ANSI Z359-12 2019 NTC 2037</t>
  </si>
  <si>
    <t>MEDIDOR DE GASES TOXICOS: Método de muestreo de
difusión Natural y sensor de alta sensibilidad, con alta
sensibilidad y repetibilidad MCU integrado de 32 bits, alta
fiabilidad y capacidad de auto adaptación,funciones completas,
fácil operar. Pantalla LCD colorido, más intuitivo, abundante y
claro, diseño compacto, fácil de transportar,plásticos de
ingeniería de alta resistencia y goma antideslizante compuesta;
alta resistencia, a prueba de agua, a prueba de polvo y a prueba
de explosiones, 500 grupos de registros de datos, puede
registrar los datos, almacenarlo y hacer el análisis de datos,
sensor electroquímico y catalítico.Detección de gas Combustible,
gas H2S, CO2, O2. Precisión: ±5% F.S, Tiempo de respuesta:
30s Indicación: pantalla LCD en tiempo real y estado del
sistema. Alerta LED, audio y vibración para fugas de gas, altas y
bajas Temperatuar y humedad de entorno de trabajo:-20C ~
50C, &lt;95% RH (no rocío) Fuente de alimentación: Batería li-on
DC3.7V, 2000 mAh Tiempo de carga: 6 h ~ 8 h Tiempo de
Trabajo: 8 h continuamente (sin alarmar) Vida útil del Sensor de
Gas: 2 años A prueba de explosión grado: Ex ib IIB T3 Gb Clase
de protección: IP65 Tamaño del artículo: 130mm x 67mm
×30mm Peso del artículo: aprox. 400g . Normatividad: NTC2505
NTC6337-1:2019 Entregar ficha tecnica</t>
  </si>
  <si>
    <t>FRENO PARA TRABAJO EN ALTURAS : Freno para cuerda de
12,7 mm -14 mm (1/2 “ o 9/16 “) Elaborado en acero inoxidable
mínima carga de rotura 3600 lb pesos 572g15070-1
Normatividad: ANSI Z359.1 EN 353-2 ANSI Z359.1 EN 353-2
Entregar ficha tecnica</t>
  </si>
  <si>
    <t>CARETA CON ACRILICO GUADAÑADORA: Fabricado en
polipropileno de alta densidad con sistema de densidad con
rachet que poermite intercambiar visores en policarbonato de
alta resistencia con y sin ribete metalico, al igual que visores en
malla metalica para labores forestales. Peso de casquete 280
gramos, peso visor 1360 gramos. Normatividad: Articulo 10, 11,
23 del decreto 4741 del 2005 Entregar ficha tecnica.</t>
  </si>
  <si>
    <t>ESCALERILLA DE 3 PASOS TIPO TIJERA Rígidas y de alta
resistencia, cumplen con las normas ANSI 14.2, Estructura
totalmente en aluminio el mecanismo de tijera garantiza una
operación suave y segura, de gran durabilidad en las escaleras
de este tipo. Diseñada en material de aluminio, Peldaños
antiderrapantes 3" (8 cm Doble refuerzo en peldaños inferiores
para mayor resistencia Separadores externos para mayor
estabilidad Tacones plásticos antiderrapantes</t>
  </si>
  <si>
    <t>MOSQUETONES: grillete en forma de anilla de acero o
aleaciones ligeras de aluminio con un pestillo operado con un
resorte, que se utiliza para conectar en forma rapida y reversible
componentes, en especial sistemas que cumplen una funcion
critica sobre la seguridad. Elaborado en acero forzado con
apertura de 22mm, triple seguro para su apertura, cierre
automatico, carga 5000lb/22.2km R existencia de ruptura minima
4.5 kn Normatividad: ANSI Z359.12, CSA, Z259.12, CE EN 362
Entregar ficha tecnica</t>
  </si>
  <si>
    <t>GUANTE INDUSTRIAL PARA SOLDADURA: Fabricado en
carnaza de primera calidad con refuerzo en la palma, dedo
pulgar y nudillos. • Color naranja y negro. • Forro interno tejido
en algodón para aislar el calor. • Curtido al cromo para su
duración. • Guante de 16” de largo. • Costuras en Kevlar
ignifugas (tecnología Dupont) • Sistema mata chispa, debe venir
en par diestro y zurdo.</t>
  </si>
  <si>
    <t>MEGAFONO: Usado para dar indicaciones en emergencias,
evacuación y simulacros. Megáfono Recargable de Batería
Lithium 24w, con Puerto USB, sirena y grabador de 15
segundos, micrófono con volumen, y cinturón para
cargador,correa ajustable para hombro. Normatividad
Resolucion 0627 de 2006 Entregar ficha tecnica.</t>
  </si>
  <si>
    <t>PITOS DE EMERGENCIA: material 100 % acrilonitrilo butadieno
estireno (ABS) peso 10 gramos permite a líderes de grupos
convocar, organizar y animar actividades, sirva para dar aviso,
como señal o como emergencia. Normatividad: Resolucion 705
de 2007 Entregar ficha tecnica.</t>
  </si>
  <si>
    <t>LINTERNA DINAMO: – Linterna o lampara Dinamo, en material
de plastico resistente, recarga manual, Funciona sin Baterías–
Ideal para Alumbrar en las noches en el Camping– Iluminación
con Luces tipo LED– Se recarga con la Mano DINAMO es autorecargable–
Su funcionamiento es totalmente ECOLÓGICO–
Genera Energía y Almacena suficiente para Alumbrar Luz
Blanca Entregar ficha tecnica.</t>
  </si>
  <si>
    <t>TIE OFF: Adaptador de anclaje (conector) portatil en reata
polyester de alta tenacidad, facil de usar , liviano con capacidad
de resistencia de 5000lbf. En reata y doble argolla en dielectrica
con capacidad de resistencia 5000lbf (22,2 KN), capa protectora
de polyester para evitar desgastes producidos por la friccion.
Rango de capacidad: minimo 130 lbs - maximo 310 lbs
(1persona) incluyendo uniforme, equipos y cualquier herramienta
del trabajador, conforme: ANSI Z359.18 - 2017, y resolucion
Colombiana 4272 de 2021. Entregar certificado de conformidad</t>
  </si>
  <si>
    <t>MASCARILLAS 38511 - N95 Autofiltrantes desechables, del
grupo FFP. Debe cumplir con el certificado de calidad
internacional ISO 9001. Tasa de filtración 95%. 42 Material: 50
gsm pp no tejido + 30 g/m2 fundido soplado. Protección PM2.5
(partículas de neblina y bacterias). Eficaz contra el polvo y humo.
Pruebas según UNE 0064-1:2020. Número: IGC10905.</t>
  </si>
  <si>
    <t>RODACHINES PARA ANDAMIOS:Rodachines metálicos ,
Multidireccionales , de 8 pulgadas, con tornillo para roscado de
38 mm desmontable, Capacidad de carga 7384 kg, debe ser
compatible con andamio de marca "COENEC"
Debidamente certificadas,bajo la Resolucion 4272/2021</t>
  </si>
  <si>
    <t>PETO DE CARNAZA: Material: Carnaza de cuero de res
(vacuno), curtido al cromo Hilo: poliéster Tirantas: Reata con
ajuste al cuello y a la cintura Medida: 60cm x 90cm 60 cm x
110cm Espesor: Entre 1.5mm y 1.8mm Un bolsillo.</t>
  </si>
  <si>
    <t>OVEROL INDUSTRIAL:Overol tipo piloto en tela drill galleta
americana. Triple costura. Manga larga. Posee 4 bolsillos
delanteros ligeramente sesgados con cierre. Bolsillo en la manga
(porta lapicero). Dos bolsillos traseros y un bolsillo lateral en la
pierna. Dos chapetas de 15 cms de altura de la cintura. Cintura
elasticada. Accesorio para radio a la altura de la hombrera
derecha. Bota recta con pliegue y cierre, el cierre frontal debe
ser tipo seguridad que abra en ambos sentidos. Con cinta
reflectiva, 500 candelas de 2" (0,50 mm) segun norma
ANSI/ISEA 107-2004, con aplicación en pecho y espalda, con
aplicación de cinta reflectiva en 360º en piernas y brazos. Overol
color beige. Cremalleras plasticas. cintas de velcro adhesivo.
Tallas M, L,XL, XXL</t>
  </si>
  <si>
    <t>IMPERMEABLE 2 PIEZAS AMARILLO: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</si>
  <si>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SOMBRERO TIPO PAVA: Elaborada en poliéster, ojalotes
plásticos. Adicionalmente lleva una extensión en el mismo
material, en la parte trasera que cubra orejas y nuca de usuario.
NTC 2745 Textiles y confecciones. Hilos de alta tenacidad de
fibras cortadas de poliéster 100% para coser Entregar ficha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</si>
</sst>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Alignment="1" applyProtection="1">
      <alignment horizontal="center" vertical="center"/>
      <protection hidden="1"/>
    </xf>
    <xf numFmtId="0" fontId="1" fillId="2" borderId="0" xfId="0" applyFont="1" applyFill="1" applyAlignment="1" applyProtection="1">
      <alignment horizontal="center"/>
      <protection hidden="1"/>
    </xf>
    <xf numFmtId="0" fontId="3" fillId="0" borderId="1" xfId="0" applyFont="1" applyBorder="1" applyAlignment="1" applyProtection="1">
      <alignment horizontal="left"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tabSelected="1" view="pageBreakPreview" zoomScale="70" zoomScaleNormal="70" zoomScaleSheetLayoutView="70" zoomScalePageLayoutView="55" workbookViewId="0">
      <selection activeCell="C52" sqref="C52"/>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58"/>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4" t="s">
        <v>5</v>
      </c>
    </row>
    <row r="8" spans="1:15" ht="9.9499999999999993" customHeight="1" x14ac:dyDescent="0.25">
      <c r="A8" s="5"/>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6"/>
      <c r="E10" s="7"/>
      <c r="F10" s="7"/>
      <c r="M10" s="7"/>
      <c r="N10" s="2"/>
    </row>
    <row r="11" spans="1:15" ht="30" customHeight="1" x14ac:dyDescent="0.25">
      <c r="A11" s="90"/>
      <c r="B11" s="91"/>
      <c r="D11" s="71" t="s">
        <v>9</v>
      </c>
      <c r="E11" s="72"/>
      <c r="F11" s="73"/>
      <c r="G11" s="74"/>
      <c r="H11" s="74"/>
      <c r="I11" s="75"/>
      <c r="K11" s="71" t="s">
        <v>10</v>
      </c>
      <c r="L11" s="72"/>
      <c r="M11" s="67"/>
      <c r="N11" s="68"/>
      <c r="O11" s="18"/>
    </row>
    <row r="12" spans="1:15" ht="9.9499999999999993" customHeight="1" thickBot="1" x14ac:dyDescent="0.3">
      <c r="A12" s="17"/>
      <c r="B12" s="19"/>
      <c r="C12" s="16"/>
      <c r="D12" s="17"/>
      <c r="E12" s="19"/>
      <c r="F12" s="19"/>
      <c r="G12" s="19"/>
      <c r="H12" s="17"/>
      <c r="I12" s="20"/>
      <c r="J12" s="57"/>
      <c r="K12" s="57"/>
      <c r="L12" s="57"/>
      <c r="N12" s="21"/>
      <c r="O12" s="21"/>
    </row>
    <row r="13" spans="1:15" s="8"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8" customFormat="1" ht="111.75" customHeight="1" x14ac:dyDescent="0.25">
      <c r="A14" s="26">
        <v>1</v>
      </c>
      <c r="B14" s="59" t="s">
        <v>81</v>
      </c>
      <c r="C14" s="12"/>
      <c r="D14" s="9">
        <v>13</v>
      </c>
      <c r="E14" s="13" t="s">
        <v>86</v>
      </c>
      <c r="F14" s="14"/>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8" customFormat="1" ht="99" customHeight="1" x14ac:dyDescent="0.25">
      <c r="A15" s="26">
        <v>2</v>
      </c>
      <c r="B15" s="59" t="s">
        <v>82</v>
      </c>
      <c r="C15" s="12"/>
      <c r="D15" s="9">
        <v>10</v>
      </c>
      <c r="E15" s="13" t="s">
        <v>86</v>
      </c>
      <c r="F15" s="14"/>
      <c r="G15" s="11"/>
      <c r="H15" s="1">
        <f t="shared" ref="H15:H55" si="6">+ROUND(F15*G15,0)</f>
        <v>0</v>
      </c>
      <c r="I15" s="11"/>
      <c r="J15" s="1">
        <f t="shared" ref="J15:J55" si="7">ROUND(F15*I15,0)</f>
        <v>0</v>
      </c>
      <c r="K15" s="1">
        <f t="shared" ref="K15:K55" si="8">ROUND(F15+H15+J15,0)</f>
        <v>0</v>
      </c>
      <c r="L15" s="1">
        <f t="shared" ref="L15:L55" si="9">ROUND(F15*D15,0)</f>
        <v>0</v>
      </c>
      <c r="M15" s="1">
        <f t="shared" ref="M15:M55" si="10">ROUND(L15*G15,0)</f>
        <v>0</v>
      </c>
      <c r="N15" s="1">
        <f t="shared" ref="N15:N55" si="11">ROUND(L15*I15,0)</f>
        <v>0</v>
      </c>
      <c r="O15" s="27">
        <f t="shared" ref="O15:O55" si="12">ROUND(L15+N15+M15,0)</f>
        <v>0</v>
      </c>
    </row>
    <row r="16" spans="1:15" s="8" customFormat="1" ht="71.25" customHeight="1" x14ac:dyDescent="0.25">
      <c r="A16" s="26">
        <v>3</v>
      </c>
      <c r="B16" s="59" t="s">
        <v>83</v>
      </c>
      <c r="C16" s="12"/>
      <c r="D16" s="9">
        <v>50</v>
      </c>
      <c r="E16" s="13" t="s">
        <v>86</v>
      </c>
      <c r="F16" s="14"/>
      <c r="G16" s="11"/>
      <c r="H16" s="1">
        <f t="shared" si="6"/>
        <v>0</v>
      </c>
      <c r="I16" s="11"/>
      <c r="J16" s="1">
        <f t="shared" si="7"/>
        <v>0</v>
      </c>
      <c r="K16" s="1">
        <f t="shared" si="8"/>
        <v>0</v>
      </c>
      <c r="L16" s="1">
        <f t="shared" si="9"/>
        <v>0</v>
      </c>
      <c r="M16" s="1">
        <f t="shared" si="10"/>
        <v>0</v>
      </c>
      <c r="N16" s="1">
        <f t="shared" si="11"/>
        <v>0</v>
      </c>
      <c r="O16" s="27">
        <f t="shared" si="12"/>
        <v>0</v>
      </c>
    </row>
    <row r="17" spans="1:15" s="8" customFormat="1" ht="57.75" customHeight="1" x14ac:dyDescent="0.25">
      <c r="A17" s="26">
        <v>4</v>
      </c>
      <c r="B17" s="59" t="s">
        <v>84</v>
      </c>
      <c r="C17" s="12"/>
      <c r="D17" s="9">
        <v>50</v>
      </c>
      <c r="E17" s="13" t="s">
        <v>87</v>
      </c>
      <c r="F17" s="14"/>
      <c r="G17" s="11"/>
      <c r="H17" s="1">
        <f t="shared" si="6"/>
        <v>0</v>
      </c>
      <c r="I17" s="11"/>
      <c r="J17" s="1">
        <f t="shared" si="7"/>
        <v>0</v>
      </c>
      <c r="K17" s="1">
        <f t="shared" si="8"/>
        <v>0</v>
      </c>
      <c r="L17" s="1">
        <f t="shared" si="9"/>
        <v>0</v>
      </c>
      <c r="M17" s="1">
        <f t="shared" si="10"/>
        <v>0</v>
      </c>
      <c r="N17" s="1">
        <f t="shared" si="11"/>
        <v>0</v>
      </c>
      <c r="O17" s="27">
        <f t="shared" si="12"/>
        <v>0</v>
      </c>
    </row>
    <row r="18" spans="1:15" s="8" customFormat="1" ht="63" customHeight="1" x14ac:dyDescent="0.25">
      <c r="A18" s="26">
        <v>5</v>
      </c>
      <c r="B18" s="59" t="s">
        <v>85</v>
      </c>
      <c r="C18" s="12"/>
      <c r="D18" s="9">
        <v>50</v>
      </c>
      <c r="E18" s="13" t="s">
        <v>87</v>
      </c>
      <c r="F18" s="14"/>
      <c r="G18" s="11"/>
      <c r="H18" s="1">
        <f t="shared" si="6"/>
        <v>0</v>
      </c>
      <c r="I18" s="11"/>
      <c r="J18" s="1">
        <f t="shared" si="7"/>
        <v>0</v>
      </c>
      <c r="K18" s="1">
        <f t="shared" si="8"/>
        <v>0</v>
      </c>
      <c r="L18" s="1">
        <f t="shared" si="9"/>
        <v>0</v>
      </c>
      <c r="M18" s="1">
        <f t="shared" si="10"/>
        <v>0</v>
      </c>
      <c r="N18" s="1">
        <f t="shared" si="11"/>
        <v>0</v>
      </c>
      <c r="O18" s="27">
        <f t="shared" si="12"/>
        <v>0</v>
      </c>
    </row>
    <row r="19" spans="1:15" s="8" customFormat="1" ht="65.25" customHeight="1" x14ac:dyDescent="0.25">
      <c r="A19" s="26">
        <v>6</v>
      </c>
      <c r="B19" s="59" t="s">
        <v>88</v>
      </c>
      <c r="C19" s="12"/>
      <c r="D19" s="9">
        <v>40</v>
      </c>
      <c r="E19" s="13" t="s">
        <v>87</v>
      </c>
      <c r="F19" s="14"/>
      <c r="G19" s="11"/>
      <c r="H19" s="1">
        <f t="shared" si="6"/>
        <v>0</v>
      </c>
      <c r="I19" s="11"/>
      <c r="J19" s="1">
        <f t="shared" si="7"/>
        <v>0</v>
      </c>
      <c r="K19" s="1">
        <f t="shared" si="8"/>
        <v>0</v>
      </c>
      <c r="L19" s="1">
        <f t="shared" si="9"/>
        <v>0</v>
      </c>
      <c r="M19" s="1">
        <f t="shared" si="10"/>
        <v>0</v>
      </c>
      <c r="N19" s="1">
        <f t="shared" si="11"/>
        <v>0</v>
      </c>
      <c r="O19" s="27">
        <f t="shared" si="12"/>
        <v>0</v>
      </c>
    </row>
    <row r="20" spans="1:15" s="8" customFormat="1" ht="81" customHeight="1" x14ac:dyDescent="0.25">
      <c r="A20" s="26">
        <v>7</v>
      </c>
      <c r="B20" s="59" t="s">
        <v>89</v>
      </c>
      <c r="C20" s="12"/>
      <c r="D20" s="9">
        <v>20</v>
      </c>
      <c r="E20" s="13" t="s">
        <v>87</v>
      </c>
      <c r="F20" s="14"/>
      <c r="G20" s="11"/>
      <c r="H20" s="1">
        <f t="shared" si="6"/>
        <v>0</v>
      </c>
      <c r="I20" s="11"/>
      <c r="J20" s="1">
        <f t="shared" si="7"/>
        <v>0</v>
      </c>
      <c r="K20" s="1">
        <f t="shared" si="8"/>
        <v>0</v>
      </c>
      <c r="L20" s="1">
        <f t="shared" si="9"/>
        <v>0</v>
      </c>
      <c r="M20" s="1">
        <f t="shared" si="10"/>
        <v>0</v>
      </c>
      <c r="N20" s="1">
        <f t="shared" si="11"/>
        <v>0</v>
      </c>
      <c r="O20" s="27">
        <f t="shared" si="12"/>
        <v>0</v>
      </c>
    </row>
    <row r="21" spans="1:15" s="8" customFormat="1" ht="81" customHeight="1" x14ac:dyDescent="0.25">
      <c r="A21" s="26">
        <v>8</v>
      </c>
      <c r="B21" s="59" t="s">
        <v>90</v>
      </c>
      <c r="C21" s="12"/>
      <c r="D21" s="9">
        <v>20</v>
      </c>
      <c r="E21" s="13" t="s">
        <v>87</v>
      </c>
      <c r="F21" s="14"/>
      <c r="G21" s="11"/>
      <c r="H21" s="1">
        <f t="shared" si="6"/>
        <v>0</v>
      </c>
      <c r="I21" s="11"/>
      <c r="J21" s="1">
        <f t="shared" si="7"/>
        <v>0</v>
      </c>
      <c r="K21" s="1">
        <f t="shared" si="8"/>
        <v>0</v>
      </c>
      <c r="L21" s="1">
        <f t="shared" si="9"/>
        <v>0</v>
      </c>
      <c r="M21" s="1">
        <f t="shared" si="10"/>
        <v>0</v>
      </c>
      <c r="N21" s="1">
        <f t="shared" si="11"/>
        <v>0</v>
      </c>
      <c r="O21" s="27">
        <f t="shared" si="12"/>
        <v>0</v>
      </c>
    </row>
    <row r="22" spans="1:15" s="8" customFormat="1" ht="114" customHeight="1" x14ac:dyDescent="0.25">
      <c r="A22" s="26">
        <v>9</v>
      </c>
      <c r="B22" s="59" t="s">
        <v>91</v>
      </c>
      <c r="C22" s="12"/>
      <c r="D22" s="9">
        <v>10</v>
      </c>
      <c r="E22" s="13" t="s">
        <v>87</v>
      </c>
      <c r="F22" s="14"/>
      <c r="G22" s="11"/>
      <c r="H22" s="1">
        <f t="shared" si="6"/>
        <v>0</v>
      </c>
      <c r="I22" s="11"/>
      <c r="J22" s="1">
        <f t="shared" si="7"/>
        <v>0</v>
      </c>
      <c r="K22" s="1">
        <f t="shared" si="8"/>
        <v>0</v>
      </c>
      <c r="L22" s="1">
        <f t="shared" si="9"/>
        <v>0</v>
      </c>
      <c r="M22" s="1">
        <f t="shared" si="10"/>
        <v>0</v>
      </c>
      <c r="N22" s="1">
        <f t="shared" si="11"/>
        <v>0</v>
      </c>
      <c r="O22" s="27">
        <f t="shared" si="12"/>
        <v>0</v>
      </c>
    </row>
    <row r="23" spans="1:15" s="8" customFormat="1" ht="105.75" customHeight="1" x14ac:dyDescent="0.25">
      <c r="A23" s="26">
        <v>10</v>
      </c>
      <c r="B23" s="59" t="s">
        <v>92</v>
      </c>
      <c r="C23" s="12"/>
      <c r="D23" s="9">
        <v>50</v>
      </c>
      <c r="E23" s="13" t="s">
        <v>87</v>
      </c>
      <c r="F23" s="14"/>
      <c r="G23" s="11"/>
      <c r="H23" s="1">
        <f t="shared" si="6"/>
        <v>0</v>
      </c>
      <c r="I23" s="11"/>
      <c r="J23" s="1">
        <f t="shared" si="7"/>
        <v>0</v>
      </c>
      <c r="K23" s="1">
        <f t="shared" si="8"/>
        <v>0</v>
      </c>
      <c r="L23" s="1">
        <f t="shared" si="9"/>
        <v>0</v>
      </c>
      <c r="M23" s="1">
        <f t="shared" si="10"/>
        <v>0</v>
      </c>
      <c r="N23" s="1">
        <f t="shared" si="11"/>
        <v>0</v>
      </c>
      <c r="O23" s="27">
        <f t="shared" si="12"/>
        <v>0</v>
      </c>
    </row>
    <row r="24" spans="1:15" s="8" customFormat="1" ht="120" customHeight="1" x14ac:dyDescent="0.25">
      <c r="A24" s="26">
        <v>11</v>
      </c>
      <c r="B24" s="59" t="s">
        <v>93</v>
      </c>
      <c r="C24" s="12"/>
      <c r="D24" s="9">
        <v>20</v>
      </c>
      <c r="E24" s="13" t="s">
        <v>87</v>
      </c>
      <c r="F24" s="14"/>
      <c r="G24" s="11"/>
      <c r="H24" s="1">
        <f t="shared" si="6"/>
        <v>0</v>
      </c>
      <c r="I24" s="11"/>
      <c r="J24" s="1">
        <f t="shared" si="7"/>
        <v>0</v>
      </c>
      <c r="K24" s="1">
        <f t="shared" si="8"/>
        <v>0</v>
      </c>
      <c r="L24" s="1">
        <f t="shared" si="9"/>
        <v>0</v>
      </c>
      <c r="M24" s="1">
        <f t="shared" si="10"/>
        <v>0</v>
      </c>
      <c r="N24" s="1">
        <f t="shared" si="11"/>
        <v>0</v>
      </c>
      <c r="O24" s="27">
        <f t="shared" si="12"/>
        <v>0</v>
      </c>
    </row>
    <row r="25" spans="1:15" s="8" customFormat="1" ht="216.75" customHeight="1" x14ac:dyDescent="0.25">
      <c r="A25" s="26">
        <v>12</v>
      </c>
      <c r="B25" s="59" t="s">
        <v>94</v>
      </c>
      <c r="C25" s="12"/>
      <c r="D25" s="9">
        <v>10</v>
      </c>
      <c r="E25" s="13" t="s">
        <v>87</v>
      </c>
      <c r="F25" s="14"/>
      <c r="G25" s="11"/>
      <c r="H25" s="1">
        <f t="shared" si="6"/>
        <v>0</v>
      </c>
      <c r="I25" s="11"/>
      <c r="J25" s="1">
        <f t="shared" si="7"/>
        <v>0</v>
      </c>
      <c r="K25" s="1">
        <f t="shared" si="8"/>
        <v>0</v>
      </c>
      <c r="L25" s="1">
        <f t="shared" si="9"/>
        <v>0</v>
      </c>
      <c r="M25" s="1">
        <f t="shared" si="10"/>
        <v>0</v>
      </c>
      <c r="N25" s="1">
        <f t="shared" si="11"/>
        <v>0</v>
      </c>
      <c r="O25" s="27">
        <f t="shared" si="12"/>
        <v>0</v>
      </c>
    </row>
    <row r="26" spans="1:15" s="8" customFormat="1" ht="116.25" customHeight="1" x14ac:dyDescent="0.25">
      <c r="A26" s="26">
        <v>13</v>
      </c>
      <c r="B26" s="59" t="s">
        <v>95</v>
      </c>
      <c r="C26" s="12"/>
      <c r="D26" s="9">
        <v>60</v>
      </c>
      <c r="E26" s="13" t="s">
        <v>86</v>
      </c>
      <c r="F26" s="14"/>
      <c r="G26" s="11"/>
      <c r="H26" s="1">
        <f t="shared" si="6"/>
        <v>0</v>
      </c>
      <c r="I26" s="11"/>
      <c r="J26" s="1">
        <f t="shared" si="7"/>
        <v>0</v>
      </c>
      <c r="K26" s="1">
        <f t="shared" si="8"/>
        <v>0</v>
      </c>
      <c r="L26" s="1">
        <f t="shared" si="9"/>
        <v>0</v>
      </c>
      <c r="M26" s="1">
        <f t="shared" si="10"/>
        <v>0</v>
      </c>
      <c r="N26" s="1">
        <f t="shared" si="11"/>
        <v>0</v>
      </c>
      <c r="O26" s="27">
        <f t="shared" si="12"/>
        <v>0</v>
      </c>
    </row>
    <row r="27" spans="1:15" s="8" customFormat="1" ht="109.5" customHeight="1" x14ac:dyDescent="0.25">
      <c r="A27" s="26">
        <v>14</v>
      </c>
      <c r="B27" s="59" t="s">
        <v>96</v>
      </c>
      <c r="C27" s="12"/>
      <c r="D27" s="9">
        <v>200</v>
      </c>
      <c r="E27" s="13" t="s">
        <v>87</v>
      </c>
      <c r="F27" s="14"/>
      <c r="G27" s="11"/>
      <c r="H27" s="1">
        <f t="shared" si="6"/>
        <v>0</v>
      </c>
      <c r="I27" s="11"/>
      <c r="J27" s="1">
        <f t="shared" si="7"/>
        <v>0</v>
      </c>
      <c r="K27" s="1">
        <f t="shared" si="8"/>
        <v>0</v>
      </c>
      <c r="L27" s="1">
        <f t="shared" si="9"/>
        <v>0</v>
      </c>
      <c r="M27" s="1">
        <f t="shared" si="10"/>
        <v>0</v>
      </c>
      <c r="N27" s="1">
        <f t="shared" si="11"/>
        <v>0</v>
      </c>
      <c r="O27" s="27">
        <f t="shared" si="12"/>
        <v>0</v>
      </c>
    </row>
    <row r="28" spans="1:15" s="8" customFormat="1" ht="71.25" customHeight="1" x14ac:dyDescent="0.25">
      <c r="A28" s="26">
        <v>15</v>
      </c>
      <c r="B28" s="59" t="s">
        <v>97</v>
      </c>
      <c r="C28" s="12"/>
      <c r="D28" s="9">
        <v>8</v>
      </c>
      <c r="E28" s="13" t="s">
        <v>87</v>
      </c>
      <c r="F28" s="14"/>
      <c r="G28" s="11"/>
      <c r="H28" s="1">
        <f t="shared" si="6"/>
        <v>0</v>
      </c>
      <c r="I28" s="11"/>
      <c r="J28" s="1">
        <f t="shared" si="7"/>
        <v>0</v>
      </c>
      <c r="K28" s="1">
        <f t="shared" si="8"/>
        <v>0</v>
      </c>
      <c r="L28" s="1">
        <f t="shared" si="9"/>
        <v>0</v>
      </c>
      <c r="M28" s="1">
        <f t="shared" si="10"/>
        <v>0</v>
      </c>
      <c r="N28" s="1">
        <f t="shared" si="11"/>
        <v>0</v>
      </c>
      <c r="O28" s="27">
        <f t="shared" si="12"/>
        <v>0</v>
      </c>
    </row>
    <row r="29" spans="1:15" s="8" customFormat="1" ht="116.25" customHeight="1" x14ac:dyDescent="0.25">
      <c r="A29" s="26">
        <v>16</v>
      </c>
      <c r="B29" s="59" t="s">
        <v>98</v>
      </c>
      <c r="C29" s="12"/>
      <c r="D29" s="9">
        <v>1</v>
      </c>
      <c r="E29" s="13" t="s">
        <v>87</v>
      </c>
      <c r="F29" s="14"/>
      <c r="G29" s="11"/>
      <c r="H29" s="1">
        <f t="shared" si="6"/>
        <v>0</v>
      </c>
      <c r="I29" s="11"/>
      <c r="J29" s="1">
        <f t="shared" si="7"/>
        <v>0</v>
      </c>
      <c r="K29" s="1">
        <f t="shared" si="8"/>
        <v>0</v>
      </c>
      <c r="L29" s="1">
        <f t="shared" si="9"/>
        <v>0</v>
      </c>
      <c r="M29" s="1">
        <f t="shared" si="10"/>
        <v>0</v>
      </c>
      <c r="N29" s="1">
        <f t="shared" si="11"/>
        <v>0</v>
      </c>
      <c r="O29" s="27">
        <f t="shared" si="12"/>
        <v>0</v>
      </c>
    </row>
    <row r="30" spans="1:15" s="8" customFormat="1" ht="41.25" customHeight="1" x14ac:dyDescent="0.25">
      <c r="A30" s="26">
        <v>17</v>
      </c>
      <c r="B30" s="59" t="s">
        <v>99</v>
      </c>
      <c r="C30" s="12"/>
      <c r="D30" s="9">
        <v>2</v>
      </c>
      <c r="E30" s="13" t="s">
        <v>87</v>
      </c>
      <c r="F30" s="14"/>
      <c r="G30" s="11"/>
      <c r="H30" s="1">
        <f t="shared" si="6"/>
        <v>0</v>
      </c>
      <c r="I30" s="11"/>
      <c r="J30" s="1">
        <f t="shared" si="7"/>
        <v>0</v>
      </c>
      <c r="K30" s="1">
        <f t="shared" si="8"/>
        <v>0</v>
      </c>
      <c r="L30" s="1">
        <f t="shared" si="9"/>
        <v>0</v>
      </c>
      <c r="M30" s="1">
        <f t="shared" si="10"/>
        <v>0</v>
      </c>
      <c r="N30" s="1">
        <f t="shared" si="11"/>
        <v>0</v>
      </c>
      <c r="O30" s="27">
        <f t="shared" si="12"/>
        <v>0</v>
      </c>
    </row>
    <row r="31" spans="1:15" s="8" customFormat="1" ht="81" customHeight="1" x14ac:dyDescent="0.25">
      <c r="A31" s="26">
        <v>18</v>
      </c>
      <c r="B31" s="59" t="s">
        <v>100</v>
      </c>
      <c r="C31" s="12"/>
      <c r="D31" s="9">
        <v>3</v>
      </c>
      <c r="E31" s="13" t="s">
        <v>87</v>
      </c>
      <c r="F31" s="14"/>
      <c r="G31" s="11"/>
      <c r="H31" s="1">
        <f t="shared" si="6"/>
        <v>0</v>
      </c>
      <c r="I31" s="11"/>
      <c r="J31" s="1">
        <f t="shared" si="7"/>
        <v>0</v>
      </c>
      <c r="K31" s="1">
        <f t="shared" si="8"/>
        <v>0</v>
      </c>
      <c r="L31" s="1">
        <f t="shared" si="9"/>
        <v>0</v>
      </c>
      <c r="M31" s="1">
        <f t="shared" si="10"/>
        <v>0</v>
      </c>
      <c r="N31" s="1">
        <f t="shared" si="11"/>
        <v>0</v>
      </c>
      <c r="O31" s="27">
        <f t="shared" si="12"/>
        <v>0</v>
      </c>
    </row>
    <row r="32" spans="1:15" s="8" customFormat="1" ht="103.5" customHeight="1" x14ac:dyDescent="0.25">
      <c r="A32" s="26">
        <v>19</v>
      </c>
      <c r="B32" s="59" t="s">
        <v>101</v>
      </c>
      <c r="C32" s="12"/>
      <c r="D32" s="9">
        <v>150</v>
      </c>
      <c r="E32" s="13" t="s">
        <v>87</v>
      </c>
      <c r="F32" s="14"/>
      <c r="G32" s="11"/>
      <c r="H32" s="1">
        <f t="shared" si="6"/>
        <v>0</v>
      </c>
      <c r="I32" s="11"/>
      <c r="J32" s="1">
        <f t="shared" si="7"/>
        <v>0</v>
      </c>
      <c r="K32" s="1">
        <f t="shared" si="8"/>
        <v>0</v>
      </c>
      <c r="L32" s="1">
        <f t="shared" si="9"/>
        <v>0</v>
      </c>
      <c r="M32" s="1">
        <f t="shared" si="10"/>
        <v>0</v>
      </c>
      <c r="N32" s="1">
        <f t="shared" si="11"/>
        <v>0</v>
      </c>
      <c r="O32" s="27">
        <f t="shared" si="12"/>
        <v>0</v>
      </c>
    </row>
    <row r="33" spans="1:15" s="8" customFormat="1" ht="50.25" customHeight="1" x14ac:dyDescent="0.25">
      <c r="A33" s="26">
        <v>20</v>
      </c>
      <c r="B33" s="59" t="s">
        <v>102</v>
      </c>
      <c r="C33" s="12"/>
      <c r="D33" s="9">
        <v>100</v>
      </c>
      <c r="E33" s="13" t="s">
        <v>87</v>
      </c>
      <c r="F33" s="14"/>
      <c r="G33" s="11"/>
      <c r="H33" s="1">
        <f t="shared" si="6"/>
        <v>0</v>
      </c>
      <c r="I33" s="11"/>
      <c r="J33" s="1">
        <f t="shared" si="7"/>
        <v>0</v>
      </c>
      <c r="K33" s="1">
        <f t="shared" si="8"/>
        <v>0</v>
      </c>
      <c r="L33" s="1">
        <f t="shared" si="9"/>
        <v>0</v>
      </c>
      <c r="M33" s="1">
        <f t="shared" si="10"/>
        <v>0</v>
      </c>
      <c r="N33" s="1">
        <f t="shared" si="11"/>
        <v>0</v>
      </c>
      <c r="O33" s="27">
        <f t="shared" si="12"/>
        <v>0</v>
      </c>
    </row>
    <row r="34" spans="1:15" s="8" customFormat="1" ht="51" customHeight="1" x14ac:dyDescent="0.25">
      <c r="A34" s="26">
        <v>21</v>
      </c>
      <c r="B34" s="59" t="s">
        <v>103</v>
      </c>
      <c r="C34" s="12"/>
      <c r="D34" s="9">
        <v>50</v>
      </c>
      <c r="E34" s="13" t="s">
        <v>87</v>
      </c>
      <c r="F34" s="14"/>
      <c r="G34" s="11"/>
      <c r="H34" s="1">
        <f t="shared" si="6"/>
        <v>0</v>
      </c>
      <c r="I34" s="11"/>
      <c r="J34" s="1">
        <f t="shared" si="7"/>
        <v>0</v>
      </c>
      <c r="K34" s="1">
        <f t="shared" si="8"/>
        <v>0</v>
      </c>
      <c r="L34" s="1">
        <f t="shared" si="9"/>
        <v>0</v>
      </c>
      <c r="M34" s="1">
        <f t="shared" si="10"/>
        <v>0</v>
      </c>
      <c r="N34" s="1">
        <f t="shared" si="11"/>
        <v>0</v>
      </c>
      <c r="O34" s="27">
        <f t="shared" si="12"/>
        <v>0</v>
      </c>
    </row>
    <row r="35" spans="1:15" s="8" customFormat="1" ht="168.75" customHeight="1" x14ac:dyDescent="0.25">
      <c r="A35" s="26">
        <v>22</v>
      </c>
      <c r="B35" s="59" t="s">
        <v>104</v>
      </c>
      <c r="C35" s="12"/>
      <c r="D35" s="9">
        <v>100</v>
      </c>
      <c r="E35" s="13" t="s">
        <v>86</v>
      </c>
      <c r="F35" s="14"/>
      <c r="G35" s="11"/>
      <c r="H35" s="1">
        <f t="shared" si="6"/>
        <v>0</v>
      </c>
      <c r="I35" s="11"/>
      <c r="J35" s="1">
        <f t="shared" si="7"/>
        <v>0</v>
      </c>
      <c r="K35" s="1">
        <f t="shared" si="8"/>
        <v>0</v>
      </c>
      <c r="L35" s="1">
        <f t="shared" si="9"/>
        <v>0</v>
      </c>
      <c r="M35" s="1">
        <f t="shared" si="10"/>
        <v>0</v>
      </c>
      <c r="N35" s="1">
        <f t="shared" si="11"/>
        <v>0</v>
      </c>
      <c r="O35" s="27">
        <f t="shared" si="12"/>
        <v>0</v>
      </c>
    </row>
    <row r="36" spans="1:15" s="8" customFormat="1" ht="109.5" customHeight="1" x14ac:dyDescent="0.25">
      <c r="A36" s="26">
        <v>23</v>
      </c>
      <c r="B36" s="59" t="s">
        <v>105</v>
      </c>
      <c r="C36" s="12"/>
      <c r="D36" s="9">
        <v>30</v>
      </c>
      <c r="E36" s="13" t="s">
        <v>87</v>
      </c>
      <c r="F36" s="14"/>
      <c r="G36" s="11"/>
      <c r="H36" s="1">
        <f t="shared" si="6"/>
        <v>0</v>
      </c>
      <c r="I36" s="11"/>
      <c r="J36" s="1">
        <f t="shared" si="7"/>
        <v>0</v>
      </c>
      <c r="K36" s="1">
        <f t="shared" si="8"/>
        <v>0</v>
      </c>
      <c r="L36" s="1">
        <f t="shared" si="9"/>
        <v>0</v>
      </c>
      <c r="M36" s="1">
        <f t="shared" si="10"/>
        <v>0</v>
      </c>
      <c r="N36" s="1">
        <f t="shared" si="11"/>
        <v>0</v>
      </c>
      <c r="O36" s="27">
        <f t="shared" si="12"/>
        <v>0</v>
      </c>
    </row>
    <row r="37" spans="1:15" s="8" customFormat="1" ht="210.75" customHeight="1" x14ac:dyDescent="0.25">
      <c r="A37" s="26">
        <v>24</v>
      </c>
      <c r="B37" s="59" t="s">
        <v>106</v>
      </c>
      <c r="C37" s="12"/>
      <c r="D37" s="9">
        <v>50</v>
      </c>
      <c r="E37" s="13" t="s">
        <v>87</v>
      </c>
      <c r="F37" s="14"/>
      <c r="G37" s="11"/>
      <c r="H37" s="1">
        <f t="shared" si="6"/>
        <v>0</v>
      </c>
      <c r="I37" s="11"/>
      <c r="J37" s="1">
        <f t="shared" si="7"/>
        <v>0</v>
      </c>
      <c r="K37" s="1">
        <f t="shared" si="8"/>
        <v>0</v>
      </c>
      <c r="L37" s="1">
        <f t="shared" si="9"/>
        <v>0</v>
      </c>
      <c r="M37" s="1">
        <f t="shared" si="10"/>
        <v>0</v>
      </c>
      <c r="N37" s="1">
        <f t="shared" si="11"/>
        <v>0</v>
      </c>
      <c r="O37" s="27">
        <f t="shared" si="12"/>
        <v>0</v>
      </c>
    </row>
    <row r="38" spans="1:15" s="8" customFormat="1" ht="145.5" customHeight="1" x14ac:dyDescent="0.25">
      <c r="A38" s="26">
        <v>25</v>
      </c>
      <c r="B38" s="59" t="s">
        <v>107</v>
      </c>
      <c r="C38" s="12"/>
      <c r="D38" s="9">
        <v>17</v>
      </c>
      <c r="E38" s="13" t="s">
        <v>87</v>
      </c>
      <c r="F38" s="14"/>
      <c r="G38" s="11"/>
      <c r="H38" s="1">
        <f t="shared" si="6"/>
        <v>0</v>
      </c>
      <c r="I38" s="11"/>
      <c r="J38" s="1">
        <f t="shared" si="7"/>
        <v>0</v>
      </c>
      <c r="K38" s="1">
        <f t="shared" si="8"/>
        <v>0</v>
      </c>
      <c r="L38" s="1">
        <f t="shared" si="9"/>
        <v>0</v>
      </c>
      <c r="M38" s="1">
        <f t="shared" si="10"/>
        <v>0</v>
      </c>
      <c r="N38" s="1">
        <f t="shared" si="11"/>
        <v>0</v>
      </c>
      <c r="O38" s="27">
        <f t="shared" si="12"/>
        <v>0</v>
      </c>
    </row>
    <row r="39" spans="1:15" s="8" customFormat="1" ht="122.25" customHeight="1" x14ac:dyDescent="0.25">
      <c r="A39" s="26">
        <v>26</v>
      </c>
      <c r="B39" s="59" t="s">
        <v>108</v>
      </c>
      <c r="C39" s="12"/>
      <c r="D39" s="9">
        <v>1</v>
      </c>
      <c r="E39" s="13" t="s">
        <v>87</v>
      </c>
      <c r="F39" s="14"/>
      <c r="G39" s="11"/>
      <c r="H39" s="1">
        <f t="shared" si="6"/>
        <v>0</v>
      </c>
      <c r="I39" s="11"/>
      <c r="J39" s="1">
        <f t="shared" si="7"/>
        <v>0</v>
      </c>
      <c r="K39" s="1">
        <f t="shared" si="8"/>
        <v>0</v>
      </c>
      <c r="L39" s="1">
        <f t="shared" si="9"/>
        <v>0</v>
      </c>
      <c r="M39" s="1">
        <f t="shared" si="10"/>
        <v>0</v>
      </c>
      <c r="N39" s="1">
        <f t="shared" si="11"/>
        <v>0</v>
      </c>
      <c r="O39" s="27">
        <f t="shared" si="12"/>
        <v>0</v>
      </c>
    </row>
    <row r="40" spans="1:15" s="8" customFormat="1" ht="292.5" customHeight="1" x14ac:dyDescent="0.25">
      <c r="A40" s="26">
        <v>27</v>
      </c>
      <c r="B40" s="59" t="s">
        <v>109</v>
      </c>
      <c r="C40" s="12"/>
      <c r="D40" s="9">
        <v>1</v>
      </c>
      <c r="E40" s="13" t="s">
        <v>87</v>
      </c>
      <c r="F40" s="14"/>
      <c r="G40" s="11"/>
      <c r="H40" s="1">
        <f t="shared" si="6"/>
        <v>0</v>
      </c>
      <c r="I40" s="11"/>
      <c r="J40" s="1">
        <f t="shared" si="7"/>
        <v>0</v>
      </c>
      <c r="K40" s="1">
        <f t="shared" si="8"/>
        <v>0</v>
      </c>
      <c r="L40" s="1">
        <f t="shared" si="9"/>
        <v>0</v>
      </c>
      <c r="M40" s="1">
        <f t="shared" si="10"/>
        <v>0</v>
      </c>
      <c r="N40" s="1">
        <f t="shared" si="11"/>
        <v>0</v>
      </c>
      <c r="O40" s="27">
        <f t="shared" si="12"/>
        <v>0</v>
      </c>
    </row>
    <row r="41" spans="1:15" s="8" customFormat="1" ht="63.75" x14ac:dyDescent="0.25">
      <c r="A41" s="26">
        <v>28</v>
      </c>
      <c r="B41" s="59" t="s">
        <v>110</v>
      </c>
      <c r="C41" s="12"/>
      <c r="D41" s="9">
        <v>4</v>
      </c>
      <c r="E41" s="13" t="s">
        <v>87</v>
      </c>
      <c r="F41" s="14"/>
      <c r="G41" s="11"/>
      <c r="H41" s="1">
        <f t="shared" si="6"/>
        <v>0</v>
      </c>
      <c r="I41" s="11"/>
      <c r="J41" s="1">
        <f t="shared" si="7"/>
        <v>0</v>
      </c>
      <c r="K41" s="1">
        <f t="shared" si="8"/>
        <v>0</v>
      </c>
      <c r="L41" s="1">
        <f t="shared" si="9"/>
        <v>0</v>
      </c>
      <c r="M41" s="1">
        <f t="shared" si="10"/>
        <v>0</v>
      </c>
      <c r="N41" s="1">
        <f t="shared" si="11"/>
        <v>0</v>
      </c>
      <c r="O41" s="27">
        <f t="shared" si="12"/>
        <v>0</v>
      </c>
    </row>
    <row r="42" spans="1:15" s="8" customFormat="1" ht="91.5" customHeight="1" x14ac:dyDescent="0.25">
      <c r="A42" s="26">
        <v>29</v>
      </c>
      <c r="B42" s="59" t="s">
        <v>111</v>
      </c>
      <c r="C42" s="12"/>
      <c r="D42" s="9">
        <v>10</v>
      </c>
      <c r="E42" s="13" t="s">
        <v>87</v>
      </c>
      <c r="F42" s="14"/>
      <c r="G42" s="11"/>
      <c r="H42" s="1">
        <f t="shared" si="6"/>
        <v>0</v>
      </c>
      <c r="I42" s="11"/>
      <c r="J42" s="1">
        <f t="shared" si="7"/>
        <v>0</v>
      </c>
      <c r="K42" s="1">
        <f t="shared" si="8"/>
        <v>0</v>
      </c>
      <c r="L42" s="1">
        <f t="shared" si="9"/>
        <v>0</v>
      </c>
      <c r="M42" s="1">
        <f t="shared" si="10"/>
        <v>0</v>
      </c>
      <c r="N42" s="1">
        <f t="shared" si="11"/>
        <v>0</v>
      </c>
      <c r="O42" s="27">
        <f t="shared" si="12"/>
        <v>0</v>
      </c>
    </row>
    <row r="43" spans="1:15" s="8" customFormat="1" ht="109.5" customHeight="1" x14ac:dyDescent="0.25">
      <c r="A43" s="26">
        <v>30</v>
      </c>
      <c r="B43" s="59" t="s">
        <v>112</v>
      </c>
      <c r="C43" s="12"/>
      <c r="D43" s="9">
        <v>30</v>
      </c>
      <c r="E43" s="13" t="s">
        <v>87</v>
      </c>
      <c r="F43" s="14"/>
      <c r="G43" s="11"/>
      <c r="H43" s="1">
        <f t="shared" si="6"/>
        <v>0</v>
      </c>
      <c r="I43" s="11"/>
      <c r="J43" s="1">
        <f t="shared" si="7"/>
        <v>0</v>
      </c>
      <c r="K43" s="1">
        <f t="shared" si="8"/>
        <v>0</v>
      </c>
      <c r="L43" s="1">
        <f t="shared" si="9"/>
        <v>0</v>
      </c>
      <c r="M43" s="1">
        <f t="shared" si="10"/>
        <v>0</v>
      </c>
      <c r="N43" s="1">
        <f t="shared" si="11"/>
        <v>0</v>
      </c>
      <c r="O43" s="27">
        <f t="shared" si="12"/>
        <v>0</v>
      </c>
    </row>
    <row r="44" spans="1:15" s="8" customFormat="1" ht="128.25" customHeight="1" x14ac:dyDescent="0.25">
      <c r="A44" s="26">
        <v>31</v>
      </c>
      <c r="B44" s="59" t="s">
        <v>113</v>
      </c>
      <c r="C44" s="12"/>
      <c r="D44" s="9">
        <v>5</v>
      </c>
      <c r="E44" s="13" t="s">
        <v>87</v>
      </c>
      <c r="F44" s="14"/>
      <c r="G44" s="11"/>
      <c r="H44" s="1">
        <f t="shared" si="6"/>
        <v>0</v>
      </c>
      <c r="I44" s="11"/>
      <c r="J44" s="1">
        <f t="shared" si="7"/>
        <v>0</v>
      </c>
      <c r="K44" s="1">
        <f t="shared" si="8"/>
        <v>0</v>
      </c>
      <c r="L44" s="1">
        <f t="shared" si="9"/>
        <v>0</v>
      </c>
      <c r="M44" s="1">
        <f t="shared" si="10"/>
        <v>0</v>
      </c>
      <c r="N44" s="1">
        <f t="shared" si="11"/>
        <v>0</v>
      </c>
      <c r="O44" s="27">
        <f t="shared" si="12"/>
        <v>0</v>
      </c>
    </row>
    <row r="45" spans="1:15" s="8" customFormat="1" ht="96" customHeight="1" x14ac:dyDescent="0.25">
      <c r="A45" s="26">
        <v>32</v>
      </c>
      <c r="B45" s="59" t="s">
        <v>114</v>
      </c>
      <c r="C45" s="12"/>
      <c r="D45" s="9">
        <v>2</v>
      </c>
      <c r="E45" s="13" t="s">
        <v>87</v>
      </c>
      <c r="F45" s="14"/>
      <c r="G45" s="11"/>
      <c r="H45" s="1">
        <f t="shared" si="6"/>
        <v>0</v>
      </c>
      <c r="I45" s="11"/>
      <c r="J45" s="1">
        <f t="shared" si="7"/>
        <v>0</v>
      </c>
      <c r="K45" s="1">
        <f t="shared" si="8"/>
        <v>0</v>
      </c>
      <c r="L45" s="1">
        <f t="shared" si="9"/>
        <v>0</v>
      </c>
      <c r="M45" s="1">
        <f t="shared" si="10"/>
        <v>0</v>
      </c>
      <c r="N45" s="1">
        <f t="shared" si="11"/>
        <v>0</v>
      </c>
      <c r="O45" s="27">
        <f t="shared" si="12"/>
        <v>0</v>
      </c>
    </row>
    <row r="46" spans="1:15" s="8" customFormat="1" ht="93.75" customHeight="1" x14ac:dyDescent="0.25">
      <c r="A46" s="26">
        <v>33</v>
      </c>
      <c r="B46" s="59" t="s">
        <v>115</v>
      </c>
      <c r="C46" s="12"/>
      <c r="D46" s="9">
        <v>1</v>
      </c>
      <c r="E46" s="13" t="s">
        <v>87</v>
      </c>
      <c r="F46" s="14"/>
      <c r="G46" s="11"/>
      <c r="H46" s="1">
        <f t="shared" si="6"/>
        <v>0</v>
      </c>
      <c r="I46" s="11"/>
      <c r="J46" s="1">
        <f t="shared" si="7"/>
        <v>0</v>
      </c>
      <c r="K46" s="1">
        <f t="shared" si="8"/>
        <v>0</v>
      </c>
      <c r="L46" s="1">
        <f t="shared" si="9"/>
        <v>0</v>
      </c>
      <c r="M46" s="1">
        <f t="shared" si="10"/>
        <v>0</v>
      </c>
      <c r="N46" s="1">
        <f t="shared" si="11"/>
        <v>0</v>
      </c>
      <c r="O46" s="27">
        <f t="shared" si="12"/>
        <v>0</v>
      </c>
    </row>
    <row r="47" spans="1:15" s="8" customFormat="1" ht="94.5" customHeight="1" x14ac:dyDescent="0.25">
      <c r="A47" s="26">
        <v>34</v>
      </c>
      <c r="B47" s="59" t="s">
        <v>116</v>
      </c>
      <c r="C47" s="12"/>
      <c r="D47" s="9">
        <v>30</v>
      </c>
      <c r="E47" s="13" t="s">
        <v>87</v>
      </c>
      <c r="F47" s="14"/>
      <c r="G47" s="11"/>
      <c r="H47" s="1">
        <f t="shared" si="6"/>
        <v>0</v>
      </c>
      <c r="I47" s="11"/>
      <c r="J47" s="1">
        <f t="shared" si="7"/>
        <v>0</v>
      </c>
      <c r="K47" s="1">
        <f t="shared" si="8"/>
        <v>0</v>
      </c>
      <c r="L47" s="1">
        <f t="shared" si="9"/>
        <v>0</v>
      </c>
      <c r="M47" s="1">
        <f t="shared" si="10"/>
        <v>0</v>
      </c>
      <c r="N47" s="1">
        <f t="shared" si="11"/>
        <v>0</v>
      </c>
      <c r="O47" s="27">
        <f t="shared" si="12"/>
        <v>0</v>
      </c>
    </row>
    <row r="48" spans="1:15" s="8" customFormat="1" ht="109.5" customHeight="1" x14ac:dyDescent="0.25">
      <c r="A48" s="26">
        <v>35</v>
      </c>
      <c r="B48" s="59" t="s">
        <v>117</v>
      </c>
      <c r="C48" s="12"/>
      <c r="D48" s="9">
        <v>9</v>
      </c>
      <c r="E48" s="13" t="s">
        <v>87</v>
      </c>
      <c r="F48" s="14"/>
      <c r="G48" s="11"/>
      <c r="H48" s="1">
        <f t="shared" si="6"/>
        <v>0</v>
      </c>
      <c r="I48" s="11"/>
      <c r="J48" s="1">
        <f t="shared" si="7"/>
        <v>0</v>
      </c>
      <c r="K48" s="1">
        <f t="shared" si="8"/>
        <v>0</v>
      </c>
      <c r="L48" s="1">
        <f t="shared" si="9"/>
        <v>0</v>
      </c>
      <c r="M48" s="1">
        <f t="shared" si="10"/>
        <v>0</v>
      </c>
      <c r="N48" s="1">
        <f t="shared" si="11"/>
        <v>0</v>
      </c>
      <c r="O48" s="27">
        <f t="shared" si="12"/>
        <v>0</v>
      </c>
    </row>
    <row r="49" spans="1:15" s="8" customFormat="1" ht="133.5" customHeight="1" x14ac:dyDescent="0.25">
      <c r="A49" s="26">
        <v>36</v>
      </c>
      <c r="B49" s="59" t="s">
        <v>118</v>
      </c>
      <c r="C49" s="12"/>
      <c r="D49" s="9">
        <v>4</v>
      </c>
      <c r="E49" s="13" t="s">
        <v>87</v>
      </c>
      <c r="F49" s="14"/>
      <c r="G49" s="11"/>
      <c r="H49" s="1">
        <f t="shared" si="6"/>
        <v>0</v>
      </c>
      <c r="I49" s="11"/>
      <c r="J49" s="1">
        <f t="shared" si="7"/>
        <v>0</v>
      </c>
      <c r="K49" s="1">
        <f t="shared" si="8"/>
        <v>0</v>
      </c>
      <c r="L49" s="1">
        <f t="shared" si="9"/>
        <v>0</v>
      </c>
      <c r="M49" s="1">
        <f t="shared" si="10"/>
        <v>0</v>
      </c>
      <c r="N49" s="1">
        <f t="shared" si="11"/>
        <v>0</v>
      </c>
      <c r="O49" s="27">
        <f t="shared" si="12"/>
        <v>0</v>
      </c>
    </row>
    <row r="50" spans="1:15" s="8" customFormat="1" ht="83.25" customHeight="1" x14ac:dyDescent="0.25">
      <c r="A50" s="26">
        <v>37</v>
      </c>
      <c r="B50" s="59" t="s">
        <v>119</v>
      </c>
      <c r="C50" s="12"/>
      <c r="D50" s="9">
        <v>100</v>
      </c>
      <c r="E50" s="13" t="s">
        <v>87</v>
      </c>
      <c r="F50" s="14"/>
      <c r="G50" s="11"/>
      <c r="H50" s="1">
        <f t="shared" si="6"/>
        <v>0</v>
      </c>
      <c r="I50" s="11"/>
      <c r="J50" s="1">
        <f t="shared" si="7"/>
        <v>0</v>
      </c>
      <c r="K50" s="1">
        <f t="shared" si="8"/>
        <v>0</v>
      </c>
      <c r="L50" s="1">
        <f t="shared" si="9"/>
        <v>0</v>
      </c>
      <c r="M50" s="1">
        <f t="shared" si="10"/>
        <v>0</v>
      </c>
      <c r="N50" s="1">
        <f t="shared" si="11"/>
        <v>0</v>
      </c>
      <c r="O50" s="27">
        <f t="shared" si="12"/>
        <v>0</v>
      </c>
    </row>
    <row r="51" spans="1:15" s="8" customFormat="1" ht="84" customHeight="1" x14ac:dyDescent="0.25">
      <c r="A51" s="26">
        <v>38</v>
      </c>
      <c r="B51" s="59" t="s">
        <v>120</v>
      </c>
      <c r="C51" s="12"/>
      <c r="D51" s="9">
        <v>10</v>
      </c>
      <c r="E51" s="13" t="s">
        <v>87</v>
      </c>
      <c r="F51" s="14"/>
      <c r="G51" s="11"/>
      <c r="H51" s="1">
        <f t="shared" si="6"/>
        <v>0</v>
      </c>
      <c r="I51" s="11"/>
      <c r="J51" s="1">
        <f t="shared" si="7"/>
        <v>0</v>
      </c>
      <c r="K51" s="1">
        <f t="shared" si="8"/>
        <v>0</v>
      </c>
      <c r="L51" s="1">
        <f t="shared" si="9"/>
        <v>0</v>
      </c>
      <c r="M51" s="1">
        <f t="shared" si="10"/>
        <v>0</v>
      </c>
      <c r="N51" s="1">
        <f t="shared" si="11"/>
        <v>0</v>
      </c>
      <c r="O51" s="27">
        <f t="shared" si="12"/>
        <v>0</v>
      </c>
    </row>
    <row r="52" spans="1:15" s="8" customFormat="1" ht="76.5" customHeight="1" x14ac:dyDescent="0.25">
      <c r="A52" s="26">
        <v>39</v>
      </c>
      <c r="B52" s="59" t="s">
        <v>121</v>
      </c>
      <c r="C52" s="12"/>
      <c r="D52" s="9">
        <v>6</v>
      </c>
      <c r="E52" s="13" t="s">
        <v>87</v>
      </c>
      <c r="F52" s="14"/>
      <c r="G52" s="11"/>
      <c r="H52" s="1">
        <f t="shared" si="6"/>
        <v>0</v>
      </c>
      <c r="I52" s="11"/>
      <c r="J52" s="1">
        <f t="shared" si="7"/>
        <v>0</v>
      </c>
      <c r="K52" s="1">
        <f t="shared" si="8"/>
        <v>0</v>
      </c>
      <c r="L52" s="1">
        <f t="shared" si="9"/>
        <v>0</v>
      </c>
      <c r="M52" s="1">
        <f t="shared" si="10"/>
        <v>0</v>
      </c>
      <c r="N52" s="1">
        <f t="shared" si="11"/>
        <v>0</v>
      </c>
      <c r="O52" s="27">
        <f t="shared" si="12"/>
        <v>0</v>
      </c>
    </row>
    <row r="53" spans="1:15" s="8" customFormat="1" ht="180.75" customHeight="1" x14ac:dyDescent="0.25">
      <c r="A53" s="26">
        <v>40</v>
      </c>
      <c r="B53" s="59" t="s">
        <v>122</v>
      </c>
      <c r="C53" s="12"/>
      <c r="D53" s="9">
        <v>7</v>
      </c>
      <c r="E53" s="13" t="s">
        <v>87</v>
      </c>
      <c r="F53" s="14"/>
      <c r="G53" s="11"/>
      <c r="H53" s="1">
        <f t="shared" si="6"/>
        <v>0</v>
      </c>
      <c r="I53" s="11"/>
      <c r="J53" s="1">
        <f t="shared" si="7"/>
        <v>0</v>
      </c>
      <c r="K53" s="1">
        <f t="shared" si="8"/>
        <v>0</v>
      </c>
      <c r="L53" s="1">
        <f t="shared" si="9"/>
        <v>0</v>
      </c>
      <c r="M53" s="1">
        <f t="shared" si="10"/>
        <v>0</v>
      </c>
      <c r="N53" s="1">
        <f t="shared" si="11"/>
        <v>0</v>
      </c>
      <c r="O53" s="27">
        <f t="shared" si="12"/>
        <v>0</v>
      </c>
    </row>
    <row r="54" spans="1:15" s="8" customFormat="1" ht="114" customHeight="1" x14ac:dyDescent="0.25">
      <c r="A54" s="26">
        <v>41</v>
      </c>
      <c r="B54" s="59" t="s">
        <v>123</v>
      </c>
      <c r="C54" s="12"/>
      <c r="D54" s="9">
        <v>10</v>
      </c>
      <c r="E54" s="13" t="s">
        <v>87</v>
      </c>
      <c r="F54" s="14"/>
      <c r="G54" s="11"/>
      <c r="H54" s="1">
        <f t="shared" si="6"/>
        <v>0</v>
      </c>
      <c r="I54" s="11"/>
      <c r="J54" s="1">
        <f t="shared" si="7"/>
        <v>0</v>
      </c>
      <c r="K54" s="1">
        <f t="shared" si="8"/>
        <v>0</v>
      </c>
      <c r="L54" s="1">
        <f t="shared" si="9"/>
        <v>0</v>
      </c>
      <c r="M54" s="1">
        <f t="shared" si="10"/>
        <v>0</v>
      </c>
      <c r="N54" s="1">
        <f t="shared" si="11"/>
        <v>0</v>
      </c>
      <c r="O54" s="27">
        <f t="shared" si="12"/>
        <v>0</v>
      </c>
    </row>
    <row r="55" spans="1:15" s="8" customFormat="1" ht="123.75" customHeight="1" thickBot="1" x14ac:dyDescent="0.3">
      <c r="A55" s="26">
        <v>42</v>
      </c>
      <c r="B55" s="59" t="s">
        <v>124</v>
      </c>
      <c r="C55" s="12"/>
      <c r="D55" s="9">
        <v>10</v>
      </c>
      <c r="E55" s="13" t="s">
        <v>87</v>
      </c>
      <c r="F55" s="14"/>
      <c r="G55" s="11"/>
      <c r="H55" s="1">
        <f t="shared" si="6"/>
        <v>0</v>
      </c>
      <c r="I55" s="11"/>
      <c r="J55" s="1">
        <f t="shared" si="7"/>
        <v>0</v>
      </c>
      <c r="K55" s="1">
        <f t="shared" si="8"/>
        <v>0</v>
      </c>
      <c r="L55" s="1">
        <f t="shared" si="9"/>
        <v>0</v>
      </c>
      <c r="M55" s="1">
        <f t="shared" si="10"/>
        <v>0</v>
      </c>
      <c r="N55" s="1">
        <f t="shared" si="11"/>
        <v>0</v>
      </c>
      <c r="O55" s="27">
        <f t="shared" si="12"/>
        <v>0</v>
      </c>
    </row>
    <row r="56" spans="1:15" s="8" customFormat="1" ht="42" customHeight="1" thickBot="1" x14ac:dyDescent="0.3">
      <c r="A56" s="92" t="s">
        <v>26</v>
      </c>
      <c r="B56" s="93"/>
      <c r="C56" s="93"/>
      <c r="D56" s="93"/>
      <c r="E56" s="93"/>
      <c r="F56" s="93"/>
      <c r="G56" s="93"/>
      <c r="H56" s="93"/>
      <c r="I56" s="93"/>
      <c r="J56" s="93"/>
      <c r="K56" s="93"/>
      <c r="L56" s="104" t="s">
        <v>27</v>
      </c>
      <c r="M56" s="105"/>
      <c r="N56" s="105"/>
      <c r="O56" s="35">
        <f>SUMIF(G:G,0%,L:L)+SUMIF(G:G,"",L:L)</f>
        <v>0</v>
      </c>
    </row>
    <row r="57" spans="1:15" s="8" customFormat="1" ht="39" customHeight="1" x14ac:dyDescent="0.25">
      <c r="A57" s="76" t="s">
        <v>78</v>
      </c>
      <c r="B57" s="77"/>
      <c r="C57" s="77"/>
      <c r="D57" s="77"/>
      <c r="E57" s="77"/>
      <c r="F57" s="77"/>
      <c r="G57" s="77"/>
      <c r="H57" s="77"/>
      <c r="I57" s="77"/>
      <c r="J57" s="77"/>
      <c r="K57" s="78"/>
      <c r="L57" s="98" t="s">
        <v>28</v>
      </c>
      <c r="M57" s="99"/>
      <c r="N57" s="99"/>
      <c r="O57" s="36">
        <f>SUMIF(G:G,5%,L:L)</f>
        <v>0</v>
      </c>
    </row>
    <row r="58" spans="1:15" s="8" customFormat="1" ht="30" customHeight="1" x14ac:dyDescent="0.25">
      <c r="A58" s="79"/>
      <c r="B58" s="80"/>
      <c r="C58" s="80"/>
      <c r="D58" s="80"/>
      <c r="E58" s="80"/>
      <c r="F58" s="80"/>
      <c r="G58" s="80"/>
      <c r="H58" s="80"/>
      <c r="I58" s="80"/>
      <c r="J58" s="80"/>
      <c r="K58" s="81"/>
      <c r="L58" s="98" t="s">
        <v>29</v>
      </c>
      <c r="M58" s="99"/>
      <c r="N58" s="99"/>
      <c r="O58" s="36">
        <f>SUMIF(G:G,19%,L:L)</f>
        <v>0</v>
      </c>
    </row>
    <row r="59" spans="1:15" s="8" customFormat="1" ht="30" customHeight="1" x14ac:dyDescent="0.25">
      <c r="A59" s="79"/>
      <c r="B59" s="80"/>
      <c r="C59" s="80"/>
      <c r="D59" s="80"/>
      <c r="E59" s="80"/>
      <c r="F59" s="80"/>
      <c r="G59" s="80"/>
      <c r="H59" s="80"/>
      <c r="I59" s="80"/>
      <c r="J59" s="80"/>
      <c r="K59" s="81"/>
      <c r="L59" s="100" t="s">
        <v>22</v>
      </c>
      <c r="M59" s="101"/>
      <c r="N59" s="101"/>
      <c r="O59" s="37">
        <f>SUM(O56:O58)</f>
        <v>0</v>
      </c>
    </row>
    <row r="60" spans="1:15" s="8" customFormat="1" ht="30" customHeight="1" x14ac:dyDescent="0.25">
      <c r="A60" s="79"/>
      <c r="B60" s="80"/>
      <c r="C60" s="80"/>
      <c r="D60" s="80"/>
      <c r="E60" s="80"/>
      <c r="F60" s="80"/>
      <c r="G60" s="80"/>
      <c r="H60" s="80"/>
      <c r="I60" s="80"/>
      <c r="J60" s="80"/>
      <c r="K60" s="81"/>
      <c r="L60" s="102" t="s">
        <v>30</v>
      </c>
      <c r="M60" s="103"/>
      <c r="N60" s="103"/>
      <c r="O60" s="38">
        <f>SUMIF(G:G,5%,M:M)</f>
        <v>0</v>
      </c>
    </row>
    <row r="61" spans="1:15" s="8" customFormat="1" ht="30" customHeight="1" x14ac:dyDescent="0.25">
      <c r="A61" s="79"/>
      <c r="B61" s="80"/>
      <c r="C61" s="80"/>
      <c r="D61" s="80"/>
      <c r="E61" s="80"/>
      <c r="F61" s="80"/>
      <c r="G61" s="80"/>
      <c r="H61" s="80"/>
      <c r="I61" s="80"/>
      <c r="J61" s="80"/>
      <c r="K61" s="81"/>
      <c r="L61" s="102" t="s">
        <v>31</v>
      </c>
      <c r="M61" s="103"/>
      <c r="N61" s="103"/>
      <c r="O61" s="38">
        <f>SUMIF(G:G,19%,M:M)</f>
        <v>0</v>
      </c>
    </row>
    <row r="62" spans="1:15" s="8" customFormat="1" ht="30" customHeight="1" x14ac:dyDescent="0.25">
      <c r="A62" s="79"/>
      <c r="B62" s="80"/>
      <c r="C62" s="80"/>
      <c r="D62" s="80"/>
      <c r="E62" s="80"/>
      <c r="F62" s="80"/>
      <c r="G62" s="80"/>
      <c r="H62" s="80"/>
      <c r="I62" s="80"/>
      <c r="J62" s="80"/>
      <c r="K62" s="81"/>
      <c r="L62" s="100" t="s">
        <v>32</v>
      </c>
      <c r="M62" s="101"/>
      <c r="N62" s="101"/>
      <c r="O62" s="37">
        <f>SUM(O60:O61)</f>
        <v>0</v>
      </c>
    </row>
    <row r="63" spans="1:15" s="8" customFormat="1" ht="30" customHeight="1" x14ac:dyDescent="0.25">
      <c r="A63" s="79"/>
      <c r="B63" s="80"/>
      <c r="C63" s="80"/>
      <c r="D63" s="80"/>
      <c r="E63" s="80"/>
      <c r="F63" s="80"/>
      <c r="G63" s="80"/>
      <c r="H63" s="80"/>
      <c r="I63" s="80"/>
      <c r="J63" s="80"/>
      <c r="K63" s="81"/>
      <c r="L63" s="98" t="s">
        <v>33</v>
      </c>
      <c r="M63" s="99"/>
      <c r="N63" s="99"/>
      <c r="O63" s="36">
        <f>SUMIF(I:I,8%,N:N)</f>
        <v>0</v>
      </c>
    </row>
    <row r="64" spans="1:15" s="8" customFormat="1" ht="37.5" customHeight="1" x14ac:dyDescent="0.25">
      <c r="A64" s="79"/>
      <c r="B64" s="80"/>
      <c r="C64" s="80"/>
      <c r="D64" s="80"/>
      <c r="E64" s="80"/>
      <c r="F64" s="80"/>
      <c r="G64" s="80"/>
      <c r="H64" s="80"/>
      <c r="I64" s="80"/>
      <c r="J64" s="80"/>
      <c r="K64" s="81"/>
      <c r="L64" s="96" t="s">
        <v>34</v>
      </c>
      <c r="M64" s="97"/>
      <c r="N64" s="97"/>
      <c r="O64" s="37">
        <f>SUM(O63)</f>
        <v>0</v>
      </c>
    </row>
    <row r="65" spans="1:17" s="8" customFormat="1" ht="32.25" customHeight="1" thickBot="1" x14ac:dyDescent="0.3">
      <c r="A65" s="82"/>
      <c r="B65" s="83"/>
      <c r="C65" s="83"/>
      <c r="D65" s="83"/>
      <c r="E65" s="83"/>
      <c r="F65" s="83"/>
      <c r="G65" s="83"/>
      <c r="H65" s="83"/>
      <c r="I65" s="83"/>
      <c r="J65" s="83"/>
      <c r="K65" s="84"/>
      <c r="L65" s="94" t="s">
        <v>35</v>
      </c>
      <c r="M65" s="95"/>
      <c r="N65" s="95"/>
      <c r="O65" s="39">
        <f>+O59+O62+O64</f>
        <v>0</v>
      </c>
    </row>
    <row r="67" spans="1:17" ht="50.1" customHeight="1" thickBot="1" x14ac:dyDescent="0.3">
      <c r="B67" s="85"/>
      <c r="C67" s="85"/>
    </row>
    <row r="68" spans="1:17" x14ac:dyDescent="0.25">
      <c r="B68" s="63" t="s">
        <v>36</v>
      </c>
      <c r="C68" s="63"/>
    </row>
    <row r="69" spans="1:17" ht="15" customHeight="1" x14ac:dyDescent="0.25">
      <c r="M69" s="41"/>
      <c r="N69" s="42"/>
      <c r="O69" s="43"/>
    </row>
    <row r="70" spans="1:17" ht="15.75" customHeight="1" x14ac:dyDescent="0.25">
      <c r="M70" s="41"/>
      <c r="N70" s="42"/>
      <c r="O70" s="43"/>
    </row>
    <row r="71" spans="1:17" ht="15" customHeight="1" x14ac:dyDescent="0.25">
      <c r="A71" s="10" t="s">
        <v>37</v>
      </c>
      <c r="M71" s="41"/>
      <c r="N71" s="42"/>
      <c r="O71" s="43"/>
    </row>
    <row r="72" spans="1:17" x14ac:dyDescent="0.25">
      <c r="A72" s="62" t="s">
        <v>38</v>
      </c>
      <c r="B72" s="62"/>
      <c r="C72" s="62"/>
      <c r="D72" s="62"/>
      <c r="E72" s="62"/>
      <c r="F72" s="62"/>
      <c r="G72" s="62"/>
      <c r="H72" s="62"/>
      <c r="I72" s="62"/>
      <c r="J72" s="62"/>
      <c r="K72" s="62"/>
      <c r="L72" s="62"/>
      <c r="M72" s="62"/>
      <c r="N72" s="62"/>
      <c r="O72" s="62"/>
      <c r="P72" s="2"/>
      <c r="Q72" s="2"/>
    </row>
    <row r="73" spans="1:17" ht="15" customHeight="1" x14ac:dyDescent="0.25">
      <c r="A73" s="61" t="s">
        <v>39</v>
      </c>
      <c r="B73" s="61"/>
      <c r="C73" s="61"/>
      <c r="D73" s="61"/>
      <c r="E73" s="61"/>
      <c r="F73" s="61"/>
      <c r="G73" s="61"/>
      <c r="H73" s="61"/>
      <c r="I73" s="61"/>
      <c r="J73" s="61"/>
      <c r="K73" s="61"/>
      <c r="L73" s="61"/>
      <c r="M73" s="61"/>
      <c r="N73" s="61"/>
      <c r="O73" s="61"/>
      <c r="P73" s="40"/>
      <c r="Q73" s="40"/>
    </row>
    <row r="74" spans="1:17" x14ac:dyDescent="0.25">
      <c r="A74" s="60" t="s">
        <v>40</v>
      </c>
      <c r="B74" s="60"/>
      <c r="C74" s="60"/>
      <c r="D74" s="60"/>
      <c r="E74" s="60"/>
      <c r="F74" s="60"/>
      <c r="G74" s="60"/>
      <c r="H74" s="60"/>
      <c r="I74" s="60"/>
      <c r="J74" s="60"/>
      <c r="K74" s="60"/>
      <c r="L74" s="60"/>
      <c r="M74" s="60"/>
      <c r="N74" s="60"/>
      <c r="O74" s="60"/>
      <c r="P74" s="4"/>
      <c r="Q74" s="4"/>
    </row>
    <row r="75" spans="1:17" x14ac:dyDescent="0.25">
      <c r="A75" s="60" t="s">
        <v>41</v>
      </c>
      <c r="B75" s="60"/>
      <c r="C75" s="60"/>
      <c r="D75" s="60"/>
      <c r="E75" s="60"/>
      <c r="F75" s="60"/>
      <c r="G75" s="60"/>
      <c r="H75" s="60"/>
      <c r="I75" s="60"/>
      <c r="J75" s="60"/>
      <c r="K75" s="60"/>
      <c r="L75" s="60"/>
      <c r="M75" s="60"/>
      <c r="N75" s="60"/>
      <c r="O75" s="60"/>
      <c r="P75" s="4"/>
      <c r="Q75" s="4"/>
    </row>
    <row r="76" spans="1:17" x14ac:dyDescent="0.25">
      <c r="K76" s="2"/>
      <c r="L76" s="2"/>
      <c r="M76" s="2"/>
      <c r="N76" s="2"/>
    </row>
    <row r="118" spans="11:15" s="2" customFormat="1" x14ac:dyDescent="0.25">
      <c r="K118" s="3"/>
      <c r="L118" s="3"/>
      <c r="M118" s="3"/>
      <c r="N118" s="3"/>
      <c r="O118" s="3"/>
    </row>
    <row r="119" spans="11:15" s="2" customFormat="1" x14ac:dyDescent="0.25">
      <c r="K119" s="3"/>
      <c r="L119" s="3"/>
      <c r="M119" s="3"/>
      <c r="N119" s="3"/>
      <c r="O119" s="3"/>
    </row>
    <row r="120" spans="11:15" s="2" customFormat="1" x14ac:dyDescent="0.25">
      <c r="K120" s="3"/>
      <c r="L120" s="3"/>
      <c r="M120" s="3"/>
      <c r="N120" s="3"/>
      <c r="O120" s="3"/>
    </row>
    <row r="121" spans="11:15" s="2" customFormat="1" x14ac:dyDescent="0.25">
      <c r="K121" s="3"/>
      <c r="L121" s="3"/>
      <c r="M121" s="3"/>
      <c r="N121" s="3"/>
      <c r="O121" s="3"/>
    </row>
  </sheetData>
  <sheetProtection algorithmName="SHA-512" hashValue="EdOIT8tm+7Y5sJWO3k+87omf0nz/fGHE5M/rCHHmLFD8BIxTB7wYmSDViiBTHRR4cudaEmljKB7qrojL1rgojQ==" saltValue="g3fVAkG8/EfsLWXr7RiCLQ==" spinCount="100000" sheet="1" selectLockedCells="1"/>
  <mergeCells count="35">
    <mergeCell ref="L60:N60"/>
    <mergeCell ref="L59:N59"/>
    <mergeCell ref="L58:N58"/>
    <mergeCell ref="L57:N57"/>
    <mergeCell ref="L56:N56"/>
    <mergeCell ref="L65:N65"/>
    <mergeCell ref="L64:N64"/>
    <mergeCell ref="L63:N63"/>
    <mergeCell ref="L62:N62"/>
    <mergeCell ref="L61:N61"/>
    <mergeCell ref="A57:K65"/>
    <mergeCell ref="F9:I9"/>
    <mergeCell ref="B67:C67"/>
    <mergeCell ref="A9:B11"/>
    <mergeCell ref="D9:E9"/>
    <mergeCell ref="D11:E11"/>
    <mergeCell ref="A56:K56"/>
    <mergeCell ref="M11:N11"/>
    <mergeCell ref="M9:N9"/>
    <mergeCell ref="K9:L9"/>
    <mergeCell ref="K11:L11"/>
    <mergeCell ref="F11:I11"/>
    <mergeCell ref="A2:A5"/>
    <mergeCell ref="B2:M2"/>
    <mergeCell ref="N2:O2"/>
    <mergeCell ref="B3:M3"/>
    <mergeCell ref="N3:O3"/>
    <mergeCell ref="B4:M5"/>
    <mergeCell ref="N4:O4"/>
    <mergeCell ref="N5:O5"/>
    <mergeCell ref="A75:O75"/>
    <mergeCell ref="A74:O74"/>
    <mergeCell ref="A73:O73"/>
    <mergeCell ref="A72:O72"/>
    <mergeCell ref="B68:C6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5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G14:G55</xm:sqref>
        </x14:dataValidation>
        <x14:dataValidation type="list" allowBlank="1" showInputMessage="1" showErrorMessage="1">
          <x14:formula1>
            <xm:f>Cálculos!$F$7:$F$8</xm:f>
          </x14:formula1>
          <xm:sqref>I14:I55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5"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5"/>
    </row>
    <row r="3" spans="2:11" ht="15" customHeight="1" x14ac:dyDescent="0.25">
      <c r="B3" s="126"/>
      <c r="C3" s="126"/>
      <c r="D3" s="117" t="s">
        <v>2</v>
      </c>
      <c r="E3" s="119"/>
      <c r="F3" s="119"/>
      <c r="G3" s="119"/>
      <c r="H3" s="118"/>
      <c r="I3" s="117" t="s">
        <v>77</v>
      </c>
      <c r="J3" s="118"/>
      <c r="K3" s="54"/>
    </row>
    <row r="4" spans="2:11" ht="15" customHeight="1" x14ac:dyDescent="0.25">
      <c r="B4" s="126"/>
      <c r="C4" s="126"/>
      <c r="D4" s="120" t="s">
        <v>3</v>
      </c>
      <c r="E4" s="121"/>
      <c r="F4" s="121"/>
      <c r="G4" s="121"/>
      <c r="H4" s="122"/>
      <c r="I4" s="117" t="s">
        <v>79</v>
      </c>
      <c r="J4" s="118"/>
      <c r="K4" s="54"/>
    </row>
    <row r="5" spans="2:11" ht="15" customHeight="1" x14ac:dyDescent="0.25">
      <c r="B5" s="126"/>
      <c r="C5" s="126"/>
      <c r="D5" s="123"/>
      <c r="E5" s="124"/>
      <c r="F5" s="124"/>
      <c r="G5" s="124"/>
      <c r="H5" s="125"/>
      <c r="I5" s="117" t="s">
        <v>47</v>
      </c>
      <c r="J5" s="118"/>
      <c r="K5" s="54"/>
    </row>
    <row r="6" spans="2:11" x14ac:dyDescent="0.25">
      <c r="K6" s="46"/>
    </row>
    <row r="7" spans="2:11" ht="15.75" customHeight="1" x14ac:dyDescent="0.25">
      <c r="B7" s="115" t="s">
        <v>48</v>
      </c>
      <c r="C7" s="115"/>
      <c r="D7" s="115"/>
      <c r="E7" s="115"/>
      <c r="F7" s="115"/>
      <c r="G7" s="115"/>
      <c r="H7" s="115"/>
      <c r="I7" s="115"/>
      <c r="J7" s="115"/>
      <c r="K7" s="51"/>
    </row>
    <row r="8" spans="2:11" ht="15.75" customHeight="1" x14ac:dyDescent="0.25">
      <c r="B8" s="112" t="s">
        <v>49</v>
      </c>
      <c r="C8" s="112" t="s">
        <v>50</v>
      </c>
      <c r="D8" s="112"/>
      <c r="E8" s="112"/>
      <c r="F8" s="112"/>
      <c r="G8" s="115" t="s">
        <v>51</v>
      </c>
      <c r="H8" s="115"/>
      <c r="I8" s="115"/>
      <c r="J8" s="115"/>
      <c r="K8" s="51"/>
    </row>
    <row r="9" spans="2:11" ht="15.75" customHeight="1" x14ac:dyDescent="0.25">
      <c r="B9" s="112"/>
      <c r="C9" s="50" t="s">
        <v>52</v>
      </c>
      <c r="D9" s="50" t="s">
        <v>53</v>
      </c>
      <c r="E9" s="112" t="s">
        <v>54</v>
      </c>
      <c r="F9" s="112"/>
      <c r="G9" s="115"/>
      <c r="H9" s="115"/>
      <c r="I9" s="115"/>
      <c r="J9" s="115"/>
      <c r="K9" s="51"/>
    </row>
    <row r="10" spans="2:11" ht="15.75" customHeight="1" x14ac:dyDescent="0.25">
      <c r="B10" s="48">
        <v>1</v>
      </c>
      <c r="C10" s="48">
        <v>2021</v>
      </c>
      <c r="D10" s="48">
        <v>5</v>
      </c>
      <c r="E10" s="113">
        <v>24</v>
      </c>
      <c r="F10" s="113"/>
      <c r="G10" s="127" t="s">
        <v>55</v>
      </c>
      <c r="H10" s="127"/>
      <c r="I10" s="127"/>
      <c r="J10" s="127"/>
      <c r="K10" s="53"/>
    </row>
    <row r="11" spans="2:11" ht="57.75" customHeight="1" x14ac:dyDescent="0.25">
      <c r="B11" s="48">
        <v>2</v>
      </c>
      <c r="C11" s="48">
        <v>2022</v>
      </c>
      <c r="D11" s="48">
        <v>5</v>
      </c>
      <c r="E11" s="106">
        <v>31</v>
      </c>
      <c r="F11" s="107"/>
      <c r="G11" s="108" t="s">
        <v>56</v>
      </c>
      <c r="H11" s="109"/>
      <c r="I11" s="109"/>
      <c r="J11" s="110"/>
      <c r="K11" s="53"/>
    </row>
    <row r="12" spans="2:11" ht="82.5" customHeight="1" x14ac:dyDescent="0.25">
      <c r="B12" s="48">
        <v>3</v>
      </c>
      <c r="C12" s="48">
        <v>2022</v>
      </c>
      <c r="D12" s="48">
        <v>7</v>
      </c>
      <c r="E12" s="106">
        <v>27</v>
      </c>
      <c r="F12" s="107"/>
      <c r="G12" s="108" t="s">
        <v>57</v>
      </c>
      <c r="H12" s="109"/>
      <c r="I12" s="109"/>
      <c r="J12" s="110"/>
      <c r="K12" s="53"/>
    </row>
    <row r="13" spans="2:11" ht="100.5" customHeight="1" x14ac:dyDescent="0.25">
      <c r="B13" s="48">
        <v>4</v>
      </c>
      <c r="C13" s="48">
        <v>2023</v>
      </c>
      <c r="D13" s="48">
        <v>11</v>
      </c>
      <c r="E13" s="106">
        <v>30</v>
      </c>
      <c r="F13" s="107"/>
      <c r="G13" s="108" t="s">
        <v>72</v>
      </c>
      <c r="H13" s="109"/>
      <c r="I13" s="109"/>
      <c r="J13" s="110"/>
      <c r="K13" s="53"/>
    </row>
    <row r="14" spans="2:11" ht="70.5" customHeight="1" x14ac:dyDescent="0.25">
      <c r="B14" s="48">
        <v>5</v>
      </c>
      <c r="C14" s="48">
        <v>2024</v>
      </c>
      <c r="D14" s="56" t="s">
        <v>71</v>
      </c>
      <c r="E14" s="106">
        <v>27</v>
      </c>
      <c r="F14" s="107"/>
      <c r="G14" s="108" t="s">
        <v>73</v>
      </c>
      <c r="H14" s="109"/>
      <c r="I14" s="109"/>
      <c r="J14" s="110"/>
      <c r="K14" s="53"/>
    </row>
    <row r="15" spans="2:11" ht="76.5" customHeight="1" x14ac:dyDescent="0.25">
      <c r="B15" s="48">
        <v>6</v>
      </c>
      <c r="C15" s="48">
        <v>2024</v>
      </c>
      <c r="D15" s="56" t="s">
        <v>74</v>
      </c>
      <c r="E15" s="106"/>
      <c r="F15" s="107"/>
      <c r="G15" s="108" t="s">
        <v>76</v>
      </c>
      <c r="H15" s="109"/>
      <c r="I15" s="109"/>
      <c r="J15" s="110"/>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13" t="s">
        <v>61</v>
      </c>
      <c r="C18" s="113"/>
      <c r="D18" s="113"/>
      <c r="E18" s="113"/>
      <c r="F18" s="113" t="s">
        <v>75</v>
      </c>
      <c r="G18" s="113"/>
      <c r="H18" s="113"/>
      <c r="I18" s="113"/>
      <c r="J18" s="113"/>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14" t="s">
        <v>63</v>
      </c>
      <c r="C21" s="114"/>
      <c r="D21" s="114"/>
      <c r="E21" s="114"/>
      <c r="F21" s="114" t="s">
        <v>64</v>
      </c>
      <c r="G21" s="114"/>
      <c r="H21" s="114"/>
      <c r="I21" s="114"/>
      <c r="J21" s="114"/>
      <c r="K21" s="52"/>
    </row>
    <row r="22" spans="2:11" ht="15.75" customHeight="1" x14ac:dyDescent="0.25">
      <c r="B22" s="115" t="s">
        <v>65</v>
      </c>
      <c r="C22" s="115"/>
      <c r="D22" s="115"/>
      <c r="E22" s="115"/>
      <c r="F22" s="115"/>
      <c r="G22" s="115"/>
      <c r="H22" s="115"/>
      <c r="I22" s="115"/>
      <c r="J22" s="115"/>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13" t="s">
        <v>67</v>
      </c>
      <c r="C25" s="113"/>
      <c r="D25" s="113"/>
      <c r="E25" s="114" t="s">
        <v>68</v>
      </c>
      <c r="F25" s="114"/>
      <c r="G25" s="114"/>
      <c r="H25" s="48">
        <v>2024</v>
      </c>
      <c r="I25" s="56" t="s">
        <v>74</v>
      </c>
      <c r="J25" s="48"/>
      <c r="K25" s="47"/>
    </row>
    <row r="26" spans="2:11" x14ac:dyDescent="0.25">
      <c r="K26" s="46"/>
    </row>
    <row r="27" spans="2:11" ht="56.25" customHeight="1" x14ac:dyDescent="0.25">
      <c r="B27" s="46"/>
      <c r="C27" s="111" t="s">
        <v>69</v>
      </c>
      <c r="D27" s="111"/>
      <c r="E27" s="111"/>
      <c r="F27" s="111"/>
      <c r="G27" s="111"/>
      <c r="H27" s="111"/>
      <c r="I27" s="111"/>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cp:lastPrinted>2024-07-22T22:04:40Z</cp:lastPrinted>
  <dcterms:created xsi:type="dcterms:W3CDTF">2017-04-28T13:22:52Z</dcterms:created>
  <dcterms:modified xsi:type="dcterms:W3CDTF">2024-08-02T22:12:20Z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