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NALISIS DE LABORATORIO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5" i="7"/>
  <c r="J15" i="7"/>
  <c r="L15" i="7"/>
  <c r="M15" i="7" s="1"/>
  <c r="O21" i="7"/>
  <c r="O24" i="7" s="1"/>
  <c r="O20" i="7"/>
  <c r="O23" i="7" s="1"/>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<sst xmlns="http://schemas.openxmlformats.org/spreadsheetml/2006/main" count="60" uniqueCount="54">
  <si>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</si>
  <si>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</si>
  <si>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</si>
  <si>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</si>
  <si>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</si>
  <si>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</si>
  <si>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</si>
  <si>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</si>
  <si>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</si>
  <si>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</si>
  <si>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</si>
  <si>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</si>
  <si>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</si>
  <si>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</si>
  <si>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</si>
  <si>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</si>
  <si>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</si>
  <si>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</si>
  <si>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</si>
  <si>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</si>
  <si>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</si>
  <si>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</si>
  <si>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</si>
  <si>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</si>
  <si>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</si>
  <si>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</si>
  <si>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</si>
  <si>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</si>
  <si>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</si>
  <si>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</si>
  <si>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</si>
  <si>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</si>
  <si>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</si>
  <si>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</si>
  <si>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</si>
  <si>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</si>
  <si>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</si>
  <si>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</si>
  <si>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</si>
  <si>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</si>
  <si>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</si>
  <si>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</si>
  <si>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</si>
  <si>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</si>
  <si>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</si>
  <si>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</si>
  <si>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</si>
  <si>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</si>
  <si>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</si>
  <si>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Toma de muestras de Proteina</t>
  </si>
  <si>
    <t>Toma de muestra de Grasas</t>
  </si>
  <si>
    <t>Toma de muestra de Cenizas</t>
  </si>
  <si>
    <t>Toma de muestra de Carbohidratos 15</t>
  </si>
  <si>
    <t>Toma de muestra de Humedad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</si>
</sst>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topLeftCell="A18" zoomScale="85" zoomScaleNormal="70" zoomScaleSheetLayoutView="85" zoomScalePageLayoutView="55" workbookViewId="0">
      <selection activeCell="G15" sqref="G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15</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39" customHeight="1" x14ac:dyDescent="0.25">
      <c r="A15" s="45">
        <v>2</v>
      </c>
      <c r="B15" s="47" t="s">
        <v>50</v>
      </c>
      <c r="C15" s="11"/>
      <c r="D15" s="41">
        <v>15</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6" customFormat="1" ht="47.25" customHeight="1" x14ac:dyDescent="0.25">
      <c r="A16" s="45">
        <v>3</v>
      </c>
      <c r="B16" s="47" t="s">
        <v>51</v>
      </c>
      <c r="C16" s="11"/>
      <c r="D16" s="41">
        <v>15</v>
      </c>
      <c r="E16" s="42" t="s">
        <v>48</v>
      </c>
      <c r="F16" s="12"/>
      <c r="G16" s="10"/>
      <c r="H16" s="43">
        <f t="shared" ref="H16:H18" si="13">+ROUND(F16*G16,0)</f>
        <v>0</v>
      </c>
      <c r="I16" s="10"/>
      <c r="J16" s="43">
        <f t="shared" ref="J16:J18" si="14">ROUND(F16*I16,0)</f>
        <v>0</v>
      </c>
      <c r="K16" s="43">
        <f t="shared" ref="K16:K18" si="15">ROUND(F16+H16+J16,0)</f>
        <v>0</v>
      </c>
      <c r="L16" s="43">
        <f t="shared" ref="L16:L18" si="16">ROUND(F16*D16,0)</f>
        <v>0</v>
      </c>
      <c r="M16" s="43">
        <f t="shared" ref="M16:M18" si="17">ROUND(L16*G16,0)</f>
        <v>0</v>
      </c>
      <c r="N16" s="43">
        <f t="shared" ref="N16:N18" si="18">ROUND(L16*I16,0)</f>
        <v>0</v>
      </c>
      <c r="O16" s="44">
        <f t="shared" ref="O16:O18" si="19">ROUND(L16+N16+M16,0)</f>
        <v>0</v>
      </c>
    </row>
    <row r="17" spans="1:15" s="46" customFormat="1" ht="40.5" customHeight="1" x14ac:dyDescent="0.25">
      <c r="A17" s="45">
        <v>4</v>
      </c>
      <c r="B17" s="47" t="s">
        <v>52</v>
      </c>
      <c r="C17" s="11"/>
      <c r="D17" s="41">
        <v>15</v>
      </c>
      <c r="E17" s="42" t="s">
        <v>48</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6" customFormat="1" ht="39.75" customHeight="1" thickBot="1" x14ac:dyDescent="0.3">
      <c r="A18" s="45">
        <v>5</v>
      </c>
      <c r="B18" s="47" t="s">
        <v>53</v>
      </c>
      <c r="C18" s="11"/>
      <c r="D18" s="41">
        <v>15</v>
      </c>
      <c r="E18" s="42" t="s">
        <v>48</v>
      </c>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8" customFormat="1" ht="42" customHeight="1" thickBot="1" x14ac:dyDescent="0.3">
      <c r="A19" s="83" t="s">
        <v>24</v>
      </c>
      <c r="B19" s="84"/>
      <c r="C19" s="84"/>
      <c r="D19" s="84"/>
      <c r="E19" s="84"/>
      <c r="F19" s="84"/>
      <c r="G19" s="84"/>
      <c r="H19" s="84"/>
      <c r="I19" s="84"/>
      <c r="J19" s="84"/>
      <c r="K19" s="84"/>
      <c r="L19" s="95" t="s">
        <v>25</v>
      </c>
      <c r="M19" s="96"/>
      <c r="N19" s="96"/>
      <c r="O19" s="32">
        <f>SUMIF(G:G,0%,L:L)+SUMIF(G:G,"",L:L)</f>
        <v>0</v>
      </c>
    </row>
    <row r="20" spans="1:15" s="8" customFormat="1" ht="39" customHeight="1" x14ac:dyDescent="0.25">
      <c r="A20" s="67" t="s">
        <v>43</v>
      </c>
      <c r="B20" s="68"/>
      <c r="C20" s="68"/>
      <c r="D20" s="68"/>
      <c r="E20" s="68"/>
      <c r="F20" s="68"/>
      <c r="G20" s="68"/>
      <c r="H20" s="68"/>
      <c r="I20" s="68"/>
      <c r="J20" s="68"/>
      <c r="K20" s="69"/>
      <c r="L20" s="89" t="s">
        <v>26</v>
      </c>
      <c r="M20" s="90"/>
      <c r="N20" s="90"/>
      <c r="O20" s="33">
        <f>SUMIF(G:G,5%,L:L)</f>
        <v>0</v>
      </c>
    </row>
    <row r="21" spans="1:15" s="8" customFormat="1" ht="30" customHeight="1" x14ac:dyDescent="0.25">
      <c r="A21" s="70"/>
      <c r="B21" s="71"/>
      <c r="C21" s="71"/>
      <c r="D21" s="71"/>
      <c r="E21" s="71"/>
      <c r="F21" s="71"/>
      <c r="G21" s="71"/>
      <c r="H21" s="71"/>
      <c r="I21" s="71"/>
      <c r="J21" s="71"/>
      <c r="K21" s="72"/>
      <c r="L21" s="89" t="s">
        <v>27</v>
      </c>
      <c r="M21" s="90"/>
      <c r="N21" s="90"/>
      <c r="O21" s="33">
        <f>SUMIF(G:G,19%,L:L)</f>
        <v>0</v>
      </c>
    </row>
    <row r="22" spans="1:15" s="8" customFormat="1" ht="30" customHeight="1" x14ac:dyDescent="0.25">
      <c r="A22" s="70"/>
      <c r="B22" s="71"/>
      <c r="C22" s="71"/>
      <c r="D22" s="71"/>
      <c r="E22" s="71"/>
      <c r="F22" s="71"/>
      <c r="G22" s="71"/>
      <c r="H22" s="71"/>
      <c r="I22" s="71"/>
      <c r="J22" s="71"/>
      <c r="K22" s="72"/>
      <c r="L22" s="91" t="s">
        <v>20</v>
      </c>
      <c r="M22" s="92"/>
      <c r="N22" s="92"/>
      <c r="O22" s="34">
        <f>SUM(O19:O21)</f>
        <v>0</v>
      </c>
    </row>
    <row r="23" spans="1:15" s="8" customFormat="1" ht="30" customHeight="1" x14ac:dyDescent="0.25">
      <c r="A23" s="70"/>
      <c r="B23" s="71"/>
      <c r="C23" s="71"/>
      <c r="D23" s="71"/>
      <c r="E23" s="71"/>
      <c r="F23" s="71"/>
      <c r="G23" s="71"/>
      <c r="H23" s="71"/>
      <c r="I23" s="71"/>
      <c r="J23" s="71"/>
      <c r="K23" s="72"/>
      <c r="L23" s="93" t="s">
        <v>28</v>
      </c>
      <c r="M23" s="94"/>
      <c r="N23" s="94"/>
      <c r="O23" s="35">
        <f>ROUND(O20*5%,0)</f>
        <v>0</v>
      </c>
    </row>
    <row r="24" spans="1:15" s="8" customFormat="1" ht="30" customHeight="1" x14ac:dyDescent="0.25">
      <c r="A24" s="70"/>
      <c r="B24" s="71"/>
      <c r="C24" s="71"/>
      <c r="D24" s="71"/>
      <c r="E24" s="71"/>
      <c r="F24" s="71"/>
      <c r="G24" s="71"/>
      <c r="H24" s="71"/>
      <c r="I24" s="71"/>
      <c r="J24" s="71"/>
      <c r="K24" s="72"/>
      <c r="L24" s="93" t="s">
        <v>29</v>
      </c>
      <c r="M24" s="94"/>
      <c r="N24" s="94"/>
      <c r="O24" s="33">
        <f>ROUND(O21*19%,0)</f>
        <v>0</v>
      </c>
    </row>
    <row r="25" spans="1:15" s="8" customFormat="1" ht="30" customHeight="1" x14ac:dyDescent="0.25">
      <c r="A25" s="70"/>
      <c r="B25" s="71"/>
      <c r="C25" s="71"/>
      <c r="D25" s="71"/>
      <c r="E25" s="71"/>
      <c r="F25" s="71"/>
      <c r="G25" s="71"/>
      <c r="H25" s="71"/>
      <c r="I25" s="71"/>
      <c r="J25" s="71"/>
      <c r="K25" s="72"/>
      <c r="L25" s="91" t="s">
        <v>30</v>
      </c>
      <c r="M25" s="92"/>
      <c r="N25" s="92"/>
      <c r="O25" s="34">
        <f>SUM(O23:O24)</f>
        <v>0</v>
      </c>
    </row>
    <row r="26" spans="1:15" s="8" customFormat="1" ht="30" customHeight="1" x14ac:dyDescent="0.25">
      <c r="A26" s="70"/>
      <c r="B26" s="71"/>
      <c r="C26" s="71"/>
      <c r="D26" s="71"/>
      <c r="E26" s="71"/>
      <c r="F26" s="71"/>
      <c r="G26" s="71"/>
      <c r="H26" s="71"/>
      <c r="I26" s="71"/>
      <c r="J26" s="71"/>
      <c r="K26" s="72"/>
      <c r="L26" s="89" t="s">
        <v>31</v>
      </c>
      <c r="M26" s="90"/>
      <c r="N26" s="90"/>
      <c r="O26" s="33">
        <f>SUMIF(I:I,8%,N:N)</f>
        <v>0</v>
      </c>
    </row>
    <row r="27" spans="1:15" s="8" customFormat="1" ht="37.5" customHeight="1" x14ac:dyDescent="0.25">
      <c r="A27" s="70"/>
      <c r="B27" s="71"/>
      <c r="C27" s="71"/>
      <c r="D27" s="71"/>
      <c r="E27" s="71"/>
      <c r="F27" s="71"/>
      <c r="G27" s="71"/>
      <c r="H27" s="71"/>
      <c r="I27" s="71"/>
      <c r="J27" s="71"/>
      <c r="K27" s="72"/>
      <c r="L27" s="87" t="s">
        <v>32</v>
      </c>
      <c r="M27" s="88"/>
      <c r="N27" s="88"/>
      <c r="O27" s="34">
        <f>SUM(O26)</f>
        <v>0</v>
      </c>
    </row>
    <row r="28" spans="1:15" s="8" customFormat="1" ht="32.25" customHeight="1" thickBot="1" x14ac:dyDescent="0.3">
      <c r="A28" s="73"/>
      <c r="B28" s="74"/>
      <c r="C28" s="74"/>
      <c r="D28" s="74"/>
      <c r="E28" s="74"/>
      <c r="F28" s="74"/>
      <c r="G28" s="74"/>
      <c r="H28" s="74"/>
      <c r="I28" s="74"/>
      <c r="J28" s="74"/>
      <c r="K28" s="75"/>
      <c r="L28" s="85" t="s">
        <v>33</v>
      </c>
      <c r="M28" s="86"/>
      <c r="N28" s="86"/>
      <c r="O28" s="36">
        <f>+O22+O25+O27</f>
        <v>0</v>
      </c>
    </row>
    <row r="30" spans="1:15" ht="50.1" customHeight="1" thickBot="1" x14ac:dyDescent="0.3">
      <c r="B30" s="76"/>
      <c r="C30" s="76"/>
    </row>
    <row r="31" spans="1:15" x14ac:dyDescent="0.25">
      <c r="B31" s="52" t="s">
        <v>34</v>
      </c>
      <c r="C31" s="52"/>
    </row>
    <row r="32" spans="1:15" ht="15" customHeight="1" x14ac:dyDescent="0.25">
      <c r="M32" s="38"/>
      <c r="N32" s="39"/>
      <c r="O32" s="40"/>
    </row>
    <row r="33" spans="1:17" ht="15.75" customHeight="1" x14ac:dyDescent="0.25">
      <c r="M33" s="38"/>
      <c r="N33" s="39"/>
      <c r="O33" s="40"/>
    </row>
    <row r="34" spans="1:17" ht="15" customHeight="1" x14ac:dyDescent="0.25">
      <c r="A34" s="9" t="s">
        <v>35</v>
      </c>
      <c r="M34" s="38"/>
      <c r="N34" s="39"/>
      <c r="O34" s="40"/>
    </row>
    <row r="35" spans="1:17" x14ac:dyDescent="0.25">
      <c r="A35" s="51"/>
      <c r="B35" s="51"/>
      <c r="C35" s="51"/>
      <c r="D35" s="51"/>
      <c r="E35" s="51"/>
      <c r="F35" s="51"/>
      <c r="G35" s="51"/>
      <c r="H35" s="51"/>
      <c r="I35" s="51"/>
      <c r="J35" s="51"/>
      <c r="K35" s="51"/>
      <c r="L35" s="51"/>
      <c r="M35" s="51"/>
      <c r="N35" s="51"/>
      <c r="O35" s="51"/>
      <c r="P35" s="1"/>
      <c r="Q35" s="1"/>
    </row>
    <row r="36" spans="1:17" ht="55.5" customHeight="1" x14ac:dyDescent="0.25">
      <c r="A36" s="50" t="s">
        <v>45</v>
      </c>
      <c r="B36" s="50"/>
      <c r="C36" s="50"/>
      <c r="D36" s="50"/>
      <c r="E36" s="50"/>
      <c r="F36" s="50"/>
      <c r="G36" s="50"/>
      <c r="H36" s="50"/>
      <c r="I36" s="50"/>
      <c r="J36" s="50"/>
      <c r="K36" s="50"/>
      <c r="L36" s="50"/>
      <c r="M36" s="50"/>
      <c r="N36" s="50"/>
      <c r="O36" s="50"/>
      <c r="P36" s="37"/>
      <c r="Q36" s="37"/>
    </row>
    <row r="37" spans="1:17" ht="5.25" customHeight="1" x14ac:dyDescent="0.25">
      <c r="A37" s="49"/>
      <c r="B37" s="49"/>
      <c r="C37" s="49"/>
      <c r="D37" s="49"/>
      <c r="E37" s="49"/>
      <c r="F37" s="49"/>
      <c r="G37" s="49"/>
      <c r="H37" s="49"/>
      <c r="I37" s="49"/>
      <c r="J37" s="49"/>
      <c r="K37" s="49"/>
      <c r="L37" s="49"/>
      <c r="M37" s="49"/>
      <c r="N37" s="49"/>
      <c r="O37" s="49"/>
      <c r="P37" s="4"/>
      <c r="Q37" s="4"/>
    </row>
    <row r="38" spans="1:17" ht="33" customHeight="1" x14ac:dyDescent="0.25">
      <c r="A38" s="48" t="s">
        <v>44</v>
      </c>
      <c r="B38" s="48"/>
      <c r="C38" s="48"/>
      <c r="D38" s="48"/>
      <c r="E38" s="48"/>
      <c r="F38" s="48"/>
      <c r="G38" s="48"/>
      <c r="H38" s="48"/>
      <c r="I38" s="48"/>
      <c r="J38" s="48"/>
      <c r="K38" s="48"/>
      <c r="L38" s="48"/>
      <c r="M38" s="48"/>
      <c r="N38" s="48"/>
      <c r="O38" s="48"/>
      <c r="P38" s="4"/>
      <c r="Q38" s="4"/>
    </row>
    <row r="39" spans="1:17" x14ac:dyDescent="0.25">
      <c r="K39" s="1"/>
      <c r="L39" s="1"/>
      <c r="M39" s="1"/>
      <c r="N39" s="1"/>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sheetData>
  <sheetProtection password="E6F5" sheet="1" formatRows="0" insertRows="0" deleteRows="0"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8"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2024-10-02T16:09:44Z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