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PANELES SOLARES\PUBLICAR\"/>
    </mc:Choice>
  </mc:AlternateContent>
  <bookViews>
    <workbookView xWindow="0" yWindow="0" windowWidth="28800" windowHeight="11580" tabRatio="876"/>
  </bookViews>
  <sheets>
    <sheet name="Bienes y Servicios" sheetId="7" r:id="rId1"/>
    <sheet name="Cálculos" sheetId="2" state="hidden" r:id="rId2"/>
  </sheets>
  <definedNames>
    <definedName name="_xlnm.Print_Area" localSheetId="0">'Bienes y Servicios'!$A$1:$O$35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7" l="1"/>
  <c r="L15" i="7"/>
  <c r="M15" i="7" s="1"/>
  <c r="H15" i="7"/>
  <c r="K15" i="7" s="1"/>
  <c r="N15" i="7" l="1"/>
  <c r="O15" i="7"/>
  <c r="O18" i="7"/>
  <c r="O21" i="7" s="1"/>
  <c r="O17" i="7"/>
  <c r="O20" i="7" s="1"/>
  <c r="L14" i="7"/>
  <c r="M14" i="7" s="1"/>
  <c r="J14" i="7"/>
  <c r="H14" i="7"/>
  <c r="O16" i="7" l="1"/>
  <c r="O19" i="7" s="1"/>
  <c r="K14" i="7"/>
  <c r="O22" i="7"/>
  <c r="O23" i="7"/>
  <c r="O24" i="7" s="1"/>
  <c r="N14" i="7"/>
  <c r="O14" i="7" s="1"/>
  <c r="O25" i="7" l="1"/>
</calcChain>
</file>

<file path=xl/sharedStrings.xml><?xml version="1.0" encoding="utf-8"?>
<sst xmlns="http://schemas.openxmlformats.org/spreadsheetml/2006/main" count="54" uniqueCount="52">
  <si>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</si>
  <si>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</si>
  <si>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</si>
  <si>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</si>
  <si>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</si>
  <si>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</si>
  <si>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</si>
  <si>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</si>
  <si>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</si>
  <si>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</si>
  <si>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</si>
  <si>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</si>
  <si>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</si>
  <si>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</si>
  <si>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</si>
  <si>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</si>
  <si>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</si>
  <si>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</si>
  <si>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</si>
  <si>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</si>
  <si>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</si>
  <si>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</si>
  <si>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</si>
  <si>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</si>
  <si>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</si>
  <si>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</si>
  <si>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</si>
  <si>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</si>
  <si>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</si>
  <si>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</si>
  <si>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</si>
  <si>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</si>
  <si>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</si>
  <si>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</si>
  <si>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</si>
  <si>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</si>
  <si>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</si>
  <si>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</si>
  <si>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</si>
  <si>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</si>
  <si>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</si>
  <si>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</si>
  <si>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</si>
  <si>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</si>
  <si>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</si>
  <si>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</si>
  <si>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</si>
  <si>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</si>
  <si>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Unidad</t>
  </si>
  <si>
    <t>Mantenimiento Preventivo de Paneles Solares:
INCLUYE
A. PANELES:
Limpieza superficial de los paneles.
Verificación de conexión segura en MC4.
Verificación de parámetros eléctricos (tensión y corriente) por
cadena de paneles
B. ESTRUCTURA:
Verificación de posibles degradaciones, como son
deformaciones,
grietas, formación de óxido.
Verificación de la fijación de los paneles solares a la estructura y
en caso de ser necesario reajustar la tornillería.
Verificar que las perforaciones estén correctamente selladas.
C. PROTECCIONES:
Verificación visual y eléctrica de protecciones ac y dc así como
reajuste conexiones</t>
  </si>
  <si>
    <t>Bolsa fija para repuestos nuevos incluida su instalación para los
Paneles Solares de la Universidad de Cundinamarca Seccional
Girardot, que se puedan requerir en caso de realizar
mantenimientos correctivos previa autorización del supervisor
del contrato, se verificara que los repuestos y piezas a adquirir
estén dentro de los precios de mercado y se deberá dar garantía
mínima de un año sobre las piezas o elementos cambiados.</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</si>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</sst>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1" xfId="0" applyFont="1" applyBorder="1" applyAlignment="1" applyProtection="1">
      <alignment horizontal="left" vertical="center" wrapText="1"/>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view="pageBreakPreview" zoomScale="85" zoomScaleNormal="70" zoomScaleSheetLayoutView="85" zoomScalePageLayoutView="55" workbookViewId="0">
      <selection activeCell="I14" sqref="I14"/>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53"/>
      <c r="B2" s="54" t="s">
        <v>0</v>
      </c>
      <c r="C2" s="54"/>
      <c r="D2" s="54"/>
      <c r="E2" s="54"/>
      <c r="F2" s="54"/>
      <c r="G2" s="54"/>
      <c r="H2" s="54"/>
      <c r="I2" s="54"/>
      <c r="J2" s="54"/>
      <c r="K2" s="54"/>
      <c r="L2" s="54"/>
      <c r="M2" s="54"/>
      <c r="N2" s="55" t="s">
        <v>46</v>
      </c>
      <c r="O2" s="55"/>
    </row>
    <row r="3" spans="1:15" ht="15.75" customHeight="1" x14ac:dyDescent="0.25">
      <c r="A3" s="53"/>
      <c r="B3" s="54" t="s">
        <v>1</v>
      </c>
      <c r="C3" s="54"/>
      <c r="D3" s="54"/>
      <c r="E3" s="54"/>
      <c r="F3" s="54"/>
      <c r="G3" s="54"/>
      <c r="H3" s="54"/>
      <c r="I3" s="54"/>
      <c r="J3" s="54"/>
      <c r="K3" s="54"/>
      <c r="L3" s="54"/>
      <c r="M3" s="54"/>
      <c r="N3" s="55" t="s">
        <v>41</v>
      </c>
      <c r="O3" s="55"/>
    </row>
    <row r="4" spans="1:15" ht="16.5" customHeight="1" x14ac:dyDescent="0.25">
      <c r="A4" s="53"/>
      <c r="B4" s="54" t="s">
        <v>2</v>
      </c>
      <c r="C4" s="54"/>
      <c r="D4" s="54"/>
      <c r="E4" s="54"/>
      <c r="F4" s="54"/>
      <c r="G4" s="54"/>
      <c r="H4" s="54"/>
      <c r="I4" s="54"/>
      <c r="J4" s="54"/>
      <c r="K4" s="54"/>
      <c r="L4" s="54"/>
      <c r="M4" s="54"/>
      <c r="N4" s="56" t="s">
        <v>42</v>
      </c>
      <c r="O4" s="56"/>
    </row>
    <row r="5" spans="1:15" ht="15" customHeight="1" x14ac:dyDescent="0.25">
      <c r="A5" s="53"/>
      <c r="B5" s="54"/>
      <c r="C5" s="54"/>
      <c r="D5" s="54"/>
      <c r="E5" s="54"/>
      <c r="F5" s="54"/>
      <c r="G5" s="54"/>
      <c r="H5" s="54"/>
      <c r="I5" s="54"/>
      <c r="J5" s="54"/>
      <c r="K5" s="54"/>
      <c r="L5" s="54"/>
      <c r="M5" s="54"/>
      <c r="N5" s="57" t="s">
        <v>47</v>
      </c>
      <c r="O5" s="57"/>
    </row>
    <row r="7" spans="1:15" x14ac:dyDescent="0.25">
      <c r="A7" s="4" t="s">
        <v>3</v>
      </c>
    </row>
    <row r="8" spans="1:15" ht="9.9499999999999993" customHeight="1" x14ac:dyDescent="0.25">
      <c r="A8" s="5"/>
    </row>
    <row r="9" spans="1:15" ht="30" customHeight="1" x14ac:dyDescent="0.25">
      <c r="A9" s="77" t="s">
        <v>4</v>
      </c>
      <c r="B9" s="78"/>
      <c r="D9" s="62" t="s">
        <v>5</v>
      </c>
      <c r="E9" s="63"/>
      <c r="F9" s="64"/>
      <c r="G9" s="65"/>
      <c r="H9" s="65"/>
      <c r="I9" s="66"/>
      <c r="K9" s="62" t="s">
        <v>6</v>
      </c>
      <c r="L9" s="63"/>
      <c r="M9" s="60"/>
      <c r="N9" s="61"/>
    </row>
    <row r="10" spans="1:15" ht="8.25" customHeight="1" x14ac:dyDescent="0.25">
      <c r="A10" s="79"/>
      <c r="B10" s="80"/>
      <c r="C10" s="6"/>
      <c r="E10" s="7"/>
      <c r="F10" s="7"/>
      <c r="M10" s="7"/>
      <c r="N10" s="1"/>
    </row>
    <row r="11" spans="1:15" ht="30" customHeight="1" x14ac:dyDescent="0.25">
      <c r="A11" s="81"/>
      <c r="B11" s="82"/>
      <c r="D11" s="62" t="s">
        <v>7</v>
      </c>
      <c r="E11" s="63"/>
      <c r="F11" s="64"/>
      <c r="G11" s="65"/>
      <c r="H11" s="65"/>
      <c r="I11" s="66"/>
      <c r="K11" s="62" t="s">
        <v>8</v>
      </c>
      <c r="L11" s="63"/>
      <c r="M11" s="58"/>
      <c r="N11" s="59"/>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46" customFormat="1" ht="219" customHeight="1" x14ac:dyDescent="0.25">
      <c r="A14" s="45">
        <v>1</v>
      </c>
      <c r="B14" s="47" t="s">
        <v>49</v>
      </c>
      <c r="C14" s="11"/>
      <c r="D14" s="41">
        <v>114</v>
      </c>
      <c r="E14" s="42" t="s">
        <v>48</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46" customFormat="1" ht="114.75" customHeight="1" thickBot="1" x14ac:dyDescent="0.3">
      <c r="A15" s="45">
        <v>2</v>
      </c>
      <c r="B15" s="47" t="s">
        <v>50</v>
      </c>
      <c r="C15" s="11"/>
      <c r="D15" s="41">
        <v>1</v>
      </c>
      <c r="E15" s="42" t="s">
        <v>51</v>
      </c>
      <c r="F15" s="12"/>
      <c r="G15" s="10"/>
      <c r="H15" s="43">
        <f t="shared" ref="H15" si="6">+ROUND(F15*G15,0)</f>
        <v>0</v>
      </c>
      <c r="I15" s="10"/>
      <c r="J15" s="43">
        <f t="shared" ref="J15" si="7">ROUND(F15*I15,0)</f>
        <v>0</v>
      </c>
      <c r="K15" s="43">
        <f t="shared" ref="K15" si="8">ROUND(F15+H15+J15,0)</f>
        <v>0</v>
      </c>
      <c r="L15" s="43">
        <f t="shared" ref="L15" si="9">ROUND(F15*D15,0)</f>
        <v>0</v>
      </c>
      <c r="M15" s="43">
        <f t="shared" ref="M15" si="10">ROUND(L15*G15,0)</f>
        <v>0</v>
      </c>
      <c r="N15" s="43">
        <f t="shared" ref="N15" si="11">ROUND(L15*I15,0)</f>
        <v>0</v>
      </c>
      <c r="O15" s="44">
        <f t="shared" ref="O15" si="12">ROUND(L15+N15+M15,0)</f>
        <v>0</v>
      </c>
    </row>
    <row r="16" spans="1:15" s="8" customFormat="1" ht="42" customHeight="1" thickBot="1" x14ac:dyDescent="0.3">
      <c r="A16" s="83" t="s">
        <v>24</v>
      </c>
      <c r="B16" s="84"/>
      <c r="C16" s="84"/>
      <c r="D16" s="84"/>
      <c r="E16" s="84"/>
      <c r="F16" s="84"/>
      <c r="G16" s="84"/>
      <c r="H16" s="84"/>
      <c r="I16" s="84"/>
      <c r="J16" s="84"/>
      <c r="K16" s="84"/>
      <c r="L16" s="95" t="s">
        <v>25</v>
      </c>
      <c r="M16" s="96"/>
      <c r="N16" s="96"/>
      <c r="O16" s="32">
        <f>SUMIF(G:G,0%,L:L)+SUMIF(G:G,"",L:L)</f>
        <v>0</v>
      </c>
    </row>
    <row r="17" spans="1:17" s="8" customFormat="1" ht="39" customHeight="1" x14ac:dyDescent="0.25">
      <c r="A17" s="67" t="s">
        <v>43</v>
      </c>
      <c r="B17" s="68"/>
      <c r="C17" s="68"/>
      <c r="D17" s="68"/>
      <c r="E17" s="68"/>
      <c r="F17" s="68"/>
      <c r="G17" s="68"/>
      <c r="H17" s="68"/>
      <c r="I17" s="68"/>
      <c r="J17" s="68"/>
      <c r="K17" s="69"/>
      <c r="L17" s="89" t="s">
        <v>26</v>
      </c>
      <c r="M17" s="90"/>
      <c r="N17" s="90"/>
      <c r="O17" s="33">
        <f>SUMIF(G:G,5%,L:L)</f>
        <v>0</v>
      </c>
    </row>
    <row r="18" spans="1:17" s="8" customFormat="1" ht="30" customHeight="1" x14ac:dyDescent="0.25">
      <c r="A18" s="70"/>
      <c r="B18" s="71"/>
      <c r="C18" s="71"/>
      <c r="D18" s="71"/>
      <c r="E18" s="71"/>
      <c r="F18" s="71"/>
      <c r="G18" s="71"/>
      <c r="H18" s="71"/>
      <c r="I18" s="71"/>
      <c r="J18" s="71"/>
      <c r="K18" s="72"/>
      <c r="L18" s="89" t="s">
        <v>27</v>
      </c>
      <c r="M18" s="90"/>
      <c r="N18" s="90"/>
      <c r="O18" s="33">
        <f>SUMIF(G:G,19%,L:L)</f>
        <v>0</v>
      </c>
    </row>
    <row r="19" spans="1:17" s="8" customFormat="1" ht="30" customHeight="1" x14ac:dyDescent="0.25">
      <c r="A19" s="70"/>
      <c r="B19" s="71"/>
      <c r="C19" s="71"/>
      <c r="D19" s="71"/>
      <c r="E19" s="71"/>
      <c r="F19" s="71"/>
      <c r="G19" s="71"/>
      <c r="H19" s="71"/>
      <c r="I19" s="71"/>
      <c r="J19" s="71"/>
      <c r="K19" s="72"/>
      <c r="L19" s="91" t="s">
        <v>20</v>
      </c>
      <c r="M19" s="92"/>
      <c r="N19" s="92"/>
      <c r="O19" s="34">
        <f>SUM(O16:O18)</f>
        <v>0</v>
      </c>
    </row>
    <row r="20" spans="1:17" s="8" customFormat="1" ht="30" customHeight="1" x14ac:dyDescent="0.25">
      <c r="A20" s="70"/>
      <c r="B20" s="71"/>
      <c r="C20" s="71"/>
      <c r="D20" s="71"/>
      <c r="E20" s="71"/>
      <c r="F20" s="71"/>
      <c r="G20" s="71"/>
      <c r="H20" s="71"/>
      <c r="I20" s="71"/>
      <c r="J20" s="71"/>
      <c r="K20" s="72"/>
      <c r="L20" s="93" t="s">
        <v>28</v>
      </c>
      <c r="M20" s="94"/>
      <c r="N20" s="94"/>
      <c r="O20" s="35">
        <f>ROUND(O17*5%,0)</f>
        <v>0</v>
      </c>
    </row>
    <row r="21" spans="1:17" s="8" customFormat="1" ht="30" customHeight="1" x14ac:dyDescent="0.25">
      <c r="A21" s="70"/>
      <c r="B21" s="71"/>
      <c r="C21" s="71"/>
      <c r="D21" s="71"/>
      <c r="E21" s="71"/>
      <c r="F21" s="71"/>
      <c r="G21" s="71"/>
      <c r="H21" s="71"/>
      <c r="I21" s="71"/>
      <c r="J21" s="71"/>
      <c r="K21" s="72"/>
      <c r="L21" s="93" t="s">
        <v>29</v>
      </c>
      <c r="M21" s="94"/>
      <c r="N21" s="94"/>
      <c r="O21" s="33">
        <f>ROUND(O18*19%,0)</f>
        <v>0</v>
      </c>
    </row>
    <row r="22" spans="1:17" s="8" customFormat="1" ht="30" customHeight="1" x14ac:dyDescent="0.25">
      <c r="A22" s="70"/>
      <c r="B22" s="71"/>
      <c r="C22" s="71"/>
      <c r="D22" s="71"/>
      <c r="E22" s="71"/>
      <c r="F22" s="71"/>
      <c r="G22" s="71"/>
      <c r="H22" s="71"/>
      <c r="I22" s="71"/>
      <c r="J22" s="71"/>
      <c r="K22" s="72"/>
      <c r="L22" s="91" t="s">
        <v>30</v>
      </c>
      <c r="M22" s="92"/>
      <c r="N22" s="92"/>
      <c r="O22" s="34">
        <f>SUM(O20:O21)</f>
        <v>0</v>
      </c>
    </row>
    <row r="23" spans="1:17" s="8" customFormat="1" ht="30" customHeight="1" x14ac:dyDescent="0.25">
      <c r="A23" s="70"/>
      <c r="B23" s="71"/>
      <c r="C23" s="71"/>
      <c r="D23" s="71"/>
      <c r="E23" s="71"/>
      <c r="F23" s="71"/>
      <c r="G23" s="71"/>
      <c r="H23" s="71"/>
      <c r="I23" s="71"/>
      <c r="J23" s="71"/>
      <c r="K23" s="72"/>
      <c r="L23" s="89" t="s">
        <v>31</v>
      </c>
      <c r="M23" s="90"/>
      <c r="N23" s="90"/>
      <c r="O23" s="33">
        <f>SUMIF(I:I,8%,N:N)</f>
        <v>0</v>
      </c>
    </row>
    <row r="24" spans="1:17" s="8" customFormat="1" ht="37.5" customHeight="1" x14ac:dyDescent="0.25">
      <c r="A24" s="70"/>
      <c r="B24" s="71"/>
      <c r="C24" s="71"/>
      <c r="D24" s="71"/>
      <c r="E24" s="71"/>
      <c r="F24" s="71"/>
      <c r="G24" s="71"/>
      <c r="H24" s="71"/>
      <c r="I24" s="71"/>
      <c r="J24" s="71"/>
      <c r="K24" s="72"/>
      <c r="L24" s="87" t="s">
        <v>32</v>
      </c>
      <c r="M24" s="88"/>
      <c r="N24" s="88"/>
      <c r="O24" s="34">
        <f>SUM(O23)</f>
        <v>0</v>
      </c>
    </row>
    <row r="25" spans="1:17" s="8" customFormat="1" ht="32.25" customHeight="1" thickBot="1" x14ac:dyDescent="0.3">
      <c r="A25" s="73"/>
      <c r="B25" s="74"/>
      <c r="C25" s="74"/>
      <c r="D25" s="74"/>
      <c r="E25" s="74"/>
      <c r="F25" s="74"/>
      <c r="G25" s="74"/>
      <c r="H25" s="74"/>
      <c r="I25" s="74"/>
      <c r="J25" s="74"/>
      <c r="K25" s="75"/>
      <c r="L25" s="85" t="s">
        <v>33</v>
      </c>
      <c r="M25" s="86"/>
      <c r="N25" s="86"/>
      <c r="O25" s="36">
        <f>+O19+O22+O24</f>
        <v>0</v>
      </c>
    </row>
    <row r="27" spans="1:17" ht="50.1" customHeight="1" thickBot="1" x14ac:dyDescent="0.3">
      <c r="B27" s="76"/>
      <c r="C27" s="76"/>
    </row>
    <row r="28" spans="1:17" x14ac:dyDescent="0.25">
      <c r="B28" s="52" t="s">
        <v>34</v>
      </c>
      <c r="C28" s="52"/>
    </row>
    <row r="29" spans="1:17" ht="15" customHeight="1" x14ac:dyDescent="0.25">
      <c r="M29" s="38"/>
      <c r="N29" s="39"/>
      <c r="O29" s="40"/>
    </row>
    <row r="30" spans="1:17" ht="15.75" customHeight="1" x14ac:dyDescent="0.25">
      <c r="M30" s="38"/>
      <c r="N30" s="39"/>
      <c r="O30" s="40"/>
    </row>
    <row r="31" spans="1:17" ht="15" customHeight="1" x14ac:dyDescent="0.25">
      <c r="A31" s="9" t="s">
        <v>35</v>
      </c>
      <c r="M31" s="38"/>
      <c r="N31" s="39"/>
      <c r="O31" s="40"/>
    </row>
    <row r="32" spans="1:17" x14ac:dyDescent="0.25">
      <c r="A32" s="51"/>
      <c r="B32" s="51"/>
      <c r="C32" s="51"/>
      <c r="D32" s="51"/>
      <c r="E32" s="51"/>
      <c r="F32" s="51"/>
      <c r="G32" s="51"/>
      <c r="H32" s="51"/>
      <c r="I32" s="51"/>
      <c r="J32" s="51"/>
      <c r="K32" s="51"/>
      <c r="L32" s="51"/>
      <c r="M32" s="51"/>
      <c r="N32" s="51"/>
      <c r="O32" s="51"/>
      <c r="P32" s="1"/>
      <c r="Q32" s="1"/>
    </row>
    <row r="33" spans="1:17" ht="55.5" customHeight="1" x14ac:dyDescent="0.25">
      <c r="A33" s="50" t="s">
        <v>45</v>
      </c>
      <c r="B33" s="50"/>
      <c r="C33" s="50"/>
      <c r="D33" s="50"/>
      <c r="E33" s="50"/>
      <c r="F33" s="50"/>
      <c r="G33" s="50"/>
      <c r="H33" s="50"/>
      <c r="I33" s="50"/>
      <c r="J33" s="50"/>
      <c r="K33" s="50"/>
      <c r="L33" s="50"/>
      <c r="M33" s="50"/>
      <c r="N33" s="50"/>
      <c r="O33" s="50"/>
      <c r="P33" s="37"/>
      <c r="Q33" s="37"/>
    </row>
    <row r="34" spans="1:17" ht="5.25" customHeight="1" x14ac:dyDescent="0.25">
      <c r="A34" s="49"/>
      <c r="B34" s="49"/>
      <c r="C34" s="49"/>
      <c r="D34" s="49"/>
      <c r="E34" s="49"/>
      <c r="F34" s="49"/>
      <c r="G34" s="49"/>
      <c r="H34" s="49"/>
      <c r="I34" s="49"/>
      <c r="J34" s="49"/>
      <c r="K34" s="49"/>
      <c r="L34" s="49"/>
      <c r="M34" s="49"/>
      <c r="N34" s="49"/>
      <c r="O34" s="49"/>
      <c r="P34" s="4"/>
      <c r="Q34" s="4"/>
    </row>
    <row r="35" spans="1:17" ht="33" customHeight="1" x14ac:dyDescent="0.25">
      <c r="A35" s="48" t="s">
        <v>44</v>
      </c>
      <c r="B35" s="48"/>
      <c r="C35" s="48"/>
      <c r="D35" s="48"/>
      <c r="E35" s="48"/>
      <c r="F35" s="48"/>
      <c r="G35" s="48"/>
      <c r="H35" s="48"/>
      <c r="I35" s="48"/>
      <c r="J35" s="48"/>
      <c r="K35" s="48"/>
      <c r="L35" s="48"/>
      <c r="M35" s="48"/>
      <c r="N35" s="48"/>
      <c r="O35" s="48"/>
      <c r="P35" s="4"/>
      <c r="Q35" s="4"/>
    </row>
    <row r="36" spans="1:17" x14ac:dyDescent="0.25">
      <c r="K36" s="1"/>
      <c r="L36" s="1"/>
      <c r="M36" s="1"/>
      <c r="N36" s="1"/>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row r="81" spans="11:15" s="1" customFormat="1" x14ac:dyDescent="0.25">
      <c r="K81" s="3"/>
      <c r="L81" s="3"/>
      <c r="M81" s="3"/>
      <c r="N81" s="3"/>
      <c r="O81" s="3"/>
    </row>
  </sheetData>
  <sheetProtection password="E6F5" sheet="1" formatRows="0" insertRows="0" deleteRows="0"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15">
      <formula1>0</formula1>
      <formula2>1000000000000000</formula2>
    </dataValidation>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3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7</v>
      </c>
      <c r="D6" s="25" t="s">
        <v>36</v>
      </c>
      <c r="F6" s="28" t="s">
        <v>37</v>
      </c>
    </row>
    <row r="7" spans="2:6" x14ac:dyDescent="0.25">
      <c r="B7" s="1" t="s">
        <v>38</v>
      </c>
      <c r="D7" s="26">
        <v>0</v>
      </c>
      <c r="F7" s="29">
        <v>0.08</v>
      </c>
    </row>
    <row r="8" spans="2:6" x14ac:dyDescent="0.25">
      <c r="B8" s="1" t="s">
        <v>39</v>
      </c>
      <c r="D8" s="26">
        <v>0.05</v>
      </c>
      <c r="F8" s="30">
        <v>0</v>
      </c>
    </row>
    <row r="9" spans="2:6" x14ac:dyDescent="0.25">
      <c r="B9" s="1" t="s">
        <v>40</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http://schemas.microsoft.com/office/2006/metadata/properties"/>
    <ds:schemaRef ds:uri="http://www.w3.org/XML/1998/namespace"/>
    <ds:schemaRef ds:uri="http://schemas.microsoft.com/office/2006/documentManagement/types"/>
    <ds:schemaRef ds:uri="632c1e4e-69c6-4d1f-81a1-009441d464e5"/>
    <ds:schemaRef ds:uri="http://schemas.microsoft.com/office/infopath/2007/PartnerControls"/>
    <ds:schemaRef ds:uri="http://schemas.openxmlformats.org/package/2006/metadata/core-properties"/>
    <ds:schemaRef ds:uri="39f7a895-868e-4739-ab10-589c64175fbd"/>
    <ds:schemaRef ds:uri="http://purl.org/dc/dcmitype/"/>
    <ds:schemaRef ds:uri="http://purl.org/dc/elements/1.1/"/>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2024-11-26T21:08:13Z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