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ELEMENTOS EPP\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Servicios'!$A$1:$O$114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7" l="1"/>
  <c r="J53" i="7"/>
  <c r="K53" i="7" s="1"/>
  <c r="L53" i="7"/>
  <c r="M53" i="7"/>
  <c r="N53" i="7"/>
  <c r="O53" i="7"/>
  <c r="H54" i="7"/>
  <c r="J54" i="7"/>
  <c r="K54" i="7"/>
  <c r="L54" i="7"/>
  <c r="N54" i="7" s="1"/>
  <c r="M54" i="7"/>
  <c r="H55" i="7"/>
  <c r="J55" i="7"/>
  <c r="K55" i="7"/>
  <c r="L55" i="7"/>
  <c r="M55" i="7"/>
  <c r="N55" i="7"/>
  <c r="O55" i="7"/>
  <c r="H56" i="7"/>
  <c r="J56" i="7"/>
  <c r="K56" i="7"/>
  <c r="L56" i="7"/>
  <c r="M56" i="7"/>
  <c r="N56" i="7"/>
  <c r="H57" i="7"/>
  <c r="J57" i="7"/>
  <c r="K57" i="7"/>
  <c r="L57" i="7"/>
  <c r="M57" i="7"/>
  <c r="N57" i="7"/>
  <c r="O57" i="7"/>
  <c r="H58" i="7"/>
  <c r="K58" i="7" s="1"/>
  <c r="J58" i="7"/>
  <c r="L58" i="7"/>
  <c r="N58" i="7" s="1"/>
  <c r="M58" i="7"/>
  <c r="H59" i="7"/>
  <c r="J59" i="7"/>
  <c r="K59" i="7"/>
  <c r="L59" i="7"/>
  <c r="M59" i="7"/>
  <c r="N59" i="7"/>
  <c r="H60" i="7"/>
  <c r="J60" i="7"/>
  <c r="K60" i="7"/>
  <c r="L60" i="7"/>
  <c r="M60" i="7" s="1"/>
  <c r="H61" i="7"/>
  <c r="J61" i="7"/>
  <c r="K61" i="7"/>
  <c r="L61" i="7"/>
  <c r="M61" i="7" s="1"/>
  <c r="H62" i="7"/>
  <c r="J62" i="7"/>
  <c r="K62" i="7"/>
  <c r="L62" i="7"/>
  <c r="N62" i="7" s="1"/>
  <c r="M62" i="7"/>
  <c r="H63" i="7"/>
  <c r="K63" i="7" s="1"/>
  <c r="J63" i="7"/>
  <c r="L63" i="7"/>
  <c r="M63" i="7" s="1"/>
  <c r="N63" i="7"/>
  <c r="H64" i="7"/>
  <c r="J64" i="7"/>
  <c r="K64" i="7"/>
  <c r="L64" i="7"/>
  <c r="M64" i="7"/>
  <c r="N64" i="7"/>
  <c r="H65" i="7"/>
  <c r="J65" i="7"/>
  <c r="K65" i="7" s="1"/>
  <c r="L65" i="7"/>
  <c r="M65" i="7"/>
  <c r="N65" i="7"/>
  <c r="O65" i="7"/>
  <c r="H66" i="7"/>
  <c r="J66" i="7"/>
  <c r="K66" i="7"/>
  <c r="L66" i="7"/>
  <c r="N66" i="7" s="1"/>
  <c r="M66" i="7"/>
  <c r="H67" i="7"/>
  <c r="J67" i="7"/>
  <c r="K67" i="7"/>
  <c r="L67" i="7"/>
  <c r="M67" i="7"/>
  <c r="N67" i="7"/>
  <c r="O67" i="7"/>
  <c r="H68" i="7"/>
  <c r="J68" i="7"/>
  <c r="K68" i="7"/>
  <c r="L68" i="7"/>
  <c r="N68" i="7" s="1"/>
  <c r="M68" i="7"/>
  <c r="H69" i="7"/>
  <c r="J69" i="7"/>
  <c r="K69" i="7"/>
  <c r="L69" i="7"/>
  <c r="M69" i="7"/>
  <c r="N69" i="7"/>
  <c r="O69" i="7"/>
  <c r="H70" i="7"/>
  <c r="K70" i="7" s="1"/>
  <c r="J70" i="7"/>
  <c r="L70" i="7"/>
  <c r="M70" i="7" s="1"/>
  <c r="H71" i="7"/>
  <c r="J71" i="7"/>
  <c r="K71" i="7"/>
  <c r="L71" i="7"/>
  <c r="M71" i="7"/>
  <c r="N71" i="7"/>
  <c r="H72" i="7"/>
  <c r="J72" i="7"/>
  <c r="K72" i="7"/>
  <c r="L72" i="7"/>
  <c r="N72" i="7" s="1"/>
  <c r="M72" i="7"/>
  <c r="H73" i="7"/>
  <c r="J73" i="7"/>
  <c r="K73" i="7"/>
  <c r="L73" i="7"/>
  <c r="M73" i="7" s="1"/>
  <c r="H74" i="7"/>
  <c r="J74" i="7"/>
  <c r="K74" i="7"/>
  <c r="L74" i="7"/>
  <c r="M74" i="7" s="1"/>
  <c r="H75" i="7"/>
  <c r="K75" i="7" s="1"/>
  <c r="J75" i="7"/>
  <c r="L75" i="7"/>
  <c r="M75" i="7" s="1"/>
  <c r="N75" i="7"/>
  <c r="H76" i="7"/>
  <c r="J76" i="7"/>
  <c r="K76" i="7"/>
  <c r="L76" i="7"/>
  <c r="N76" i="7" s="1"/>
  <c r="M76" i="7"/>
  <c r="H77" i="7"/>
  <c r="J77" i="7"/>
  <c r="K77" i="7" s="1"/>
  <c r="L77" i="7"/>
  <c r="O77" i="7" s="1"/>
  <c r="M77" i="7"/>
  <c r="N77" i="7"/>
  <c r="H78" i="7"/>
  <c r="J78" i="7"/>
  <c r="K78" i="7"/>
  <c r="L78" i="7"/>
  <c r="N78" i="7" s="1"/>
  <c r="H79" i="7"/>
  <c r="J79" i="7"/>
  <c r="K79" i="7"/>
  <c r="L79" i="7"/>
  <c r="M79" i="7"/>
  <c r="N79" i="7"/>
  <c r="O79" i="7"/>
  <c r="H80" i="7"/>
  <c r="J80" i="7"/>
  <c r="K80" i="7"/>
  <c r="L80" i="7"/>
  <c r="M80" i="7" s="1"/>
  <c r="H81" i="7"/>
  <c r="J81" i="7"/>
  <c r="K81" i="7"/>
  <c r="L81" i="7"/>
  <c r="M81" i="7"/>
  <c r="N81" i="7"/>
  <c r="O81" i="7"/>
  <c r="O56" i="7" l="1"/>
  <c r="O64" i="7"/>
  <c r="O72" i="7"/>
  <c r="O71" i="7"/>
  <c r="O75" i="7"/>
  <c r="O59" i="7"/>
  <c r="O63" i="7"/>
  <c r="O60" i="7"/>
  <c r="N80" i="7"/>
  <c r="O80" i="7" s="1"/>
  <c r="O76" i="7"/>
  <c r="N74" i="7"/>
  <c r="O74" i="7" s="1"/>
  <c r="N70" i="7"/>
  <c r="O70" i="7" s="1"/>
  <c r="O68" i="7"/>
  <c r="O62" i="7"/>
  <c r="N60" i="7"/>
  <c r="O58" i="7"/>
  <c r="M78" i="7"/>
  <c r="N73" i="7"/>
  <c r="O73" i="7" s="1"/>
  <c r="O78" i="7"/>
  <c r="O66" i="7"/>
  <c r="N61" i="7"/>
  <c r="O61" i="7" s="1"/>
  <c r="O54" i="7"/>
  <c r="O100" i="7"/>
  <c r="O101" i="7"/>
  <c r="O103" i="7"/>
  <c r="H82" i="7"/>
  <c r="J82" i="7"/>
  <c r="K82" i="7"/>
  <c r="L82" i="7"/>
  <c r="N82" i="7" s="1"/>
  <c r="H83" i="7"/>
  <c r="J83" i="7"/>
  <c r="L83" i="7"/>
  <c r="M83" i="7" s="1"/>
  <c r="H84" i="7"/>
  <c r="J84" i="7"/>
  <c r="K84" i="7"/>
  <c r="L84" i="7"/>
  <c r="M84" i="7" s="1"/>
  <c r="H85" i="7"/>
  <c r="J85" i="7"/>
  <c r="K85" i="7"/>
  <c r="L85" i="7"/>
  <c r="N85" i="7" s="1"/>
  <c r="M85" i="7"/>
  <c r="H86" i="7"/>
  <c r="K86" i="7" s="1"/>
  <c r="J86" i="7"/>
  <c r="L86" i="7"/>
  <c r="N86" i="7" s="1"/>
  <c r="H87" i="7"/>
  <c r="J87" i="7"/>
  <c r="K87" i="7"/>
  <c r="L87" i="7"/>
  <c r="N87" i="7" s="1"/>
  <c r="M87" i="7"/>
  <c r="H88" i="7"/>
  <c r="K88" i="7" s="1"/>
  <c r="J88" i="7"/>
  <c r="L88" i="7"/>
  <c r="N88" i="7" s="1"/>
  <c r="H89" i="7"/>
  <c r="J89" i="7"/>
  <c r="K89" i="7"/>
  <c r="L89" i="7"/>
  <c r="M89" i="7"/>
  <c r="N89" i="7"/>
  <c r="H90" i="7"/>
  <c r="J90" i="7"/>
  <c r="L90" i="7"/>
  <c r="M90" i="7" s="1"/>
  <c r="H91" i="7"/>
  <c r="J91" i="7"/>
  <c r="K91" i="7"/>
  <c r="L91" i="7"/>
  <c r="M91" i="7"/>
  <c r="N91" i="7"/>
  <c r="H92" i="7"/>
  <c r="J92" i="7"/>
  <c r="K92" i="7"/>
  <c r="L92" i="7"/>
  <c r="M92" i="7" s="1"/>
  <c r="O89" i="7" l="1"/>
  <c r="O87" i="7"/>
  <c r="O85" i="7"/>
  <c r="N83" i="7"/>
  <c r="O83" i="7" s="1"/>
  <c r="M88" i="7"/>
  <c r="O88" i="7" s="1"/>
  <c r="M86" i="7"/>
  <c r="O86" i="7" s="1"/>
  <c r="N84" i="7"/>
  <c r="O84" i="7" s="1"/>
  <c r="M82" i="7"/>
  <c r="O82" i="7" s="1"/>
  <c r="N92" i="7"/>
  <c r="O92" i="7" s="1"/>
  <c r="N90" i="7"/>
  <c r="O90" i="7" s="1"/>
  <c r="K83" i="7"/>
  <c r="K90" i="7"/>
  <c r="O91"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O106" i="7" s="1"/>
  <c r="O107" i="7" s="1"/>
  <c r="H48" i="7"/>
  <c r="J48" i="7"/>
  <c r="L48" i="7"/>
  <c r="M48" i="7" s="1"/>
  <c r="H49" i="7"/>
  <c r="J49" i="7"/>
  <c r="L49" i="7"/>
  <c r="M49" i="7" s="1"/>
  <c r="H50" i="7"/>
  <c r="J50" i="7"/>
  <c r="L50" i="7"/>
  <c r="M50" i="7" s="1"/>
  <c r="H51" i="7"/>
  <c r="J51" i="7"/>
  <c r="L51" i="7"/>
  <c r="M51" i="7" s="1"/>
  <c r="H52" i="7"/>
  <c r="J52" i="7"/>
  <c r="L52" i="7"/>
  <c r="M52" i="7" s="1"/>
  <c r="H93" i="7"/>
  <c r="J93" i="7"/>
  <c r="L93" i="7"/>
  <c r="H94" i="7"/>
  <c r="J94" i="7"/>
  <c r="L94" i="7"/>
  <c r="M94" i="7" s="1"/>
  <c r="H95" i="7"/>
  <c r="J95" i="7"/>
  <c r="L95" i="7"/>
  <c r="M95" i="7" s="1"/>
  <c r="H15" i="7"/>
  <c r="J15" i="7"/>
  <c r="L15" i="7"/>
  <c r="M15" i="7" s="1"/>
  <c r="H96" i="7"/>
  <c r="J96" i="7"/>
  <c r="L96" i="7"/>
  <c r="N96" i="7" s="1"/>
  <c r="H97" i="7"/>
  <c r="J97" i="7"/>
  <c r="L97" i="7"/>
  <c r="M97" i="7" s="1"/>
  <c r="H98" i="7"/>
  <c r="J98" i="7"/>
  <c r="L98" i="7"/>
  <c r="N98" i="7" s="1"/>
  <c r="L14" i="7"/>
  <c r="J14" i="7"/>
  <c r="H14" i="7"/>
  <c r="M93" i="7" l="1"/>
  <c r="N93" i="7"/>
  <c r="M14" i="7"/>
  <c r="O104" i="7" s="1"/>
  <c r="O105" i="7" s="1"/>
  <c r="O99" i="7"/>
  <c r="O102" i="7" s="1"/>
  <c r="M21" i="7"/>
  <c r="O21" i="7" s="1"/>
  <c r="M22" i="7"/>
  <c r="O22" i="7" s="1"/>
  <c r="K30" i="7"/>
  <c r="K21" i="7"/>
  <c r="K47" i="7"/>
  <c r="K36" i="7"/>
  <c r="K50" i="7"/>
  <c r="K19" i="7"/>
  <c r="K95" i="7"/>
  <c r="M45" i="7"/>
  <c r="O45" i="7" s="1"/>
  <c r="N18" i="7"/>
  <c r="O18" i="7" s="1"/>
  <c r="K93" i="7"/>
  <c r="K49" i="7"/>
  <c r="K45" i="7"/>
  <c r="K37" i="7"/>
  <c r="K24" i="7"/>
  <c r="K27" i="7"/>
  <c r="K35" i="7"/>
  <c r="O93" i="7"/>
  <c r="N50" i="7"/>
  <c r="O50" i="7" s="1"/>
  <c r="K48" i="7"/>
  <c r="M37" i="7"/>
  <c r="O37" i="7" s="1"/>
  <c r="M34" i="7"/>
  <c r="O34" i="7" s="1"/>
  <c r="K31" i="7"/>
  <c r="N27" i="7"/>
  <c r="O27" i="7" s="1"/>
  <c r="N17" i="7"/>
  <c r="O17" i="7" s="1"/>
  <c r="K25" i="7"/>
  <c r="N52" i="7"/>
  <c r="O52" i="7" s="1"/>
  <c r="N49" i="7"/>
  <c r="O49" i="7" s="1"/>
  <c r="M29" i="7"/>
  <c r="O29" i="7" s="1"/>
  <c r="N26" i="7"/>
  <c r="O26" i="7" s="1"/>
  <c r="K20" i="7"/>
  <c r="N97" i="7"/>
  <c r="O97" i="7" s="1"/>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94" i="7"/>
  <c r="K51" i="7"/>
  <c r="K46" i="7"/>
  <c r="K28" i="7"/>
  <c r="K17" i="7"/>
  <c r="K15" i="7"/>
  <c r="K39" i="7"/>
  <c r="K34" i="7"/>
  <c r="K42" i="7"/>
  <c r="M47" i="7"/>
  <c r="O47" i="7" s="1"/>
  <c r="M41" i="7"/>
  <c r="O41" i="7" s="1"/>
  <c r="N38" i="7"/>
  <c r="O38" i="7" s="1"/>
  <c r="M33" i="7"/>
  <c r="O33" i="7" s="1"/>
  <c r="K22" i="7"/>
  <c r="K16" i="7"/>
  <c r="N44" i="7"/>
  <c r="O44" i="7" s="1"/>
  <c r="N32" i="7"/>
  <c r="O32" i="7" s="1"/>
  <c r="N20" i="7"/>
  <c r="O20" i="7" s="1"/>
  <c r="N94" i="7"/>
  <c r="O94" i="7" s="1"/>
  <c r="N42" i="7"/>
  <c r="O42" i="7" s="1"/>
  <c r="N30" i="7"/>
  <c r="O30" i="7" s="1"/>
  <c r="N16" i="7"/>
  <c r="O16" i="7" s="1"/>
  <c r="N95" i="7"/>
  <c r="O95" i="7" s="1"/>
  <c r="N43" i="7"/>
  <c r="O43" i="7" s="1"/>
  <c r="N31" i="7"/>
  <c r="O31" i="7" s="1"/>
  <c r="N19" i="7"/>
  <c r="O19" i="7" s="1"/>
  <c r="N48" i="7"/>
  <c r="O48" i="7" s="1"/>
  <c r="N36" i="7"/>
  <c r="O36" i="7" s="1"/>
  <c r="N24" i="7"/>
  <c r="O24" i="7" s="1"/>
  <c r="M96" i="7"/>
  <c r="O96" i="7" s="1"/>
  <c r="K96" i="7"/>
  <c r="M98" i="7"/>
  <c r="O98" i="7" s="1"/>
  <c r="K98" i="7"/>
  <c r="K97" i="7"/>
  <c r="N15" i="7"/>
  <c r="O15" i="7" s="1"/>
  <c r="K14" i="7"/>
  <c r="N14" i="7"/>
  <c r="O108" i="7" l="1"/>
  <c r="O14" i="7"/>
</calcChain>
</file>

<file path=xl/sharedStrings.xml><?xml version="1.0" encoding="utf-8"?>
<sst xmlns="http://schemas.openxmlformats.org/spreadsheetml/2006/main" count="222" uniqueCount="138">
  <si>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</si>
  <si>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</si>
  <si>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</si>
  <si>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</si>
  <si>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</si>
  <si>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</si>
  <si>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</si>
  <si>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</si>
  <si>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</si>
  <si>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</si>
  <si>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</si>
  <si>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</si>
  <si>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</si>
  <si>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</si>
  <si>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</si>
  <si>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</si>
  <si>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</si>
  <si>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</si>
  <si>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</si>
  <si>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</si>
  <si>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</si>
  <si>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</si>
  <si>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</si>
  <si>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</si>
  <si>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</si>
  <si>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</si>
  <si>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</si>
  <si>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</si>
  <si>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</si>
  <si>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</si>
  <si>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</si>
  <si>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</si>
  <si>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</si>
  <si>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</si>
  <si>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</si>
  <si>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</si>
  <si>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</si>
  <si>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</si>
  <si>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</si>
  <si>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</si>
  <si>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</si>
  <si>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</si>
  <si>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</si>
  <si>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</si>
  <si>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</si>
  <si>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</si>
  <si>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</si>
  <si>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</si>
  <si>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</si>
  <si>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</si>
  <si>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CAJA</t>
  </si>
  <si>
    <t>UNIDAD</t>
  </si>
  <si>
    <t>BLOQUEADOR  SOLAR  CON  TAPA:  Presentación  en  sobre  de 10ml  de  uso  diario  (caja  X24  sobres),  diseñado  especialmente para brindar la protección necesaria en actividades expuestas a la radiación solar. Otorga protección contra rayos ultravioleta del tipo  A y  B (UVA/  UVB).  Ofrece  protección  hasta  80  minutos  en sumersión     en     agua     NO    CONTIENE     PARABENOS    NI OXIBENZONA   SPF   de   50   PROBADO   hasta   8   horas   de protección.  Normatividad  resolución  3132  de  1998  (Entregar ficha técnica)</t>
  </si>
  <si>
    <t>Bloqueador solar bolsillo - SPF50 (Presentación en frasco de 60 grs)  que  permita  rápida  absorción  y  una  alta  protección  solar (Entregar ficha técnica).</t>
  </si>
  <si>
    <t>Morral Botiquín Primeros Auxilios grande (Entregar ficha técnica).</t>
  </si>
  <si>
    <t>MÁSCARA          DESECHABLE          PARA          REANIMACION
CARDIOPULMONAR   –   RCP.   Uso   adulto-niño,   transparente, borde  inflable  con  válvula  unidireccional,  filtro  antibacteriano (Entregar ficha técnica).</t>
  </si>
  <si>
    <t>Canillera para guadañar con correas de sujeción y con refuerzo interno con 4 platinas de aluminio y/o acero y/o polímeros de alta resistencia  que  protejan  la  canilla  de  la  pierna  y  2  platinas  de aluminio  y/o  acero  y/o  polímeros  de  alta  resistencia en  la parte del zapato (Entregar ficha técnica).</t>
  </si>
  <si>
    <t>GUANTES SOLDADOR: fabricado 100% cuero en carnaza azul/ amarillo  vacuno  de  textura  suave  y  flexible,  refuerzo  en  gatillo, palma,   apoyo   de   muñeca   y   nudillos,    consturas   internas reforzadas, costura de  dedales, palma  y muñecas  100% kevlar, costuras  de  mangas  100%  poliester,  manga  de  seguridad  de amplia  apertura  de  7  pulgadas,  forro   interno  de   algodon  y poliester,   resistencia   de   contacto   a   temperatura   directa   e intermitente de 70cª, resistencia de calor radiante 110Cª, grososr 2.8mm,           largo           15",           peso           450          gramos.
Normatividad:  Articulos  10,11,  23  del  decreto  4741  de  2005  y demas  aplicables  de  acuerdo  con  la  Normatividad  Colombiana vigente (Entregar ficha técnica).</t>
  </si>
  <si>
    <t>Guante de carnaza corto de primera calidad con un espesor de 1.2mm.  Cosido con  hilo poliéster  calibre 25  de alta  tenacidad y resistencia (Entregar ficha técnica).</t>
  </si>
  <si>
    <t>RODILLERAS  INDUSTRIALES  como  protección  de  las  rodillas en superficies desiguales,  extremadamente ligeras,  ajustables a cualquier ropa de trabajo, que cumplan la norma ISO 13688:13 y EN 14404:05, venir en pares diestro y zurdo, con espuma de alta densidad  forrada  en  poliester,  protección  termoplastica  de  dos tiras elásticas de neopreno de 2.5 cm con velcro (Entregar ficha técnica).</t>
  </si>
  <si>
    <t>GUANTES  DE  NITRILO  AZUL:  Fabricados  en  látex  sintético, ambidiestro, de acabado uniforme, libres de polvo, decoloración, áreas delgadas, pegajosidad y otras imperfecciones que puedan afectar su utilidad. Llibre de poros o perforaciones. Corresponde anatómicamente  al  contorno  natural  de  la  mano  dentro  de  la amplitud requerida para su utilización. Normatividad: ISO 13485, ISO 9001 (Entregar ficha técnica).</t>
  </si>
  <si>
    <t>IMPERMEABLE  2  PIEZAS  AMARILLO:   Enterizo,  fabricado  en material  poliéster  con  recubrimiento  en  PVC  amarillo  o  negro, calibre 18; chaqueta con capucha, cierre con cremallera y velcro, reflectivo en mangas de 1 pulgada y de 2 pulgadas en espalda; pantalón resortado con cinta reflectiva de 1 pulgada. Reforzado en las áreas de mayor desgaste sisas y entrepierna. Tallas: S, M, L, XL, XXL. Normatividad: Norma Técnica Colombiana NTC 4615 (Entregar ficha tecnica).</t>
  </si>
  <si>
    <t>INMOVILIZADOR   SAM  SPLINT:   Inmovilizador   maleable   para extremidades  superior  e  inferior,  tipo  flexible  y  moldeable.  Uso adulto   -   pediátrico.   Dimensiones:   100cm   x   10cm.   Carácter: Equipo.  Uso:  Evitar  los  movimientos  de  las  extremidades  Tipo: Sam Splint
Color   :   Varios,   anchura:   10   centímetros,   longitud:   1   metro, Presentación:   Unidad,    Propiedades:    Flexible    y   moldeable, Trabajos: Adulto - pediátrico (Entregar ficha técnica).</t>
  </si>
  <si>
    <t>Arnés 4 argollas dieléctrico con argolla dorsal en reata marca in safe.  Arnés  en  X  de  cuerpo  entero  en  reata  polyester  con  3 ARGOLLAS  DIELÉCTRICAS  posee  2  argollas  laterales  en  “D” para posicionamiento a un punto fijo, 1 argolla frontal en “D” para ascenso y descenso controlado y 1 argolla dorsal EN REATA en “D”  para  la  detención  y  restricción  de  caídas  (Entregar  ficha técnica).</t>
  </si>
  <si>
    <t>Eslinga   de   posicionamiento   regulable   dieléctrica   en   reata polyester de alta tenacidad marca in safe, ganchos de seguridad de 3 1⁄4 con resistencia de 5000 lb, sistema graduable a través de  las  hebillas  de  graduación  dieléctricas  para   aumentar  o reducir  la  longitud  de  la  eslinga  de  acuerdo  al  punto  de  apoyo para   posicionarse.Rango   de   capacidad:   mínimo   130   lbs   – máximo  310  lbs  (1  persona)  incluyendo  uniforme,  equipos  y cualquier  herramienta  del  trabajador,  conforme  ANSI  Z359.3- 2019  y  resolución  colombiana  4272  de  2021  (Entregar  ficha técnica).</t>
  </si>
  <si>
    <t>TAPAOIDOS  DE  INSERCCIÓN:  Protector  Auditivo  Tipo  Tapón, anillos,   premoldeado,   reutilizable   •   UT   NRR   27   dB   •   Caja Plástica,  Normatividad  aprobación  ANSI  S3.19  -  CE  EN  352-2 (Entregar ficha técnica).</t>
  </si>
  <si>
    <t>TERMOMETRO  DIGITAL:  brinda  lecturas  rápidas  y  precisas. Cuenta  con  punta  rígida  y  pantalla  LCD  para  visualización  de resultados de manera fácil  y práctica.  Su uso  es bucal  o axilar. Con caracteristicas como ligero y compacto para facilitar su uso, pantalla  LCD  digital,  en  grados  Celsius  y  Fahrenheit,  señal  de alarma  para  temperaturas  altas,  memoria  de  la  última  lectura, libre  de  latex,  apagado  automático,  batería  incluida.  Tipo  de Respuesta  Lectura  rápida  (60  s)  Tiempo  de  Vida  de  la  Batería Aproximadamente   200   h   Tamaño   del   LCD   15,5   x   7   mm Resolución 0,1º Registro Sanitario 2021DM-0024708 Referencia GMD-RD-101 Rango [32.0 - 42.9] ºC / [90.0 - 109.9] ºF Exactitud
± 0.1 ºC / 0.2 ºF en el rango normal Por debajo de 35.5 ºC (95.9 ºF) y por encima de 42 ºC (107.6 ºF): ± 0.2 ºC / 0.4 ºF Dimensión 12,4 cm x 1,8 cm x 0,9 cm Baterías 1.5 V (LR41, SR41, UCC 392) Tipo  de  Termómetro  Digital  Normatividad:  Resolucion  705  de 2007 (Entregar ficha técnica).</t>
  </si>
  <si>
    <t>VENDA  ELASTICA  2X5  YARDAS:  Fabricada   con  caucho  en filamentos  y  poliéster  crudo  sin  compactar,  con  una  elongación de 220%, suave al  tacto. Normatividad: resolucion 705 de 2007 (Entregar ficha técnica).</t>
  </si>
  <si>
    <t>VENDA  ELASTICA  3X5  YARDAS:  Fabricada   con  caucho  en filamentos  y  poliéster  crudo  sin  compactar,  con  una  elongación de 220%, suave al  tacto. Normatividad: resolucion 705 de 2007 (Entregar ficha técnica).</t>
  </si>
  <si>
    <t>VENDA  ELASTICA  5X5  YARDAS:  Fabricada   con  caucho  en filamentos  y  poliéster  crudo  sin  compactar,  con  una  elongación de 220%, suave al  tacto. Normatividad: resolucion 705 de 2007 (Entregar ficha técnica).</t>
  </si>
  <si>
    <t>TAPABOCAS TERMOSELLADO: por ultrasonido esta compuesta por 3 capas de tela no tejida de las cuales 1 de ellas es un filtro cuya característica importante es la capacidad de la alta filtración de  la  que  supera  el  98%  de  partículas  no  oleosas,  Su  tela  es certificada y  tienes normas  base de  fabricación con  un espesor de 0.17±0.03 30gr, resistencia a la tensión en seco por libras de fuerza 18.0 Min, , resistencia a la tensión húmedo por libras de fuerza 16.0 Min, y capacidad de resistencia liquida % 300 min. Y 2 telas no tejidas 30gr que no son irritantes ni alergénicas, para soportar  la  protección  del  tapabocas.  Avalado  y  certificado  por INVIMA.   Presentacion   caja   x   50   unidades   (Entregar   ficha técnica).</t>
  </si>
  <si>
    <t>PETO  EN  CARNAZA:  de  60  X  90  cm  con  bolsillo,  Carnaza espesor mayor de 1.3 mm. Hilo de algodón calibre 30/4. Correas en reata (Entregar ficha técnica).</t>
  </si>
  <si>
    <t>CAMILLA  PARA  EMERGENCIAS  Material   polietileno   de  alta densidad,  translúcido,  apto  para  rayos  x,  varias  aberturas  para fijar  el  árnes  al  paciente,  bordes  cuyo  ángulo  permite  que  las camillas  entren  rodando,  para  todo  tipo  de  rescate bien  sea en agua o en tierra, señalización informativa de camilla de primeros auxilios,  chazos  y  tornillos,  base  soporte  para  instalación  a  la pared, medidas: Largo 183 cms - Ancho 46 cms - Espesor 5 cms, material 100% recuperable amable con el medio ambiente, asas ergonómicas  para  facilitar  el  trabajo  del  rescatista,  no  posee orificios  ni  costuras  que  almacenen  fluidos  y  suciedades,  alta visibilidad color anaranjado, Soporta peso de 150  kilos, correas de sujeción (Entregar ficha técnica).</t>
  </si>
  <si>
    <t>BOTA  DE  CAUCHO  DIELECTRICA:  Es  una  bota  de  caucho diseñada   para   proporcionar   proteccion   a   quienes   trabajan directamente con electricidad. Este debe ofrecer una resistencia electrica excepcional para prevenir el paso de corriente  a traves del cuerpo humano, actuando como una eficaz aislante electrico.. Se  debe presentar  ficha tecnica  y certificacion  NTP-ISO 20345: 2017  20346:2017  ASTM  2412:2018/  ASTM  2413:2018/  ASTM F1116-03   UNE   -   EN   12568:1998   NTP-ISO   (Entregar   ficha técnica).</t>
  </si>
  <si>
    <t>BOTA DE CAUCHO SIN PUNTERA, caña alta en PVC tipo Zafra ofrecen  variedad  de  servicios  con  protección  a  líquidos,  lodo  y químicos básicos (Entregar ficha técnica).</t>
  </si>
  <si>
    <t>GUANTES   EXAMEN   LÁTEX,   elaborado    en    látex   natural, ambidextros,  cómodos  y  de  fácil  postura.  Caja  x100  (Entregar ficha técnica).</t>
  </si>
  <si>
    <t>FILTROS  PARA   MASCARAS  3M  6001,  cartucho  para  vapores orgánicos   aprobado   por   NIOSH/MSHA.   TC-23C-1062,   para protección respiratoria contra no más de: 1000 p.p.m. de vapores orgánicos, banda indicadora para tiempo de vida, aprobado por NIOSH-MSHA  (Entregar ficha técnica).</t>
  </si>
  <si>
    <t>Respirador    N95    para    partículas    9010    (3M),    respirador desechable  con  pliegue  plano  vertical  diseñado  para  ayudar  a proporcionar una protección cómoda y confiable contra partículas no aceitosas, empaque Individual (Entregar ficha técnica).</t>
  </si>
  <si>
    <t>Respirador 3m N95 8511 - Caja 10 Pz. Mascarilla Cubre Boca fabricado con un Medio Filtrante Electrostático Avanzado, novedoso sistema de retención de partículas que permite mayor eficiencia del filtro con menor caída de presión y cuenta con una válvula de exhalación Cool Flow (válvula de aire fresco) que ofrece mayor comodidad y frescura al usuario. Su forma convexa, estructura antideformante, el diseño de sus bandas elásticas y el clip de aluminio en “M” para el ajuste a la nariz, aseguran un excelente sello adaptándose a un amplio rango de tamaños de cara (Entregar ficha técnica).</t>
  </si>
  <si>
    <t>SOMBRERO   TIPO   PAVA   SAFARI:   Elaborada   en   poliéster, ojalotes  plásticos.  Adicionalmente   lleva  una  extensión   en  el mismo material,  en la  parte trasera  que cubra  orejas y  nuca de usuario.   NTC   2745   Textiles   y   confecciones.   Hilos   de   alta tenacidad  de  fibras   cortadas  de   poliéster  100%  para  coser (Entregar ficha técnica).</t>
  </si>
  <si>
    <t>BAJA LENGUAS: Madera de color crema uniforme de uso clínico hospitalario,  sin  olor  ni  sabor,  de  superficie  y  bordes  lisos,  sin astillas    ni    perforaciones,    resistente    a    la    manipulación. Presentacion  paquetes X 20 unidades (Entregar ficha técnica).</t>
  </si>
  <si>
    <t>SOLUCION   SALINA   DE   500cc:   Solucion   inyectable   de   uso hospitalario, se utiliza en terapias de hidratacion en los casos de diarrea  aguda  o  vomito.  Reposicion  de  electrolitos  (sodio  y cloruro)  utiles  para  irrigaciones  esteriles  por  ejemplo  de  ojos,  y en  general  para  limpiar  heridas.  Cloruro  de  sodio  0.9%,  Bolsa viaflex x 500cc. Normatividad: Resolucion 705 de 2007 (Entregar ficha técnica).</t>
  </si>
  <si>
    <t>MICROPORE:Cinta adhesiva microporosa, no oclusiva, para uso general Respaldo no tejido de fibras 100% de rayon color blanco, suaves  y flexibles.  Adhesivo hipoalergénico,  a base  de acrilato, sensible a Ia presión, impregnada uniformemente en una de sus caras  con  sustancia  adhesiva  incolora.  Hipoalergénica,  atoxica, aséptica y libre de látex. Normatividad: ISO 9001/EN 46001; ISO 9002IEN 46002; ISO 13488 (Entregar ficha técnica).</t>
  </si>
  <si>
    <t>PARCHE  PARA  DESFIBRILADOR  REF  8900-0800-01  RCP-D
PADZ  MARCA ZOLL  ayuda a recuperar el ritmo cardiaco tras el impacto  de  una  descarga  eléctrica  cuando  el  desfibrilador  lo anuncie.  Resolución  3316  de  2019,  Normatividad:  ISO:  13485, 14001 y 9001 (Entregar ficha técnica).</t>
  </si>
  <si>
    <t>DESCANSA PIES: Dimensiones plataforma: 41.7  cm x 22.5 cm, ajustable a 2 alturas, plataforma con burbujas para masajear los pies,  fabricado  en  plástico  de  alto  impacto,  base  con  topes antideslizantes, color: negro (Entregar ficha técnica).</t>
  </si>
  <si>
    <t>Guante  PVC  corto,  protección  industrial,  elaborados  100  %  en látex   natural,   bicolor,   con   poder   antibacterial   que   evita   la propagación  de  bacterias,  labrado  más  profundo  en  palma  y dedos  para  un  mejor  agarre,  clorinados,  cómodos  y  flexibles, calibre parejo desde la punta de los dedos hasta el orillo, lo que los  hace  súper  resistentes  y  de  mayor  consistencia,  diseño anatómico  y  forma  curva  en los  dedos para  reducir la  fatiga de las  manos  durante  su  uso,  orillo  en  la  manga  que  evita  el desgarre, protege las manos durante las labores más exigentes en  el  hogar  y  la  industria.  Ideal  para  trabajos  extrafuertes  en sectores    industriales.    TALLAS:    8    -    9    y    10.    COLOR: LONGITUD:30 cm. CALIBRE:25 (Entregar ficha técnica).</t>
  </si>
  <si>
    <t>Guante   PVC   largo,   color   negro   para   manejo   de   químicos. Guantes con doble revestimiento de PVC resistente y flexible con revestimiento  granular  adicional  en  la  parte  de  la  palma  para conferir  un  excelente  agarre  en  aplicaciones  húmedas  y  secas. Excelente impermeabilidad (Entregar ficha técnica).</t>
  </si>
  <si>
    <t>TAPAOIDOS DE INSERCCIÓN:  protección auditiva con cordón y estuche   fabricado   en   silicona   termoplástica,    material   anti alergénico que proporciona confort y fácil manipulación. Nivel de atenuación NRR 27 DB, forma de arco con 4 membranas que se ajusta fácilmente al momento de insertarlo, cordon, estuche, fácil mantenimiento. Normatividad: ANSI/ASA S3.19 -1974 ANSI/ASA S12.6-2016   UNE-EN   352-2:2003   NTC   2272   (Entegar   ficha técnica).</t>
  </si>
  <si>
    <t>TAPA OÍDOS DE COPA Los protectores auditivos PELTOR tipo Orejeras están diseñados para proveer efectiva protección contra ruido  cuando  se  usan  de  acuerdo  con  las  instrucciones  de colocación y se aplican los criterios para la selección de equipos de  protección  auditiva  Arco  de  acero  inoxidable  con  banda acolchonada  sobre  la  cabeza.  Longitud  ajustable  de  los  brazos del   arco;   y   copas   pivotantes   para   mayor   compatibilidad, seguridad y comodidad. NRR: 30dB. Indicación del máximo nivel de  exposición  de  ruido  (105dB)  en  las  copas.  Copas  de  ABS; cubierta de almohadilla de PVC, y espuma de poliuretano. ANSI S3.19-1974 (Entregar ficha técnica).</t>
  </si>
  <si>
    <t>GAFAS    BCB    PROTECCION    UV    PARA    LABORATORIO,
protección frente a los rayos ultravioleta (200-380 nm), peso 0.02 kg, dimensiones 16x6x5 cm, bloqueando las longitudes de onda nocivas para la vista, están fabricadas en policarbonato y deben estar certificadas (Entregar ficha técnica).</t>
  </si>
  <si>
    <t>ESCALERA   TIPO   TIJERA   1   PELDAÑO:   de   uso   industrial, material  aluminio,  de   peldaño,  longitud  de  extensión:  60cm, altura  de  trabajo:  50cm,  pasos  totales:  2,  peldaños:  1,  peso máximo soportado: 150kg (Entregar ficha técnica).</t>
  </si>
  <si>
    <t>TIJERAS  DE  TRAUMA:Tijera  de  trauma  o  corta  todo,  tijera universal   para   uso   en   trauma,   diseñada   para   cortar   los materiales más fuertes está perfectamente equipada para el uso en  áreas  de  enfermería,  medicina  general,  paramédicos,entre otros.
Fabricada  en  acero  inoxidable,  manecillas  en  plástico,permiten ser esterilizadas,muy resistente y duradera,perfectas para cortar ropa,          vendajes,          etc,tamaño          mediano          18.5cm Normatividad: resolucion 705 de 2007 (Entregar ficha técnica).</t>
  </si>
  <si>
    <t>LINTERNA DINAMO:  auto recargable es muy práctica de llevar, la puedes cargar en tu bolsillo ya que es de un tamaño pequeño y cómodo, tiene una buena iluminación su uso es perdurable, y lo mejor    es    no    requiere    baterías    ya    que    es    recargable. Linterna  o  lampara  Dinamo  Funciona  sin  baterías,  ideal  para alumbrar  en  las  noches,  iluminación  con  luces  tipo  LED,  se recarga    con    la    mano    DINAMO    es    auto-recargable,    su funcionamiento  es  totalmente  ECOLÓGICO,  genera  energía  y almacena  suficiente  para  alumbrar  luz  blanca  (Entregar  ficha técnica).</t>
  </si>
  <si>
    <t>ALCOHOLIMETRO: equipo portátil y automatizado para detector concentración  de  alcohol  etanol  en  el  aire  espirado.   Emitiendo una  señal  sonora  y  visual  en  pantalla  para  pruebas  positivas como  negativas,  muestra  los  resultados  del  ensayo  con  cuatro dígitos en su pantalla y los guarda en su memoria con los datos ingresados   como:   nombre   del   sujeto,   cargo,   identificación, operador, cargo, área entre otros, El software permite descargar esta  información  a  un  PC  o  impresora  del  mismo  equipo,  La unidad  es  inmune  a  interferencias  de  radio  frecuencias,  cero automático  y  un  indicador  sonoro  para  ciertas  secuencias  de ensayo. Portátil, peso 260 gramos, Plástico ABS, con protección interna   anti   radio   frecuencias.   Normatividad:   RESOLUCIÓN 35152 DE 26 DE JUNIO DE 2023 (Entregar ficha técnica).</t>
  </si>
  <si>
    <t>INMOVILIZADOR   DE   CABEZA   (para   camilla):   asegura   la inmovilización   adecuada   de   la   cabeza  del   paciente  durante situaciones  de  emergencia  o  rescate.  Fabricado  en  espuma  de alta densidad  y cubierto  en tela  sintética impermeable.  Fácil  de portar.  Adecuado  para  rescate  terrestre  o  acuático.  El  Sistema ajustable sirve para niño o adulto. Dos correas sujetadoras para el  frente. Una correa con cierre en velcro para un rápido y fácil ajuste a la camilla. Medidas 32 x 22 x 16 cm. Normatividad: NTC 5639 (Entregar ficha técnica).</t>
  </si>
  <si>
    <t>CORREAS PARA CAMILLA  DE EMERGENCIA:  hecho  en  reata
de 5 cm de ancha cuanta con 4 correas laterales para la sujeción a  la  camilla  y  soportar  al  paciente  y  2  reatas  superiores  las cuales abrazan al paciente por la parte de los hombros. Cuenta con  5  cintas  reflectivas  para  la  visibilidad  en  la  noche  para  la unión y soporte del  paciente se usa velcro  de alta  calidad para mejorar  la  sensación  de  seguridad.  Normatividad:  NTC  5639 (Entregar ficha técnica).</t>
  </si>
  <si>
    <t>Jabón  líquido  quirúrgico  quirucidal  frasco  por  120  ml:  Solución eficaz  para  la  higiene  y  desinfección  en  entornos  quirúrgicos  y médicos. Formulado con agentes antibacterianos y germicidas de alta calidad, este jabón ofrece una limpieza profunda y protección ante patógenos. Su fórmula suave, dermatológicamente probada, asegura  una  limpieza  delicada  de  la  piel,  incluso  en  pieles sensibles.  Ideal  para  cualquier  entorno  donde  se  requiera  un nivel superior de higiene y desinfección.</t>
  </si>
  <si>
    <t>Cinta  señalización  peligro  no  pase,  color  amarillo,  altamente visible, material  polietileno, no reflectiva, de 500m de longitud x 9cm de ancho y cumple con su función de advertir a las personas de un peligro inminente (entregar ficha técnica).</t>
  </si>
  <si>
    <t>Arnés para guadañar, de alta calidad, cómodo, con tableta dura para proteger la espalda, fácil de colocar, resistente y duradero (Entregar ficha técnica).</t>
  </si>
  <si>
    <t>Gafa  de  seguridad  Anti  fog  lente  claro,  diseño  ergonómico  y ligero para proporcionar  comodidad y ajuste seguro que cumpla con los estándares de seguridad y protección necesarios para el trabajo en entornos industriales (Entregar ficha técnica).</t>
  </si>
  <si>
    <t>Gafa  de  seguridad  Anti  fog  lente  oscuro,  diseño  ergonómico  y ligero para proporcionar  comodidad y ajuste seguro que cumpla con los estándares de seguridad y protección necesarios para el trabajo en entornos industriales (Entregar ficha técnica).</t>
  </si>
  <si>
    <t>Casco   de   seguridad   dieléctrico   tipo   2   color   blanco   con barbuquejo,  ideal  para  trabajo  en  alturas,  rescate  y  espacios confinados.  Dieléctrico  Clase  E:  20.000  V,  Carcasa  en  ABS de alta  resistencia,  espuma  interior  en  EPS  ultraabsorbente,  placa reflectiva trasera para mayor visibilidad, suspensión interior de 6 puntos, barbuquejo de 4 puntos son soporte de mentón – Banda antisudor,  compatible  con  elementos  adicionales  de  protección visual  o  auditiva,  visera  de  alta  visibilidad,  peso:  465  gramos CERTIFICACIONES:  Certificación  ANSI  Z89.1-2014  Tipo  II  – Clase E (Entregar ficha técnica).</t>
  </si>
  <si>
    <t>Respirador  media  mascara  serie  6300  (3M),  talla  grande,  para filtros polvo, compatible con filtros 6000, peso 250g, ergonómica (Entregar ficha técnica).</t>
  </si>
  <si>
    <t>Respirador  reutilizable  de  media  cara  3M  6502,  con  materiales de  silicona  para  mayor  confort  y  durabilidad,  válvula  3M  que ayuda   a   facilitar   la   respiración,   compatible   con   todos   los cartuchos y filtros 3M™ con conexión estilo bayoneta, mantiene su forma en ambientes de altas temperaturas, que esté aprobado por NIOSH (Entregar ficha técnica).</t>
  </si>
  <si>
    <t>Respirador  reutilizable  de  medio  rostro  3M  6200,  protección
respiratoria   conveniente   y  compatible,  tamaño  mediano,  que pueda ser usado el  tiempo requerido sin molestias, que permita ser usado con otros implementos de seguridad, con válvulas de exhalación e inhalación extragrandes para mejorar la ventilación al  respirar,  que  el  diseño  de  sus  cartuchos  permitan  una  mejor distribución del  peso para que sea más cómoda (Entregar ficha técnica).</t>
  </si>
  <si>
    <t>Mascarilla  autofiltrante  3M Aura  Serie  9300,  plegable  y  fácil  de almacenar, con un innovador diseño de 3 paneles: se  adapta a rostros  de  diferentes  formas  y  tamaños  permitiendo  un  mayor movimiento  facial  durante  la  conversación.  Esto  hace  que  sea mucho  más  cómoda  de  llevar  y  fácil  de  guardar  cuando  no  se esté utilizando, panel nasal esculpido que se ajusta a la nariz y el contorno  de  la  cara,  ayudando  a  mejorar  la  compatibilidad  con protecciones   oculares   3M,   con   embalaje   individual,   panel superior en relieve, Innovadora lengüeta en la barbilla diseñada para  facilitar  su  colocación  y  adaptación,  espuma  suave  en  la zona del puente nasal cómoda para la piel, cinta para la cabeza (Entregar ficha técnica).</t>
  </si>
  <si>
    <t>Cartucho para vapores orgánicos  y gases  ácidos 3M 6003, con diseño en flecha hacia atrás que ofrece una mayor comodidad y visibilidad,   ayuda   a   proporcionar   protección   respiratoria   de ciertos vapores orgánicos, cloro, cloruro de hidrógeno, dióxido de azufre,  dióxido  de  cloro,  sulfuro  de  hidrógeno  o  fluoruro  de hidrógeno, para su uso en concentraciones de hasta 10 veces el límite  de  exposición  permisible  (PEL)  con  media  máscara  y respiradores  de  careta  completa  cuando  se  realiza  prueba  de ajuste cualitativa, o hasta 50 veces (Entregar ficha técnica).</t>
  </si>
  <si>
    <t>Filtros   2091  P100  para  la  protección  contra  polvos,  humos metálicos y neblinas con o sin aceite (Entregar ficha técnica).</t>
  </si>
  <si>
    <t>Filtros   2097   para   la   protección   contra   aerosoles   sólidos   y líquidos con o sin aceite (Entregar ficha técnica).</t>
  </si>
  <si>
    <t>Careta para fumigar con visor en PETG, visor con amplio campo de  visión,  cabezal  de  diseño  cómodo  y  con  alta  resistencia, impermeable fabricado en PVC (Entregar ficha técnica).</t>
  </si>
  <si>
    <t>Linterna  LED  3W  Recargable,  luz  blanca,  multiuso,  ideal  para actividades al aire libre y espacios de poca iluminación (Entregar ficha técnica).</t>
  </si>
  <si>
    <t>TRAJE    DE    APICULTURA:    compuesto    por    tres    piezas: ESCAFANDRA O VELO PARA PROTECCIÓN DE LA CABEZA Y
CUELLO: fabricada en malla tejida de punto abiertocon malla de alambre   para   tener   mayor   visibilidad   y   respiracion,   tela   de algodon  platificado  y  jareta  para  ajuste  sobre  el  cuerpo.  Se recomienda  Escafandra  dielectrica  (sin  partes  metalicas)  para uso   en   lugares   en   donde   se   maneje   electricidad,   solicitar escafandra  con  malla  plastica  y  sin  argollas  de  metal  en  este caso.  OVEROL  completo  fabricado  en  tela  poliforro  de  suave textura de gran comodidad, forro interno, cierre plastico al frente, elastico  en  la  parte  trasera,  elastico  en  tobillos  y  muñecas, cuenta con 5 bolsas, dos al frente dos en la parte trasera, y una al frente en la parte superior . GUANTES DE PIEL 100% de res de primera suave con puño largo de lona de algodon de 46 cm de  largo  color  natural.  Talla:  42(GDE).  Normatividad:  Ley  2193 de 2022 (Entregar ficha técnica).</t>
  </si>
  <si>
    <t>Barbuquejo de 4 puntos fabricado en reata de polyester, 17 mm de ancho para mayor comodidad y sujeción, tiene un sistema de ajuste   mediante   hebillas   plásticas   de   enganche   rápido   y graduación por corredera (Entregar ficha técnica).</t>
  </si>
  <si>
    <t>Filtro  para  partículas  3M  2097  usados  en  la  pieza  facial  Serie 6000  ó  7000,  aprobados  para  la  protección  contra  polvos  y neblinas con o sin aceite (Entregar ficha técnica).</t>
  </si>
  <si>
    <t>Delantal en PVC industrial, con refuerzo en su contorno para una mayor  durabilidad,  fabricado  bajo  la  norma  NTC  4615,  en  PVC calibre  18,  para  uso  Industrial,  medida  70x115  cm,  confortable, fácil de colocar (entregar ficha técnica).</t>
  </si>
  <si>
    <t>Mangas   de   carnaza   para   guadañar,   elaboradas   100%   con carnaza, cosido con hilo de alta resistencia, protección Hombro - Muñeca (Entregar ficha técnica).</t>
  </si>
  <si>
    <t>Pasamontañas  Táctico  color  Negro,  Balaclavativasen  tela  licra, ideal para protección ante el sol, el frío o viento, 82% Nylon, 18% Elastano, medidas: 34 cm (Entregar ficha técnica).</t>
  </si>
  <si>
    <t>Careta  para  soldarura  inteligente  con  regulación  9-13,  con  alta velocidad de oscurecimiento  de &lt;1/30,000 S, regulación de DIN (4/9-13) y regulación de sensibilidad y retardo con área de Visión de 89x39 mm (Entregar ficha técnica).</t>
  </si>
  <si>
    <t>Cono de señalización vial en PVC de 90cm con cinta reflectiva, material PVC flexible que mantenga su forma, con protección UV, ubicación   baja   del   centro   de   gravedad   para   garantizar   la seguridad de los vehículos y peatones (Entregar ficha técnica).</t>
  </si>
  <si>
    <t>Colombina-Señalizador    Vial    Tubular    de    1.3MT    con   Base hexagonal   Negra,   alta   intensidad   baliza   o   colombina,   color naranja,   material   polietileno   de   alta   densidad,   dos   piezas (Entregar ficha técnica).</t>
  </si>
  <si>
    <t>Barrera  vial  o  maletín  plástico,  fabricada  en  plástico  de  color naranja con franjas o cintas reflectivas, con dimensiones mínimas de 80cm de Altura y 40cm de diámetro (Entregar ficha técnica).</t>
  </si>
  <si>
    <t>Sales de rehidratación oral en polvo, caja x 30 sobres de 20.7 g, marca  Solhidrex  Ingrediente  Activo:  CLORURO  DE  POTASIO  ; Reg. San: INVIMA 2021M-0007276-R1</t>
  </si>
  <si>
    <t>ESCALERA TIPO  TIJERA 3  PASOS:  de uso  industrial, material aluminio, de 3
pel¡daños, con un peso aproximado 3.42 kg,  con una  altura util de 90 cm un ancho de
43  cm  largo  de  escalera  abierta  63cm,  altura  escalera  cerrada 94cm, peso maximo
soportado 150 kg Meseta plástica con ranuras para herramientas peldaños
antideslizantes  para  brindar  mayor  seguridad  en  trabajos  de alturas, zapatas
antideslizantes  resistente  para  diferentes  superficies,  brindando estabilidad al acceder
en   la   escalera,   es   plegable   y   de   cómodo   almacenamiento, materiales de la estructura aluminio.  Normatividad:  NTP  239,  ANSI  A14.5  198  (Entregar ficha técnica).</t>
  </si>
  <si>
    <t>ESCALERA TIPO TIJERA 13 PASOS: de uso industrial, material aluminio, de 13
peldaños, con una carga máximo de 136 Kgs / 300 Lbs zapatas antideslizantes  resistente  para  diferentes  superficies,  brindando estabilidad al acceder en   la   escalera,   plegable   y   de   cómodo   almacenamiento, materiales de la estructura aluminio (Entregar ficha técnica).</t>
  </si>
  <si>
    <t>ESCALERA TIPO  TIJERA 9  PASOS:  de uso  industrial, material aluminio, de 9
peldaños,   con   una   carga   máximo   de   102   Kgs,   zapatas antideslizantes  resistente  para  diferentes  superficies,  brindando estabilidad al acceder en   la   escalera,   plegable   y   de   cómodo   almacenamiento, materiales de la estructura aluminio (Entregar ficha técnica).</t>
  </si>
  <si>
    <t>Cinta   plana   tubular   calibre   25   mm   (metro),   elaborada   en poliamida  para  mayor  resistencia  a  la  fuerza  y  a  la  abrasión, certificaciones CE - EN, resistencia 20Kn (Entregar ficha técnica)</t>
  </si>
  <si>
    <t>GUANTES    MULTIFLEX    POLYESTER    NITRILO:    Fibra    de polyester de alto desempeño. Recubrimiento de nitrilo ideal para trabajos  en  contacto  con  aceites.  Puño  elastizado  reforzado. Polyester  ideal  para  la  transpiración  de  la  piel.  Composición: 55% polyester - 45% nitrilo. Tallas 9 y 10 Normatividad: Articulo 10, 11, 23 del decreto 4741 del 2005 (Entregar ficha técnica).</t>
  </si>
  <si>
    <t>CARETA   CON   ACRILICO   GUADAÑADORA:   Fabricado   en polipropileno  de  alta  densidad  con  sistema  de  densidad  con rachet que poermite intercambiar visores en policarbonato de alta resistencia con y sin ribete metalico, al igual que visores en malla metalica para labores forestales. Peso de casquete 280 gramos, peso  visor  1360  gramos.  Normatividad:  Articulo  10,  11,  23  del decreto 4741 del 2005 (Entregar ficha técnica).</t>
  </si>
  <si>
    <t>BOTA     INDUSTRIAL     PUNTA      PÓLIURETANO:     CORTE
EXTERNO:   Totalmente   elaborado   en   micropiel   negro   con recubrimiento en PU calibre 1.95 - 2.05 mm, cuello y lengüeta en sintético. FORRO INTERNO: Elaborada en tejido de punto 100% poliéster texturizado con suplemento en espuma calibre 4 mm, abullonado con  lamina  de  espuma  de  polietileno  calibre  8  mm.  y  tela  no tejida 100% poliéster que proporciona comodidad al zapato. OJALETES: Ojáleles Redondos color negro en Material Plástico, No conductores de Electricidad. CONTRAFUERTE:  Lámina  en  poliéster  no  tejido  con  adhesivo solvente que suministra alta protección al talón. PUNTERA:  Puntera  de  composite  resistentes  al  impacto  y  a  la compresión. PLANTILLA: Interna: Lámina de Strobell calibre 2,5 mm. Externa: Etil Vinil Acetato (EVA) forrado en tela poliéster en tejido circular calibre 4 mm CINTA   REFLECTIVA:   La   Reflectividad   promedio   es   de   425 cd/lux/m2 en un ángulo de observación de o.20º y en ángulo de entrada de +5º SUELA:    Bidensidad    elaborada    en    poliuretano    (PU/PU)    , inyectada    directamente    al    corte,    bicolor    (gris    /negro)    , antideslizante,  impermeable,  flexible,  liviana,  aislante  térmica, formulada    especialmente    con   excelente    resistencia    a   los hidrocarburos y propiedades dieléctricas. Dureza parte externa piso (Compacto) 60 - 65 shore A. Dureza parte interna (Expanso) 45-55 shore A.  NORMATIVIDAD  TECNICA:   ASTM  -  D5963,   ASTM  D  1052, NTC  038:1995, ASTM F 2412-18 y F 2413-118A, ASTM F2913. PESO  CALZADO  (1  PIE):  494  gr/TALLAS:   37,38,39,42,43,44
(Entregar ficha técnica).</t>
  </si>
  <si>
    <t>VENDA  ALGODÓN  LAMINADO  3X5  YARDAS:   Fabricado  en algodón  100%  puro,  no  tejido,  unido  a  través  de  una  resina denominada   ACRILATO.   De   specto:    Tela   liviana,   libre   de impurezas  y  partículas  extrañas,  suave  al  tacto.  Normatividad: NTC 2140 (Entregar ficha técnica).</t>
  </si>
  <si>
    <t>KIT   INMOVILIZADOR   DE  EXTREMIDADES   SUPERIORES   E INFERIORES (ADULTO):  Kit  De  Férulas  Inmovilizadoras  Adulto Por 5 Piezas: Cuello 50cm. Brazo 54cm. Antebrazo 30cm. Pierna 65cm.    Tobillo    48cm.    Material:    Cartón    Plast.   Semirrígidos (Entregar ficha técnica).</t>
  </si>
  <si>
    <t>VENDA  ALGODÓN  LAMINADO  5X5  YARDAS:   Fabricado  en algodón  100%  puro,  no  tejido,  unido  a  través  de  una  resina denominada   ACRILATO.   De   specto:    Tela   liviana,   libre   de impurezas  y  partículas  extrañas,  suave  al  tacto.  Normatividad: NTC 2140 (Entregar ficha técnica).</t>
  </si>
  <si>
    <t>ALCOHOL      ANTISEPTICO      AL     70%      275Ml:       solución desinfectante de uso externo es útil en la desinfección de la piel, previa  a  inyecciones  o  pequeñas  intervenciones, y  en medicina doméstica. Componentes: Etanol al 80% (v/v), Glicerina al 1,45% (v/v), Peróxido de hidrógeno al 0,125% (v/v). Normatividad: NTC 731: 2020 (Entregar ficha técnica).</t>
  </si>
  <si>
    <t>APOSITOS  O  COMPRESAS  QUIRÚRGICAS  de  45cm  x  45cm (Tetras)  x  4  capas,  con  manija  de  sujeción  y  cinta  radiopaco (Entregar ficha técnica).</t>
  </si>
  <si>
    <t>COLLAR  CERVICAL  ADULTO  AJUSTABLE.  Collar  de  1  pieza diseñado     para    inmovilización     del     cuello     en    pacientes traumatizados,  uso  prehospitalario  y  servicios  de  emergencias, ambulancias  y  rescate,  puede  ser  ajustado  al  tamaño  deseado para el paciente, diseñado a 16 tamaños de ajuste, construido en una  sola  pieza  en  plástico  de  alta  densidad  de  polietileno, cubierto con un forro de molespuma de células cerradas de color gris, no absobente y resistente a la humedad, tiene soporte para la  barbilla,  lo  que  favorece  el  confort  del  paciente,  en  material reflectivo  de  fácil  visualizción  y  compatible  con  RX  y  RM  (no causa  interferencia),  en  la  parte  posterior  tiene  dos  orificios  de aireación  para  comodidad  del  paciente  y  en  la  parte  delantera tiene  orificio  para  traqueostomía,  por  su  configuración  plana  es de fácil almacenamiento (Entregar ficha técnica).</t>
  </si>
  <si>
    <t>CINTA ADHESIVA ANTI DESLIZANTE NEGRO AMARILLA, de 5 cm  de  ancho  x  20  m  de  longitud,  ideal  para  pisos  y  escaleras (Entregar ficha técnica).</t>
  </si>
  <si>
    <t>Paleta  Pare  -  Siga  de  30  cm,  elaborada  en  polietileno  de  alta densidad,  con  base  cónica  y  reflectivo  grado  alta  intensidad, color paleta: Blanca (Entregar ficha técnica).</t>
  </si>
  <si>
    <t>METRO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</si>
</sst>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8">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41" xfId="0" applyFont="1" applyBorder="1" applyAlignment="1">
      <alignment horizontal="center"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1" fillId="2" borderId="0" xfId="0" applyFont="1" applyFill="1" applyAlignment="1" applyProtection="1">
      <alignment horizontal="left"/>
      <protection locked="0"/>
    </xf>
    <xf numFmtId="0" fontId="1" fillId="2" borderId="0" xfId="0" applyFont="1" applyFill="1" applyAlignment="1" applyProtection="1">
      <alignment horizontal="left" vertical="justify"/>
      <protection locked="0"/>
    </xf>
    <xf numFmtId="0" fontId="7" fillId="3" borderId="31" xfId="0" applyFont="1" applyFill="1" applyBorder="1" applyAlignment="1" applyProtection="1">
      <alignment horizontal="left" vertical="center" wrapText="1"/>
    </xf>
    <xf numFmtId="0" fontId="1" fillId="0" borderId="26" xfId="0" applyFont="1" applyBorder="1" applyAlignment="1">
      <alignment horizontal="left" wrapText="1"/>
    </xf>
    <xf numFmtId="0" fontId="1" fillId="0" borderId="26" xfId="0" applyFont="1" applyBorder="1" applyAlignment="1">
      <alignment horizontal="left" vertical="top" wrapText="1"/>
    </xf>
    <xf numFmtId="0" fontId="1" fillId="0" borderId="26" xfId="0" applyFont="1" applyBorder="1" applyAlignment="1">
      <alignment horizontal="left" vertical="center" wrapText="1"/>
    </xf>
    <xf numFmtId="0" fontId="1" fillId="0" borderId="39" xfId="0" applyFont="1" applyBorder="1" applyAlignment="1">
      <alignment horizontal="left" vertical="top" wrapText="1"/>
    </xf>
    <xf numFmtId="0" fontId="1" fillId="0" borderId="1" xfId="0" applyFont="1" applyBorder="1" applyAlignment="1">
      <alignment horizontal="left" vertical="top" wrapText="1"/>
    </xf>
    <xf numFmtId="0" fontId="1" fillId="0" borderId="40" xfId="0" applyFont="1" applyBorder="1" applyAlignment="1">
      <alignment horizontal="left" vertical="top" wrapText="1"/>
    </xf>
    <xf numFmtId="0" fontId="3" fillId="35" borderId="1" xfId="0" applyFont="1" applyFill="1" applyBorder="1" applyAlignment="1" applyProtection="1">
      <alignment horizontal="left" vertical="top" wrapText="1"/>
      <protection locked="0"/>
    </xf>
    <xf numFmtId="164" fontId="9" fillId="35" borderId="1" xfId="4" applyNumberFormat="1" applyFont="1" applyFill="1" applyBorder="1" applyAlignment="1" applyProtection="1">
      <alignment horizontal="center" vertical="top"/>
      <protection locked="0"/>
    </xf>
    <xf numFmtId="9" fontId="3" fillId="35" borderId="1" xfId="1" applyFont="1" applyFill="1" applyBorder="1" applyAlignment="1" applyProtection="1">
      <alignment horizontal="center" vertical="top"/>
      <protection locked="0"/>
    </xf>
    <xf numFmtId="0" fontId="0" fillId="2" borderId="0" xfId="0" applyFill="1" applyAlignment="1" applyProtection="1">
      <alignment vertical="top"/>
      <protection locked="0"/>
    </xf>
    <xf numFmtId="0" fontId="3" fillId="0" borderId="26" xfId="0" applyFont="1" applyBorder="1" applyAlignment="1">
      <alignment horizontal="left" vertical="top" wrapText="1"/>
    </xf>
    <xf numFmtId="43" fontId="3" fillId="0" borderId="37" xfId="3"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4"/>
  <sheetViews>
    <sheetView tabSelected="1" zoomScale="70" zoomScaleNormal="70" zoomScaleSheetLayoutView="70" zoomScalePageLayoutView="55" workbookViewId="0">
      <selection activeCell="E16" sqref="E16"/>
    </sheetView>
  </sheetViews>
  <sheetFormatPr baseColWidth="10" defaultColWidth="11.42578125" defaultRowHeight="15" x14ac:dyDescent="0.25"/>
  <cols>
    <col min="1" max="1" width="10.42578125" style="13" customWidth="1"/>
    <col min="2" max="2" width="56.5703125" style="9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16" t="s">
        <v>4</v>
      </c>
    </row>
    <row r="8" spans="1:15" ht="9.9499999999999993" customHeight="1" x14ac:dyDescent="0.25">
      <c r="A8" s="17"/>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18"/>
      <c r="E10" s="19"/>
      <c r="F10" s="19"/>
      <c r="M10" s="19"/>
      <c r="N10" s="13"/>
    </row>
    <row r="11" spans="1:15" ht="30" customHeight="1" x14ac:dyDescent="0.25">
      <c r="A11" s="77"/>
      <c r="B11" s="78"/>
      <c r="D11" s="58" t="s">
        <v>8</v>
      </c>
      <c r="E11" s="59"/>
      <c r="F11" s="60"/>
      <c r="G11" s="61"/>
      <c r="H11" s="61"/>
      <c r="I11" s="62"/>
      <c r="K11" s="58" t="s">
        <v>9</v>
      </c>
      <c r="L11" s="59"/>
      <c r="M11" s="54"/>
      <c r="N11" s="55"/>
      <c r="O11" s="20"/>
    </row>
    <row r="12" spans="1:15" ht="9.9499999999999993" customHeight="1" thickBot="1" x14ac:dyDescent="0.3">
      <c r="A12" s="21"/>
      <c r="B12" s="94"/>
      <c r="C12" s="23"/>
      <c r="D12" s="21"/>
      <c r="E12" s="22"/>
      <c r="F12" s="22"/>
      <c r="G12" s="22"/>
      <c r="H12" s="21"/>
      <c r="I12" s="24"/>
      <c r="J12" s="25"/>
      <c r="K12" s="25"/>
      <c r="L12" s="25"/>
      <c r="N12" s="26"/>
      <c r="O12" s="26"/>
    </row>
    <row r="13" spans="1:15" s="27" customFormat="1" ht="111.75" customHeight="1" x14ac:dyDescent="0.25">
      <c r="A13" s="41" t="s">
        <v>10</v>
      </c>
      <c r="B13" s="95" t="s">
        <v>11</v>
      </c>
      <c r="C13" s="42" t="s">
        <v>12</v>
      </c>
      <c r="D13" s="42" t="s">
        <v>13</v>
      </c>
      <c r="E13" s="42" t="s">
        <v>14</v>
      </c>
      <c r="F13" s="43" t="s">
        <v>15</v>
      </c>
      <c r="G13" s="43" t="s">
        <v>16</v>
      </c>
      <c r="H13" s="43" t="s">
        <v>17</v>
      </c>
      <c r="I13" s="43" t="s">
        <v>18</v>
      </c>
      <c r="J13" s="43" t="s">
        <v>19</v>
      </c>
      <c r="K13" s="43" t="s">
        <v>20</v>
      </c>
      <c r="L13" s="43" t="s">
        <v>21</v>
      </c>
      <c r="M13" s="43" t="s">
        <v>22</v>
      </c>
      <c r="N13" s="43" t="s">
        <v>23</v>
      </c>
      <c r="O13" s="44" t="s">
        <v>24</v>
      </c>
    </row>
    <row r="14" spans="1:15" s="27" customFormat="1" ht="140.25" customHeight="1" x14ac:dyDescent="0.2">
      <c r="A14" s="28">
        <v>1</v>
      </c>
      <c r="B14" s="96" t="s">
        <v>52</v>
      </c>
      <c r="C14" s="3"/>
      <c r="D14" s="45">
        <v>1</v>
      </c>
      <c r="E14" s="29" t="s">
        <v>50</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107">
        <f t="shared" ref="O14" si="5">ROUND(L14+N14+M14,0)</f>
        <v>0</v>
      </c>
    </row>
    <row r="15" spans="1:15" s="27" customFormat="1" ht="51" customHeight="1" x14ac:dyDescent="0.2">
      <c r="A15" s="28">
        <v>2</v>
      </c>
      <c r="B15" s="96" t="s">
        <v>53</v>
      </c>
      <c r="C15" s="3"/>
      <c r="D15" s="45">
        <v>1</v>
      </c>
      <c r="E15" s="29" t="s">
        <v>51</v>
      </c>
      <c r="F15" s="4"/>
      <c r="G15" s="2"/>
      <c r="H15" s="30">
        <f t="shared" ref="H15:H98" si="6">+ROUND(F15*G15,0)</f>
        <v>0</v>
      </c>
      <c r="I15" s="2"/>
      <c r="J15" s="30">
        <f t="shared" ref="J15:J98" si="7">ROUND(F15*I15,0)</f>
        <v>0</v>
      </c>
      <c r="K15" s="30">
        <f t="shared" ref="K15:K98" si="8">ROUND(F15+H15+J15,0)</f>
        <v>0</v>
      </c>
      <c r="L15" s="30">
        <f t="shared" ref="L15:L98" si="9">ROUND(F15*D15,0)</f>
        <v>0</v>
      </c>
      <c r="M15" s="30">
        <f t="shared" ref="M15:M98" si="10">ROUND(L15*G15,0)</f>
        <v>0</v>
      </c>
      <c r="N15" s="30">
        <f t="shared" ref="N15:N97" si="11">ROUND(L15*I15,0)</f>
        <v>0</v>
      </c>
      <c r="O15" s="107">
        <f t="shared" ref="O15:O98" si="12">ROUND(L15+N15+M15,0)</f>
        <v>0</v>
      </c>
    </row>
    <row r="16" spans="1:15" s="27" customFormat="1" ht="51" customHeight="1" x14ac:dyDescent="0.25">
      <c r="A16" s="28">
        <v>3</v>
      </c>
      <c r="B16" s="98" t="s">
        <v>54</v>
      </c>
      <c r="C16" s="3"/>
      <c r="D16" s="45">
        <v>1</v>
      </c>
      <c r="E16" s="29" t="s">
        <v>51</v>
      </c>
      <c r="F16" s="4"/>
      <c r="G16" s="2"/>
      <c r="H16" s="30">
        <f t="shared" ref="H16:H95" si="13">+ROUND(F16*G16,0)</f>
        <v>0</v>
      </c>
      <c r="I16" s="2"/>
      <c r="J16" s="30">
        <f t="shared" ref="J16:J95" si="14">ROUND(F16*I16,0)</f>
        <v>0</v>
      </c>
      <c r="K16" s="30">
        <f t="shared" ref="K16:K95" si="15">ROUND(F16+H16+J16,0)</f>
        <v>0</v>
      </c>
      <c r="L16" s="30">
        <f t="shared" ref="L16:L95" si="16">ROUND(F16*D16,0)</f>
        <v>0</v>
      </c>
      <c r="M16" s="30">
        <f t="shared" ref="M16:M95" si="17">ROUND(L16*G16,0)</f>
        <v>0</v>
      </c>
      <c r="N16" s="30">
        <f t="shared" ref="N16:N95" si="18">ROUND(L16*I16,0)</f>
        <v>0</v>
      </c>
      <c r="O16" s="107">
        <f t="shared" ref="O16:O95" si="19">ROUND(L16+N16+M16,0)</f>
        <v>0</v>
      </c>
    </row>
    <row r="17" spans="1:15" s="27" customFormat="1" ht="69" customHeight="1" x14ac:dyDescent="0.25">
      <c r="A17" s="28">
        <v>4</v>
      </c>
      <c r="B17" s="97" t="s">
        <v>55</v>
      </c>
      <c r="C17" s="3"/>
      <c r="D17" s="45">
        <v>1</v>
      </c>
      <c r="E17" s="29" t="s">
        <v>51</v>
      </c>
      <c r="F17" s="4"/>
      <c r="G17" s="2"/>
      <c r="H17" s="30">
        <f t="shared" si="13"/>
        <v>0</v>
      </c>
      <c r="I17" s="2"/>
      <c r="J17" s="30">
        <f t="shared" si="14"/>
        <v>0</v>
      </c>
      <c r="K17" s="30">
        <f t="shared" si="15"/>
        <v>0</v>
      </c>
      <c r="L17" s="30">
        <f t="shared" si="16"/>
        <v>0</v>
      </c>
      <c r="M17" s="30">
        <f t="shared" si="17"/>
        <v>0</v>
      </c>
      <c r="N17" s="30">
        <f t="shared" si="18"/>
        <v>0</v>
      </c>
      <c r="O17" s="107">
        <f t="shared" si="19"/>
        <v>0</v>
      </c>
    </row>
    <row r="18" spans="1:15" s="27" customFormat="1" ht="90" customHeight="1" x14ac:dyDescent="0.25">
      <c r="A18" s="28">
        <v>5</v>
      </c>
      <c r="B18" s="97" t="s">
        <v>56</v>
      </c>
      <c r="C18" s="3"/>
      <c r="D18" s="45">
        <v>1</v>
      </c>
      <c r="E18" s="29" t="s">
        <v>51</v>
      </c>
      <c r="F18" s="4"/>
      <c r="G18" s="2"/>
      <c r="H18" s="30">
        <f t="shared" si="13"/>
        <v>0</v>
      </c>
      <c r="I18" s="2"/>
      <c r="J18" s="30">
        <f t="shared" si="14"/>
        <v>0</v>
      </c>
      <c r="K18" s="30">
        <f t="shared" si="15"/>
        <v>0</v>
      </c>
      <c r="L18" s="30">
        <f t="shared" si="16"/>
        <v>0</v>
      </c>
      <c r="M18" s="30">
        <f t="shared" si="17"/>
        <v>0</v>
      </c>
      <c r="N18" s="30">
        <f t="shared" si="18"/>
        <v>0</v>
      </c>
      <c r="O18" s="107">
        <f t="shared" si="19"/>
        <v>0</v>
      </c>
    </row>
    <row r="19" spans="1:15" s="27" customFormat="1" ht="111.75" customHeight="1" x14ac:dyDescent="0.25">
      <c r="A19" s="28">
        <v>6</v>
      </c>
      <c r="B19" s="97" t="s">
        <v>126</v>
      </c>
      <c r="C19" s="3"/>
      <c r="D19" s="45">
        <v>1</v>
      </c>
      <c r="E19" s="29" t="s">
        <v>51</v>
      </c>
      <c r="F19" s="4"/>
      <c r="G19" s="2"/>
      <c r="H19" s="30">
        <f t="shared" si="13"/>
        <v>0</v>
      </c>
      <c r="I19" s="2"/>
      <c r="J19" s="30">
        <f t="shared" si="14"/>
        <v>0</v>
      </c>
      <c r="K19" s="30">
        <f t="shared" si="15"/>
        <v>0</v>
      </c>
      <c r="L19" s="30">
        <f t="shared" si="16"/>
        <v>0</v>
      </c>
      <c r="M19" s="30">
        <f t="shared" si="17"/>
        <v>0</v>
      </c>
      <c r="N19" s="30">
        <f t="shared" si="18"/>
        <v>0</v>
      </c>
      <c r="O19" s="107">
        <f t="shared" si="19"/>
        <v>0</v>
      </c>
    </row>
    <row r="20" spans="1:15" s="27" customFormat="1" ht="409.5" customHeight="1" x14ac:dyDescent="0.25">
      <c r="A20" s="28">
        <v>7</v>
      </c>
      <c r="B20" s="97" t="s">
        <v>128</v>
      </c>
      <c r="C20" s="3"/>
      <c r="D20" s="45">
        <v>1</v>
      </c>
      <c r="E20" s="29" t="s">
        <v>51</v>
      </c>
      <c r="F20" s="4"/>
      <c r="G20" s="2"/>
      <c r="H20" s="30">
        <f t="shared" si="13"/>
        <v>0</v>
      </c>
      <c r="I20" s="2"/>
      <c r="J20" s="30">
        <f t="shared" si="14"/>
        <v>0</v>
      </c>
      <c r="K20" s="30">
        <f t="shared" si="15"/>
        <v>0</v>
      </c>
      <c r="L20" s="30">
        <f t="shared" si="16"/>
        <v>0</v>
      </c>
      <c r="M20" s="30">
        <f t="shared" si="17"/>
        <v>0</v>
      </c>
      <c r="N20" s="30">
        <f t="shared" si="18"/>
        <v>0</v>
      </c>
      <c r="O20" s="107">
        <f t="shared" si="19"/>
        <v>0</v>
      </c>
    </row>
    <row r="21" spans="1:15" s="27" customFormat="1" ht="115.5" customHeight="1" x14ac:dyDescent="0.25">
      <c r="A21" s="28">
        <v>8</v>
      </c>
      <c r="B21" s="97" t="s">
        <v>127</v>
      </c>
      <c r="C21" s="3"/>
      <c r="D21" s="45">
        <v>1</v>
      </c>
      <c r="E21" s="29" t="s">
        <v>51</v>
      </c>
      <c r="F21" s="4"/>
      <c r="G21" s="2"/>
      <c r="H21" s="30">
        <f t="shared" si="13"/>
        <v>0</v>
      </c>
      <c r="I21" s="2"/>
      <c r="J21" s="30">
        <f t="shared" si="14"/>
        <v>0</v>
      </c>
      <c r="K21" s="30">
        <f t="shared" si="15"/>
        <v>0</v>
      </c>
      <c r="L21" s="30">
        <f t="shared" si="16"/>
        <v>0</v>
      </c>
      <c r="M21" s="30">
        <f t="shared" si="17"/>
        <v>0</v>
      </c>
      <c r="N21" s="30">
        <f t="shared" si="18"/>
        <v>0</v>
      </c>
      <c r="O21" s="107">
        <f t="shared" si="19"/>
        <v>0</v>
      </c>
    </row>
    <row r="22" spans="1:15" s="27" customFormat="1" ht="201" customHeight="1" x14ac:dyDescent="0.25">
      <c r="A22" s="28">
        <v>9</v>
      </c>
      <c r="B22" s="97" t="s">
        <v>57</v>
      </c>
      <c r="C22" s="3"/>
      <c r="D22" s="45">
        <v>1</v>
      </c>
      <c r="E22" s="29" t="s">
        <v>51</v>
      </c>
      <c r="F22" s="4"/>
      <c r="G22" s="2"/>
      <c r="H22" s="30">
        <f t="shared" si="13"/>
        <v>0</v>
      </c>
      <c r="I22" s="2"/>
      <c r="J22" s="30">
        <f t="shared" si="14"/>
        <v>0</v>
      </c>
      <c r="K22" s="30">
        <f t="shared" si="15"/>
        <v>0</v>
      </c>
      <c r="L22" s="30">
        <f t="shared" si="16"/>
        <v>0</v>
      </c>
      <c r="M22" s="30">
        <f t="shared" si="17"/>
        <v>0</v>
      </c>
      <c r="N22" s="30">
        <f t="shared" si="18"/>
        <v>0</v>
      </c>
      <c r="O22" s="107">
        <f t="shared" si="19"/>
        <v>0</v>
      </c>
    </row>
    <row r="23" spans="1:15" s="27" customFormat="1" ht="54" customHeight="1" x14ac:dyDescent="0.25">
      <c r="A23" s="28">
        <v>10</v>
      </c>
      <c r="B23" s="97" t="s">
        <v>58</v>
      </c>
      <c r="C23" s="3"/>
      <c r="D23" s="45">
        <v>1</v>
      </c>
      <c r="E23" s="29" t="s">
        <v>51</v>
      </c>
      <c r="F23" s="4"/>
      <c r="G23" s="2"/>
      <c r="H23" s="30">
        <f t="shared" si="13"/>
        <v>0</v>
      </c>
      <c r="I23" s="2"/>
      <c r="J23" s="30">
        <f t="shared" si="14"/>
        <v>0</v>
      </c>
      <c r="K23" s="30">
        <f t="shared" si="15"/>
        <v>0</v>
      </c>
      <c r="L23" s="30">
        <f t="shared" si="16"/>
        <v>0</v>
      </c>
      <c r="M23" s="30">
        <f t="shared" si="17"/>
        <v>0</v>
      </c>
      <c r="N23" s="30">
        <f t="shared" si="18"/>
        <v>0</v>
      </c>
      <c r="O23" s="107">
        <f t="shared" si="19"/>
        <v>0</v>
      </c>
    </row>
    <row r="24" spans="1:15" s="27" customFormat="1" ht="104.25" customHeight="1" x14ac:dyDescent="0.25">
      <c r="A24" s="28">
        <v>11</v>
      </c>
      <c r="B24" s="97" t="s">
        <v>59</v>
      </c>
      <c r="C24" s="3"/>
      <c r="D24" s="45">
        <v>1</v>
      </c>
      <c r="E24" s="29" t="s">
        <v>51</v>
      </c>
      <c r="F24" s="4"/>
      <c r="G24" s="2"/>
      <c r="H24" s="30">
        <f t="shared" si="13"/>
        <v>0</v>
      </c>
      <c r="I24" s="2"/>
      <c r="J24" s="30">
        <f t="shared" si="14"/>
        <v>0</v>
      </c>
      <c r="K24" s="30">
        <f t="shared" si="15"/>
        <v>0</v>
      </c>
      <c r="L24" s="30">
        <f t="shared" si="16"/>
        <v>0</v>
      </c>
      <c r="M24" s="30">
        <f t="shared" si="17"/>
        <v>0</v>
      </c>
      <c r="N24" s="30">
        <f t="shared" si="18"/>
        <v>0</v>
      </c>
      <c r="O24" s="107">
        <f t="shared" si="19"/>
        <v>0</v>
      </c>
    </row>
    <row r="25" spans="1:15" s="27" customFormat="1" ht="121.5" customHeight="1" x14ac:dyDescent="0.25">
      <c r="A25" s="28">
        <v>12</v>
      </c>
      <c r="B25" s="97" t="s">
        <v>60</v>
      </c>
      <c r="C25" s="3"/>
      <c r="D25" s="45">
        <v>1</v>
      </c>
      <c r="E25" s="29" t="s">
        <v>51</v>
      </c>
      <c r="F25" s="4"/>
      <c r="G25" s="2"/>
      <c r="H25" s="30">
        <f t="shared" si="13"/>
        <v>0</v>
      </c>
      <c r="I25" s="2"/>
      <c r="J25" s="30">
        <f t="shared" si="14"/>
        <v>0</v>
      </c>
      <c r="K25" s="30">
        <f t="shared" si="15"/>
        <v>0</v>
      </c>
      <c r="L25" s="30">
        <f t="shared" si="16"/>
        <v>0</v>
      </c>
      <c r="M25" s="30">
        <f t="shared" si="17"/>
        <v>0</v>
      </c>
      <c r="N25" s="30">
        <f t="shared" si="18"/>
        <v>0</v>
      </c>
      <c r="O25" s="107">
        <f t="shared" si="19"/>
        <v>0</v>
      </c>
    </row>
    <row r="26" spans="1:15" s="27" customFormat="1" ht="132" customHeight="1" x14ac:dyDescent="0.25">
      <c r="A26" s="28">
        <v>13</v>
      </c>
      <c r="B26" s="97" t="s">
        <v>61</v>
      </c>
      <c r="C26" s="3"/>
      <c r="D26" s="45">
        <v>1</v>
      </c>
      <c r="E26" s="29" t="s">
        <v>51</v>
      </c>
      <c r="F26" s="4"/>
      <c r="G26" s="2"/>
      <c r="H26" s="30">
        <f t="shared" si="13"/>
        <v>0</v>
      </c>
      <c r="I26" s="2"/>
      <c r="J26" s="30">
        <f t="shared" si="14"/>
        <v>0</v>
      </c>
      <c r="K26" s="30">
        <f t="shared" si="15"/>
        <v>0</v>
      </c>
      <c r="L26" s="30">
        <f t="shared" si="16"/>
        <v>0</v>
      </c>
      <c r="M26" s="30">
        <f t="shared" si="17"/>
        <v>0</v>
      </c>
      <c r="N26" s="30">
        <f t="shared" si="18"/>
        <v>0</v>
      </c>
      <c r="O26" s="107">
        <f t="shared" si="19"/>
        <v>0</v>
      </c>
    </row>
    <row r="27" spans="1:15" s="27" customFormat="1" ht="130.5" customHeight="1" x14ac:dyDescent="0.25">
      <c r="A27" s="28">
        <v>14</v>
      </c>
      <c r="B27" s="97" t="s">
        <v>62</v>
      </c>
      <c r="C27" s="3"/>
      <c r="D27" s="45">
        <v>1</v>
      </c>
      <c r="E27" s="29" t="s">
        <v>51</v>
      </c>
      <c r="F27" s="4"/>
      <c r="G27" s="2"/>
      <c r="H27" s="30">
        <f t="shared" si="13"/>
        <v>0</v>
      </c>
      <c r="I27" s="2"/>
      <c r="J27" s="30">
        <f t="shared" si="14"/>
        <v>0</v>
      </c>
      <c r="K27" s="30">
        <f t="shared" si="15"/>
        <v>0</v>
      </c>
      <c r="L27" s="30">
        <f t="shared" si="16"/>
        <v>0</v>
      </c>
      <c r="M27" s="30">
        <f t="shared" si="17"/>
        <v>0</v>
      </c>
      <c r="N27" s="30">
        <f t="shared" si="18"/>
        <v>0</v>
      </c>
      <c r="O27" s="107">
        <f t="shared" si="19"/>
        <v>0</v>
      </c>
    </row>
    <row r="28" spans="1:15" s="27" customFormat="1" ht="120" customHeight="1" x14ac:dyDescent="0.25">
      <c r="A28" s="28">
        <v>15</v>
      </c>
      <c r="B28" s="97" t="s">
        <v>63</v>
      </c>
      <c r="C28" s="3"/>
      <c r="D28" s="45">
        <v>1</v>
      </c>
      <c r="E28" s="29" t="s">
        <v>51</v>
      </c>
      <c r="F28" s="4"/>
      <c r="G28" s="2"/>
      <c r="H28" s="30">
        <f t="shared" si="13"/>
        <v>0</v>
      </c>
      <c r="I28" s="2"/>
      <c r="J28" s="30">
        <f t="shared" si="14"/>
        <v>0</v>
      </c>
      <c r="K28" s="30">
        <f t="shared" si="15"/>
        <v>0</v>
      </c>
      <c r="L28" s="30">
        <f t="shared" si="16"/>
        <v>0</v>
      </c>
      <c r="M28" s="30">
        <f t="shared" si="17"/>
        <v>0</v>
      </c>
      <c r="N28" s="30">
        <f t="shared" si="18"/>
        <v>0</v>
      </c>
      <c r="O28" s="107">
        <f t="shared" si="19"/>
        <v>0</v>
      </c>
    </row>
    <row r="29" spans="1:15" s="27" customFormat="1" ht="169.5" customHeight="1" x14ac:dyDescent="0.25">
      <c r="A29" s="28">
        <v>16</v>
      </c>
      <c r="B29" s="97" t="s">
        <v>64</v>
      </c>
      <c r="C29" s="3"/>
      <c r="D29" s="45">
        <v>1</v>
      </c>
      <c r="E29" s="29" t="s">
        <v>51</v>
      </c>
      <c r="F29" s="4"/>
      <c r="G29" s="2"/>
      <c r="H29" s="30">
        <f t="shared" si="13"/>
        <v>0</v>
      </c>
      <c r="I29" s="2"/>
      <c r="J29" s="30">
        <f t="shared" si="14"/>
        <v>0</v>
      </c>
      <c r="K29" s="30">
        <f t="shared" si="15"/>
        <v>0</v>
      </c>
      <c r="L29" s="30">
        <f t="shared" si="16"/>
        <v>0</v>
      </c>
      <c r="M29" s="30">
        <f t="shared" si="17"/>
        <v>0</v>
      </c>
      <c r="N29" s="30">
        <f t="shared" si="18"/>
        <v>0</v>
      </c>
      <c r="O29" s="107">
        <f t="shared" si="19"/>
        <v>0</v>
      </c>
    </row>
    <row r="30" spans="1:15" s="27" customFormat="1" ht="69" customHeight="1" x14ac:dyDescent="0.25">
      <c r="A30" s="28">
        <v>17</v>
      </c>
      <c r="B30" s="97" t="s">
        <v>65</v>
      </c>
      <c r="C30" s="3"/>
      <c r="D30" s="45">
        <v>1</v>
      </c>
      <c r="E30" s="29" t="s">
        <v>51</v>
      </c>
      <c r="F30" s="4"/>
      <c r="G30" s="2"/>
      <c r="H30" s="30">
        <f t="shared" si="13"/>
        <v>0</v>
      </c>
      <c r="I30" s="2"/>
      <c r="J30" s="30">
        <f t="shared" si="14"/>
        <v>0</v>
      </c>
      <c r="K30" s="30">
        <f t="shared" si="15"/>
        <v>0</v>
      </c>
      <c r="L30" s="30">
        <f t="shared" si="16"/>
        <v>0</v>
      </c>
      <c r="M30" s="30">
        <f t="shared" si="17"/>
        <v>0</v>
      </c>
      <c r="N30" s="30">
        <f t="shared" si="18"/>
        <v>0</v>
      </c>
      <c r="O30" s="107">
        <f t="shared" si="19"/>
        <v>0</v>
      </c>
    </row>
    <row r="31" spans="1:15" s="27" customFormat="1" ht="257.25" customHeight="1" x14ac:dyDescent="0.25">
      <c r="A31" s="28">
        <v>18</v>
      </c>
      <c r="B31" s="99" t="s">
        <v>66</v>
      </c>
      <c r="C31" s="3"/>
      <c r="D31" s="45">
        <v>1</v>
      </c>
      <c r="E31" s="29" t="s">
        <v>51</v>
      </c>
      <c r="F31" s="4"/>
      <c r="G31" s="2"/>
      <c r="H31" s="30">
        <f t="shared" si="13"/>
        <v>0</v>
      </c>
      <c r="I31" s="2"/>
      <c r="J31" s="30">
        <f t="shared" si="14"/>
        <v>0</v>
      </c>
      <c r="K31" s="30">
        <f t="shared" si="15"/>
        <v>0</v>
      </c>
      <c r="L31" s="30">
        <f t="shared" si="16"/>
        <v>0</v>
      </c>
      <c r="M31" s="30">
        <f t="shared" si="17"/>
        <v>0</v>
      </c>
      <c r="N31" s="30">
        <f t="shared" si="18"/>
        <v>0</v>
      </c>
      <c r="O31" s="107">
        <f t="shared" si="19"/>
        <v>0</v>
      </c>
    </row>
    <row r="32" spans="1:15" s="27" customFormat="1" ht="81" customHeight="1" x14ac:dyDescent="0.25">
      <c r="A32" s="28">
        <v>19</v>
      </c>
      <c r="B32" s="100" t="s">
        <v>67</v>
      </c>
      <c r="C32" s="3"/>
      <c r="D32" s="46">
        <v>1</v>
      </c>
      <c r="E32" s="29" t="s">
        <v>51</v>
      </c>
      <c r="F32" s="4"/>
      <c r="G32" s="2"/>
      <c r="H32" s="30">
        <f t="shared" si="13"/>
        <v>0</v>
      </c>
      <c r="I32" s="2"/>
      <c r="J32" s="30">
        <f t="shared" si="14"/>
        <v>0</v>
      </c>
      <c r="K32" s="30">
        <f t="shared" si="15"/>
        <v>0</v>
      </c>
      <c r="L32" s="30">
        <f t="shared" si="16"/>
        <v>0</v>
      </c>
      <c r="M32" s="30">
        <f t="shared" si="17"/>
        <v>0</v>
      </c>
      <c r="N32" s="30">
        <f t="shared" si="18"/>
        <v>0</v>
      </c>
      <c r="O32" s="107">
        <f t="shared" si="19"/>
        <v>0</v>
      </c>
    </row>
    <row r="33" spans="1:15" s="27" customFormat="1" ht="87.75" customHeight="1" x14ac:dyDescent="0.25">
      <c r="A33" s="28">
        <v>20</v>
      </c>
      <c r="B33" s="101" t="s">
        <v>68</v>
      </c>
      <c r="C33" s="3"/>
      <c r="D33" s="45">
        <v>1</v>
      </c>
      <c r="E33" s="29" t="s">
        <v>51</v>
      </c>
      <c r="F33" s="4"/>
      <c r="G33" s="2"/>
      <c r="H33" s="30">
        <f t="shared" si="13"/>
        <v>0</v>
      </c>
      <c r="I33" s="2"/>
      <c r="J33" s="30">
        <f t="shared" si="14"/>
        <v>0</v>
      </c>
      <c r="K33" s="30">
        <f t="shared" si="15"/>
        <v>0</v>
      </c>
      <c r="L33" s="30">
        <f t="shared" si="16"/>
        <v>0</v>
      </c>
      <c r="M33" s="30">
        <f t="shared" si="17"/>
        <v>0</v>
      </c>
      <c r="N33" s="30">
        <f t="shared" si="18"/>
        <v>0</v>
      </c>
      <c r="O33" s="107">
        <f t="shared" si="19"/>
        <v>0</v>
      </c>
    </row>
    <row r="34" spans="1:15" s="27" customFormat="1" ht="83.25" customHeight="1" x14ac:dyDescent="0.25">
      <c r="A34" s="28">
        <v>21</v>
      </c>
      <c r="B34" s="97" t="s">
        <v>69</v>
      </c>
      <c r="C34" s="3"/>
      <c r="D34" s="45">
        <v>1</v>
      </c>
      <c r="E34" s="29" t="s">
        <v>51</v>
      </c>
      <c r="F34" s="4"/>
      <c r="G34" s="2"/>
      <c r="H34" s="30">
        <f t="shared" si="13"/>
        <v>0</v>
      </c>
      <c r="I34" s="2"/>
      <c r="J34" s="30">
        <f t="shared" si="14"/>
        <v>0</v>
      </c>
      <c r="K34" s="30">
        <f t="shared" si="15"/>
        <v>0</v>
      </c>
      <c r="L34" s="30">
        <f t="shared" si="16"/>
        <v>0</v>
      </c>
      <c r="M34" s="30">
        <f t="shared" si="17"/>
        <v>0</v>
      </c>
      <c r="N34" s="30">
        <f t="shared" si="18"/>
        <v>0</v>
      </c>
      <c r="O34" s="107">
        <f t="shared" si="19"/>
        <v>0</v>
      </c>
    </row>
    <row r="35" spans="1:15" s="27" customFormat="1" ht="85.5" customHeight="1" x14ac:dyDescent="0.25">
      <c r="A35" s="28">
        <v>22</v>
      </c>
      <c r="B35" s="97" t="s">
        <v>129</v>
      </c>
      <c r="C35" s="3"/>
      <c r="D35" s="45">
        <v>1</v>
      </c>
      <c r="E35" s="29" t="s">
        <v>51</v>
      </c>
      <c r="F35" s="4"/>
      <c r="G35" s="2"/>
      <c r="H35" s="30">
        <f t="shared" si="13"/>
        <v>0</v>
      </c>
      <c r="I35" s="2"/>
      <c r="J35" s="30">
        <f t="shared" si="14"/>
        <v>0</v>
      </c>
      <c r="K35" s="30">
        <f t="shared" si="15"/>
        <v>0</v>
      </c>
      <c r="L35" s="30">
        <f t="shared" si="16"/>
        <v>0</v>
      </c>
      <c r="M35" s="30">
        <f t="shared" si="17"/>
        <v>0</v>
      </c>
      <c r="N35" s="30">
        <f t="shared" si="18"/>
        <v>0</v>
      </c>
      <c r="O35" s="107">
        <f t="shared" si="19"/>
        <v>0</v>
      </c>
    </row>
    <row r="36" spans="1:15" s="27" customFormat="1" ht="78.75" customHeight="1" x14ac:dyDescent="0.25">
      <c r="A36" s="28">
        <v>23</v>
      </c>
      <c r="B36" s="97" t="s">
        <v>130</v>
      </c>
      <c r="C36" s="3"/>
      <c r="D36" s="45">
        <v>1</v>
      </c>
      <c r="E36" s="29" t="s">
        <v>51</v>
      </c>
      <c r="F36" s="4"/>
      <c r="G36" s="2"/>
      <c r="H36" s="30">
        <f t="shared" si="13"/>
        <v>0</v>
      </c>
      <c r="I36" s="2"/>
      <c r="J36" s="30">
        <f t="shared" si="14"/>
        <v>0</v>
      </c>
      <c r="K36" s="30">
        <f t="shared" si="15"/>
        <v>0</v>
      </c>
      <c r="L36" s="30">
        <f t="shared" si="16"/>
        <v>0</v>
      </c>
      <c r="M36" s="30">
        <f t="shared" si="17"/>
        <v>0</v>
      </c>
      <c r="N36" s="30">
        <f t="shared" si="18"/>
        <v>0</v>
      </c>
      <c r="O36" s="107">
        <f t="shared" si="19"/>
        <v>0</v>
      </c>
    </row>
    <row r="37" spans="1:15" s="27" customFormat="1" ht="81" customHeight="1" x14ac:dyDescent="0.25">
      <c r="A37" s="28">
        <v>24</v>
      </c>
      <c r="B37" s="97" t="s">
        <v>131</v>
      </c>
      <c r="C37" s="3"/>
      <c r="D37" s="45">
        <v>1</v>
      </c>
      <c r="E37" s="29" t="s">
        <v>51</v>
      </c>
      <c r="F37" s="4"/>
      <c r="G37" s="2"/>
      <c r="H37" s="30">
        <f t="shared" si="13"/>
        <v>0</v>
      </c>
      <c r="I37" s="2"/>
      <c r="J37" s="30">
        <f t="shared" si="14"/>
        <v>0</v>
      </c>
      <c r="K37" s="30">
        <f t="shared" si="15"/>
        <v>0</v>
      </c>
      <c r="L37" s="30">
        <f t="shared" si="16"/>
        <v>0</v>
      </c>
      <c r="M37" s="30">
        <f t="shared" si="17"/>
        <v>0</v>
      </c>
      <c r="N37" s="30">
        <f t="shared" si="18"/>
        <v>0</v>
      </c>
      <c r="O37" s="107">
        <f t="shared" si="19"/>
        <v>0</v>
      </c>
    </row>
    <row r="38" spans="1:15" s="27" customFormat="1" ht="186.75" customHeight="1" x14ac:dyDescent="0.25">
      <c r="A38" s="28">
        <v>25</v>
      </c>
      <c r="B38" s="97" t="s">
        <v>70</v>
      </c>
      <c r="C38" s="3"/>
      <c r="D38" s="45">
        <v>1</v>
      </c>
      <c r="E38" s="29" t="s">
        <v>50</v>
      </c>
      <c r="F38" s="4"/>
      <c r="G38" s="2"/>
      <c r="H38" s="30">
        <f t="shared" si="13"/>
        <v>0</v>
      </c>
      <c r="I38" s="2"/>
      <c r="J38" s="30">
        <f t="shared" si="14"/>
        <v>0</v>
      </c>
      <c r="K38" s="30">
        <f t="shared" si="15"/>
        <v>0</v>
      </c>
      <c r="L38" s="30">
        <f t="shared" si="16"/>
        <v>0</v>
      </c>
      <c r="M38" s="30">
        <f t="shared" si="17"/>
        <v>0</v>
      </c>
      <c r="N38" s="30">
        <f t="shared" si="18"/>
        <v>0</v>
      </c>
      <c r="O38" s="107">
        <f t="shared" si="19"/>
        <v>0</v>
      </c>
    </row>
    <row r="39" spans="1:15" s="27" customFormat="1" ht="60.75" customHeight="1" x14ac:dyDescent="0.25">
      <c r="A39" s="28">
        <v>26</v>
      </c>
      <c r="B39" s="97" t="s">
        <v>71</v>
      </c>
      <c r="C39" s="3"/>
      <c r="D39" s="45">
        <v>1</v>
      </c>
      <c r="E39" s="29" t="s">
        <v>51</v>
      </c>
      <c r="F39" s="4"/>
      <c r="G39" s="2"/>
      <c r="H39" s="30">
        <f t="shared" si="13"/>
        <v>0</v>
      </c>
      <c r="I39" s="2"/>
      <c r="J39" s="30">
        <f t="shared" si="14"/>
        <v>0</v>
      </c>
      <c r="K39" s="30">
        <f t="shared" si="15"/>
        <v>0</v>
      </c>
      <c r="L39" s="30">
        <f t="shared" si="16"/>
        <v>0</v>
      </c>
      <c r="M39" s="30">
        <f t="shared" si="17"/>
        <v>0</v>
      </c>
      <c r="N39" s="30">
        <f t="shared" si="18"/>
        <v>0</v>
      </c>
      <c r="O39" s="107">
        <f t="shared" si="19"/>
        <v>0</v>
      </c>
    </row>
    <row r="40" spans="1:15" s="27" customFormat="1" ht="201" customHeight="1" x14ac:dyDescent="0.25">
      <c r="A40" s="28">
        <v>27</v>
      </c>
      <c r="B40" s="97" t="s">
        <v>72</v>
      </c>
      <c r="C40" s="3"/>
      <c r="D40" s="45">
        <v>1</v>
      </c>
      <c r="E40" s="29" t="s">
        <v>51</v>
      </c>
      <c r="F40" s="4"/>
      <c r="G40" s="2"/>
      <c r="H40" s="30">
        <f t="shared" si="13"/>
        <v>0</v>
      </c>
      <c r="I40" s="2"/>
      <c r="J40" s="30">
        <f t="shared" si="14"/>
        <v>0</v>
      </c>
      <c r="K40" s="30">
        <f t="shared" si="15"/>
        <v>0</v>
      </c>
      <c r="L40" s="30">
        <f t="shared" si="16"/>
        <v>0</v>
      </c>
      <c r="M40" s="30">
        <f t="shared" si="17"/>
        <v>0</v>
      </c>
      <c r="N40" s="30">
        <f t="shared" si="18"/>
        <v>0</v>
      </c>
      <c r="O40" s="107">
        <f t="shared" si="19"/>
        <v>0</v>
      </c>
    </row>
    <row r="41" spans="1:15" s="27" customFormat="1" ht="105.75" customHeight="1" x14ac:dyDescent="0.25">
      <c r="A41" s="28">
        <v>28</v>
      </c>
      <c r="B41" s="97" t="s">
        <v>132</v>
      </c>
      <c r="C41" s="3"/>
      <c r="D41" s="45">
        <v>1</v>
      </c>
      <c r="E41" s="29" t="s">
        <v>51</v>
      </c>
      <c r="F41" s="4"/>
      <c r="G41" s="2"/>
      <c r="H41" s="30">
        <f t="shared" si="13"/>
        <v>0</v>
      </c>
      <c r="I41" s="2"/>
      <c r="J41" s="30">
        <f t="shared" si="14"/>
        <v>0</v>
      </c>
      <c r="K41" s="30">
        <f t="shared" si="15"/>
        <v>0</v>
      </c>
      <c r="L41" s="30">
        <f t="shared" si="16"/>
        <v>0</v>
      </c>
      <c r="M41" s="30">
        <f t="shared" si="17"/>
        <v>0</v>
      </c>
      <c r="N41" s="30">
        <f t="shared" si="18"/>
        <v>0</v>
      </c>
      <c r="O41" s="107">
        <f t="shared" si="19"/>
        <v>0</v>
      </c>
    </row>
    <row r="42" spans="1:15" s="27" customFormat="1" ht="146.25" customHeight="1" x14ac:dyDescent="0.25">
      <c r="A42" s="28">
        <v>29</v>
      </c>
      <c r="B42" s="97" t="s">
        <v>73</v>
      </c>
      <c r="C42" s="3"/>
      <c r="D42" s="45">
        <v>1</v>
      </c>
      <c r="E42" s="29" t="s">
        <v>51</v>
      </c>
      <c r="F42" s="4"/>
      <c r="G42" s="2"/>
      <c r="H42" s="30">
        <f t="shared" si="13"/>
        <v>0</v>
      </c>
      <c r="I42" s="2"/>
      <c r="J42" s="30">
        <f t="shared" si="14"/>
        <v>0</v>
      </c>
      <c r="K42" s="30">
        <f t="shared" si="15"/>
        <v>0</v>
      </c>
      <c r="L42" s="30">
        <f t="shared" si="16"/>
        <v>0</v>
      </c>
      <c r="M42" s="30">
        <f t="shared" si="17"/>
        <v>0</v>
      </c>
      <c r="N42" s="30">
        <f t="shared" si="18"/>
        <v>0</v>
      </c>
      <c r="O42" s="107">
        <f t="shared" si="19"/>
        <v>0</v>
      </c>
    </row>
    <row r="43" spans="1:15" s="27" customFormat="1" ht="51" customHeight="1" x14ac:dyDescent="0.25">
      <c r="A43" s="28">
        <v>30</v>
      </c>
      <c r="B43" s="97" t="s">
        <v>74</v>
      </c>
      <c r="C43" s="3"/>
      <c r="D43" s="45">
        <v>1</v>
      </c>
      <c r="E43" s="29" t="s">
        <v>51</v>
      </c>
      <c r="F43" s="4"/>
      <c r="G43" s="2"/>
      <c r="H43" s="30">
        <f t="shared" si="13"/>
        <v>0</v>
      </c>
      <c r="I43" s="2"/>
      <c r="J43" s="30">
        <f t="shared" si="14"/>
        <v>0</v>
      </c>
      <c r="K43" s="30">
        <f t="shared" si="15"/>
        <v>0</v>
      </c>
      <c r="L43" s="30">
        <f t="shared" si="16"/>
        <v>0</v>
      </c>
      <c r="M43" s="30">
        <f t="shared" si="17"/>
        <v>0</v>
      </c>
      <c r="N43" s="30">
        <f t="shared" si="18"/>
        <v>0</v>
      </c>
      <c r="O43" s="107">
        <f t="shared" si="19"/>
        <v>0</v>
      </c>
    </row>
    <row r="44" spans="1:15" s="27" customFormat="1" ht="51" customHeight="1" x14ac:dyDescent="0.25">
      <c r="A44" s="28">
        <v>31</v>
      </c>
      <c r="B44" s="97" t="s">
        <v>75</v>
      </c>
      <c r="C44" s="3"/>
      <c r="D44" s="45">
        <v>1</v>
      </c>
      <c r="E44" s="29" t="s">
        <v>50</v>
      </c>
      <c r="F44" s="4"/>
      <c r="G44" s="2"/>
      <c r="H44" s="30">
        <f t="shared" si="13"/>
        <v>0</v>
      </c>
      <c r="I44" s="2"/>
      <c r="J44" s="30">
        <f t="shared" si="14"/>
        <v>0</v>
      </c>
      <c r="K44" s="30">
        <f t="shared" si="15"/>
        <v>0</v>
      </c>
      <c r="L44" s="30">
        <f t="shared" si="16"/>
        <v>0</v>
      </c>
      <c r="M44" s="30">
        <f t="shared" si="17"/>
        <v>0</v>
      </c>
      <c r="N44" s="30">
        <f t="shared" si="18"/>
        <v>0</v>
      </c>
      <c r="O44" s="107">
        <f t="shared" si="19"/>
        <v>0</v>
      </c>
    </row>
    <row r="45" spans="1:15" s="27" customFormat="1" ht="51" customHeight="1" x14ac:dyDescent="0.25">
      <c r="A45" s="28">
        <v>32</v>
      </c>
      <c r="B45" s="97" t="s">
        <v>133</v>
      </c>
      <c r="C45" s="3"/>
      <c r="D45" s="45">
        <v>1</v>
      </c>
      <c r="E45" s="29" t="s">
        <v>51</v>
      </c>
      <c r="F45" s="4"/>
      <c r="G45" s="2"/>
      <c r="H45" s="30">
        <f t="shared" si="13"/>
        <v>0</v>
      </c>
      <c r="I45" s="2"/>
      <c r="J45" s="30">
        <f t="shared" si="14"/>
        <v>0</v>
      </c>
      <c r="K45" s="30">
        <f t="shared" si="15"/>
        <v>0</v>
      </c>
      <c r="L45" s="30">
        <f t="shared" si="16"/>
        <v>0</v>
      </c>
      <c r="M45" s="30">
        <f t="shared" si="17"/>
        <v>0</v>
      </c>
      <c r="N45" s="30">
        <f t="shared" si="18"/>
        <v>0</v>
      </c>
      <c r="O45" s="107">
        <f t="shared" si="19"/>
        <v>0</v>
      </c>
    </row>
    <row r="46" spans="1:15" s="27" customFormat="1" ht="88.5" customHeight="1" x14ac:dyDescent="0.25">
      <c r="A46" s="28">
        <v>33</v>
      </c>
      <c r="B46" s="97" t="s">
        <v>76</v>
      </c>
      <c r="C46" s="3"/>
      <c r="D46" s="45">
        <v>1</v>
      </c>
      <c r="E46" s="29" t="s">
        <v>51</v>
      </c>
      <c r="F46" s="4"/>
      <c r="G46" s="2"/>
      <c r="H46" s="30">
        <f t="shared" si="13"/>
        <v>0</v>
      </c>
      <c r="I46" s="2"/>
      <c r="J46" s="30">
        <f t="shared" si="14"/>
        <v>0</v>
      </c>
      <c r="K46" s="30">
        <f t="shared" si="15"/>
        <v>0</v>
      </c>
      <c r="L46" s="30">
        <f t="shared" si="16"/>
        <v>0</v>
      </c>
      <c r="M46" s="30">
        <f t="shared" si="17"/>
        <v>0</v>
      </c>
      <c r="N46" s="30">
        <f t="shared" si="18"/>
        <v>0</v>
      </c>
      <c r="O46" s="107">
        <f t="shared" si="19"/>
        <v>0</v>
      </c>
    </row>
    <row r="47" spans="1:15" s="27" customFormat="1" ht="76.5" customHeight="1" x14ac:dyDescent="0.25">
      <c r="A47" s="28">
        <v>34</v>
      </c>
      <c r="B47" s="97" t="s">
        <v>77</v>
      </c>
      <c r="C47" s="3"/>
      <c r="D47" s="45">
        <v>1</v>
      </c>
      <c r="E47" s="29" t="s">
        <v>51</v>
      </c>
      <c r="F47" s="4"/>
      <c r="G47" s="2"/>
      <c r="H47" s="30">
        <f t="shared" si="13"/>
        <v>0</v>
      </c>
      <c r="I47" s="2"/>
      <c r="J47" s="30">
        <f t="shared" si="14"/>
        <v>0</v>
      </c>
      <c r="K47" s="30">
        <f t="shared" si="15"/>
        <v>0</v>
      </c>
      <c r="L47" s="30">
        <f t="shared" si="16"/>
        <v>0</v>
      </c>
      <c r="M47" s="30">
        <f t="shared" si="17"/>
        <v>0</v>
      </c>
      <c r="N47" s="30">
        <f t="shared" si="18"/>
        <v>0</v>
      </c>
      <c r="O47" s="107">
        <f t="shared" si="19"/>
        <v>0</v>
      </c>
    </row>
    <row r="48" spans="1:15" s="27" customFormat="1" ht="162.75" customHeight="1" x14ac:dyDescent="0.25">
      <c r="A48" s="28">
        <v>35</v>
      </c>
      <c r="B48" s="97" t="s">
        <v>78</v>
      </c>
      <c r="C48" s="3"/>
      <c r="D48" s="45">
        <v>1</v>
      </c>
      <c r="E48" s="29" t="s">
        <v>50</v>
      </c>
      <c r="F48" s="4"/>
      <c r="G48" s="2"/>
      <c r="H48" s="30">
        <f t="shared" si="13"/>
        <v>0</v>
      </c>
      <c r="I48" s="2"/>
      <c r="J48" s="30">
        <f t="shared" si="14"/>
        <v>0</v>
      </c>
      <c r="K48" s="30">
        <f t="shared" si="15"/>
        <v>0</v>
      </c>
      <c r="L48" s="30">
        <f t="shared" si="16"/>
        <v>0</v>
      </c>
      <c r="M48" s="30">
        <f t="shared" si="17"/>
        <v>0</v>
      </c>
      <c r="N48" s="30">
        <f t="shared" si="18"/>
        <v>0</v>
      </c>
      <c r="O48" s="107">
        <f t="shared" si="19"/>
        <v>0</v>
      </c>
    </row>
    <row r="49" spans="1:15" s="27" customFormat="1" ht="234.75" customHeight="1" x14ac:dyDescent="0.25">
      <c r="A49" s="28">
        <v>36</v>
      </c>
      <c r="B49" s="97" t="s">
        <v>134</v>
      </c>
      <c r="C49" s="3"/>
      <c r="D49" s="45">
        <v>1</v>
      </c>
      <c r="E49" s="29" t="s">
        <v>51</v>
      </c>
      <c r="F49" s="4"/>
      <c r="G49" s="2"/>
      <c r="H49" s="30">
        <f t="shared" si="13"/>
        <v>0</v>
      </c>
      <c r="I49" s="2"/>
      <c r="J49" s="30">
        <f t="shared" si="14"/>
        <v>0</v>
      </c>
      <c r="K49" s="30">
        <f t="shared" si="15"/>
        <v>0</v>
      </c>
      <c r="L49" s="30">
        <f t="shared" si="16"/>
        <v>0</v>
      </c>
      <c r="M49" s="30">
        <f t="shared" si="17"/>
        <v>0</v>
      </c>
      <c r="N49" s="30">
        <f t="shared" si="18"/>
        <v>0</v>
      </c>
      <c r="O49" s="107">
        <f t="shared" si="19"/>
        <v>0</v>
      </c>
    </row>
    <row r="50" spans="1:15" s="27" customFormat="1" ht="105" customHeight="1" x14ac:dyDescent="0.25">
      <c r="A50" s="28">
        <v>37</v>
      </c>
      <c r="B50" s="97" t="s">
        <v>79</v>
      </c>
      <c r="C50" s="3"/>
      <c r="D50" s="45">
        <v>1</v>
      </c>
      <c r="E50" s="29" t="s">
        <v>51</v>
      </c>
      <c r="F50" s="4"/>
      <c r="G50" s="2"/>
      <c r="H50" s="30">
        <f t="shared" si="13"/>
        <v>0</v>
      </c>
      <c r="I50" s="2"/>
      <c r="J50" s="30">
        <f t="shared" si="14"/>
        <v>0</v>
      </c>
      <c r="K50" s="30">
        <f t="shared" si="15"/>
        <v>0</v>
      </c>
      <c r="L50" s="30">
        <f t="shared" si="16"/>
        <v>0</v>
      </c>
      <c r="M50" s="30">
        <f t="shared" si="17"/>
        <v>0</v>
      </c>
      <c r="N50" s="30">
        <f t="shared" si="18"/>
        <v>0</v>
      </c>
      <c r="O50" s="107">
        <f t="shared" si="19"/>
        <v>0</v>
      </c>
    </row>
    <row r="51" spans="1:15" s="27" customFormat="1" ht="79.5" customHeight="1" x14ac:dyDescent="0.25">
      <c r="A51" s="28">
        <v>38</v>
      </c>
      <c r="B51" s="97" t="s">
        <v>80</v>
      </c>
      <c r="C51" s="3"/>
      <c r="D51" s="45">
        <v>1</v>
      </c>
      <c r="E51" s="29" t="s">
        <v>51</v>
      </c>
      <c r="F51" s="4"/>
      <c r="G51" s="2"/>
      <c r="H51" s="30">
        <f t="shared" si="13"/>
        <v>0</v>
      </c>
      <c r="I51" s="2"/>
      <c r="J51" s="30">
        <f t="shared" si="14"/>
        <v>0</v>
      </c>
      <c r="K51" s="30">
        <f t="shared" si="15"/>
        <v>0</v>
      </c>
      <c r="L51" s="30">
        <f t="shared" si="16"/>
        <v>0</v>
      </c>
      <c r="M51" s="30">
        <f t="shared" si="17"/>
        <v>0</v>
      </c>
      <c r="N51" s="30">
        <f t="shared" si="18"/>
        <v>0</v>
      </c>
      <c r="O51" s="107">
        <f t="shared" si="19"/>
        <v>0</v>
      </c>
    </row>
    <row r="52" spans="1:15" s="27" customFormat="1" ht="121.5" customHeight="1" x14ac:dyDescent="0.25">
      <c r="A52" s="28">
        <v>39</v>
      </c>
      <c r="B52" s="97" t="s">
        <v>81</v>
      </c>
      <c r="C52" s="3"/>
      <c r="D52" s="45">
        <v>1</v>
      </c>
      <c r="E52" s="29" t="s">
        <v>51</v>
      </c>
      <c r="F52" s="4"/>
      <c r="G52" s="2"/>
      <c r="H52" s="30">
        <f t="shared" si="13"/>
        <v>0</v>
      </c>
      <c r="I52" s="2"/>
      <c r="J52" s="30">
        <f t="shared" si="14"/>
        <v>0</v>
      </c>
      <c r="K52" s="30">
        <f t="shared" si="15"/>
        <v>0</v>
      </c>
      <c r="L52" s="30">
        <f t="shared" si="16"/>
        <v>0</v>
      </c>
      <c r="M52" s="30">
        <f t="shared" si="17"/>
        <v>0</v>
      </c>
      <c r="N52" s="30">
        <f t="shared" si="18"/>
        <v>0</v>
      </c>
      <c r="O52" s="107">
        <f t="shared" si="19"/>
        <v>0</v>
      </c>
    </row>
    <row r="53" spans="1:15" s="105" customFormat="1" ht="121.5" customHeight="1" x14ac:dyDescent="0.25">
      <c r="A53" s="28">
        <v>40</v>
      </c>
      <c r="B53" s="97" t="s">
        <v>82</v>
      </c>
      <c r="C53" s="102"/>
      <c r="D53" s="45">
        <v>1</v>
      </c>
      <c r="E53" s="29" t="s">
        <v>51</v>
      </c>
      <c r="F53" s="103"/>
      <c r="G53" s="104"/>
      <c r="H53" s="30">
        <f t="shared" ref="H53:H81" si="20">+ROUND(F53*G53,0)</f>
        <v>0</v>
      </c>
      <c r="I53" s="2"/>
      <c r="J53" s="30">
        <f t="shared" ref="J53:J81" si="21">ROUND(F53*I53,0)</f>
        <v>0</v>
      </c>
      <c r="K53" s="30">
        <f t="shared" ref="K53:K81" si="22">ROUND(F53+H53+J53,0)</f>
        <v>0</v>
      </c>
      <c r="L53" s="30">
        <f t="shared" ref="L53:L81" si="23">ROUND(F53*D53,0)</f>
        <v>0</v>
      </c>
      <c r="M53" s="30">
        <f t="shared" ref="M53:M81" si="24">ROUND(L53*G53,0)</f>
        <v>0</v>
      </c>
      <c r="N53" s="30">
        <f t="shared" ref="N53:N81" si="25">ROUND(L53*I53,0)</f>
        <v>0</v>
      </c>
      <c r="O53" s="107">
        <f t="shared" ref="O53:O81" si="26">ROUND(L53+N53+M53,0)</f>
        <v>0</v>
      </c>
    </row>
    <row r="54" spans="1:15" s="105" customFormat="1" ht="121.5" customHeight="1" x14ac:dyDescent="0.25">
      <c r="A54" s="28">
        <v>41</v>
      </c>
      <c r="B54" s="97" t="s">
        <v>83</v>
      </c>
      <c r="C54" s="102"/>
      <c r="D54" s="45">
        <v>1</v>
      </c>
      <c r="E54" s="29" t="s">
        <v>51</v>
      </c>
      <c r="F54" s="103"/>
      <c r="G54" s="104"/>
      <c r="H54" s="30">
        <f t="shared" si="20"/>
        <v>0</v>
      </c>
      <c r="I54" s="2"/>
      <c r="J54" s="30">
        <f t="shared" si="21"/>
        <v>0</v>
      </c>
      <c r="K54" s="30">
        <f t="shared" si="22"/>
        <v>0</v>
      </c>
      <c r="L54" s="30">
        <f t="shared" si="23"/>
        <v>0</v>
      </c>
      <c r="M54" s="30">
        <f t="shared" si="24"/>
        <v>0</v>
      </c>
      <c r="N54" s="30">
        <f t="shared" si="25"/>
        <v>0</v>
      </c>
      <c r="O54" s="107">
        <f t="shared" si="26"/>
        <v>0</v>
      </c>
    </row>
    <row r="55" spans="1:15" s="105" customFormat="1" ht="121.5" customHeight="1" x14ac:dyDescent="0.25">
      <c r="A55" s="28">
        <v>42</v>
      </c>
      <c r="B55" s="97" t="s">
        <v>84</v>
      </c>
      <c r="C55" s="102"/>
      <c r="D55" s="45">
        <v>1</v>
      </c>
      <c r="E55" s="29" t="s">
        <v>51</v>
      </c>
      <c r="F55" s="103"/>
      <c r="G55" s="104"/>
      <c r="H55" s="30">
        <f t="shared" si="20"/>
        <v>0</v>
      </c>
      <c r="I55" s="2"/>
      <c r="J55" s="30">
        <f t="shared" si="21"/>
        <v>0</v>
      </c>
      <c r="K55" s="30">
        <f t="shared" si="22"/>
        <v>0</v>
      </c>
      <c r="L55" s="30">
        <f t="shared" si="23"/>
        <v>0</v>
      </c>
      <c r="M55" s="30">
        <f t="shared" si="24"/>
        <v>0</v>
      </c>
      <c r="N55" s="30">
        <f t="shared" si="25"/>
        <v>0</v>
      </c>
      <c r="O55" s="107">
        <f t="shared" si="26"/>
        <v>0</v>
      </c>
    </row>
    <row r="56" spans="1:15" s="105" customFormat="1" ht="212.25" customHeight="1" x14ac:dyDescent="0.25">
      <c r="A56" s="28">
        <v>43</v>
      </c>
      <c r="B56" s="97" t="s">
        <v>85</v>
      </c>
      <c r="C56" s="102"/>
      <c r="D56" s="45">
        <v>1</v>
      </c>
      <c r="E56" s="29" t="s">
        <v>51</v>
      </c>
      <c r="F56" s="103"/>
      <c r="G56" s="104"/>
      <c r="H56" s="30">
        <f t="shared" si="20"/>
        <v>0</v>
      </c>
      <c r="I56" s="2"/>
      <c r="J56" s="30">
        <f t="shared" si="21"/>
        <v>0</v>
      </c>
      <c r="K56" s="30">
        <f t="shared" si="22"/>
        <v>0</v>
      </c>
      <c r="L56" s="30">
        <f t="shared" si="23"/>
        <v>0</v>
      </c>
      <c r="M56" s="30">
        <f t="shared" si="24"/>
        <v>0</v>
      </c>
      <c r="N56" s="30">
        <f t="shared" si="25"/>
        <v>0</v>
      </c>
      <c r="O56" s="107">
        <f t="shared" si="26"/>
        <v>0</v>
      </c>
    </row>
    <row r="57" spans="1:15" s="105" customFormat="1" ht="121.5" customHeight="1" x14ac:dyDescent="0.25">
      <c r="A57" s="28">
        <v>44</v>
      </c>
      <c r="B57" s="97" t="s">
        <v>86</v>
      </c>
      <c r="C57" s="102"/>
      <c r="D57" s="45">
        <v>1</v>
      </c>
      <c r="E57" s="29" t="s">
        <v>51</v>
      </c>
      <c r="F57" s="103"/>
      <c r="G57" s="104"/>
      <c r="H57" s="30">
        <f t="shared" si="20"/>
        <v>0</v>
      </c>
      <c r="I57" s="2"/>
      <c r="J57" s="30">
        <f t="shared" si="21"/>
        <v>0</v>
      </c>
      <c r="K57" s="30">
        <f t="shared" si="22"/>
        <v>0</v>
      </c>
      <c r="L57" s="30">
        <f t="shared" si="23"/>
        <v>0</v>
      </c>
      <c r="M57" s="30">
        <f t="shared" si="24"/>
        <v>0</v>
      </c>
      <c r="N57" s="30">
        <f t="shared" si="25"/>
        <v>0</v>
      </c>
      <c r="O57" s="107">
        <f t="shared" si="26"/>
        <v>0</v>
      </c>
    </row>
    <row r="58" spans="1:15" s="105" customFormat="1" ht="121.5" customHeight="1" x14ac:dyDescent="0.25">
      <c r="A58" s="28">
        <v>45</v>
      </c>
      <c r="B58" s="97" t="s">
        <v>87</v>
      </c>
      <c r="C58" s="102"/>
      <c r="D58" s="45">
        <v>1</v>
      </c>
      <c r="E58" s="29" t="s">
        <v>51</v>
      </c>
      <c r="F58" s="103"/>
      <c r="G58" s="104"/>
      <c r="H58" s="30">
        <f t="shared" si="20"/>
        <v>0</v>
      </c>
      <c r="I58" s="2"/>
      <c r="J58" s="30">
        <f t="shared" si="21"/>
        <v>0</v>
      </c>
      <c r="K58" s="30">
        <f t="shared" si="22"/>
        <v>0</v>
      </c>
      <c r="L58" s="30">
        <f t="shared" si="23"/>
        <v>0</v>
      </c>
      <c r="M58" s="30">
        <f t="shared" si="24"/>
        <v>0</v>
      </c>
      <c r="N58" s="30">
        <f t="shared" si="25"/>
        <v>0</v>
      </c>
      <c r="O58" s="107">
        <f t="shared" si="26"/>
        <v>0</v>
      </c>
    </row>
    <row r="59" spans="1:15" s="105" customFormat="1" ht="190.5" customHeight="1" x14ac:dyDescent="0.25">
      <c r="A59" s="28">
        <v>46</v>
      </c>
      <c r="B59" s="97" t="s">
        <v>88</v>
      </c>
      <c r="C59" s="102"/>
      <c r="D59" s="45">
        <v>1</v>
      </c>
      <c r="E59" s="29" t="s">
        <v>51</v>
      </c>
      <c r="F59" s="103"/>
      <c r="G59" s="104"/>
      <c r="H59" s="30">
        <f t="shared" si="20"/>
        <v>0</v>
      </c>
      <c r="I59" s="2"/>
      <c r="J59" s="30">
        <f t="shared" si="21"/>
        <v>0</v>
      </c>
      <c r="K59" s="30">
        <f t="shared" si="22"/>
        <v>0</v>
      </c>
      <c r="L59" s="30">
        <f t="shared" si="23"/>
        <v>0</v>
      </c>
      <c r="M59" s="30">
        <f t="shared" si="24"/>
        <v>0</v>
      </c>
      <c r="N59" s="30">
        <f t="shared" si="25"/>
        <v>0</v>
      </c>
      <c r="O59" s="107">
        <f t="shared" si="26"/>
        <v>0</v>
      </c>
    </row>
    <row r="60" spans="1:15" s="105" customFormat="1" ht="121.5" customHeight="1" x14ac:dyDescent="0.25">
      <c r="A60" s="28">
        <v>47</v>
      </c>
      <c r="B60" s="97" t="s">
        <v>89</v>
      </c>
      <c r="C60" s="102"/>
      <c r="D60" s="45">
        <v>1</v>
      </c>
      <c r="E60" s="29" t="s">
        <v>51</v>
      </c>
      <c r="F60" s="103"/>
      <c r="G60" s="104"/>
      <c r="H60" s="30">
        <f t="shared" si="20"/>
        <v>0</v>
      </c>
      <c r="I60" s="2"/>
      <c r="J60" s="30">
        <f t="shared" si="21"/>
        <v>0</v>
      </c>
      <c r="K60" s="30">
        <f t="shared" si="22"/>
        <v>0</v>
      </c>
      <c r="L60" s="30">
        <f t="shared" si="23"/>
        <v>0</v>
      </c>
      <c r="M60" s="30">
        <f t="shared" si="24"/>
        <v>0</v>
      </c>
      <c r="N60" s="30">
        <f t="shared" si="25"/>
        <v>0</v>
      </c>
      <c r="O60" s="107">
        <f t="shared" si="26"/>
        <v>0</v>
      </c>
    </row>
    <row r="61" spans="1:15" s="105" customFormat="1" ht="121.5" customHeight="1" x14ac:dyDescent="0.25">
      <c r="A61" s="28">
        <v>48</v>
      </c>
      <c r="B61" s="97" t="s">
        <v>90</v>
      </c>
      <c r="C61" s="102"/>
      <c r="D61" s="45">
        <v>1</v>
      </c>
      <c r="E61" s="29" t="s">
        <v>51</v>
      </c>
      <c r="F61" s="103"/>
      <c r="G61" s="104"/>
      <c r="H61" s="30">
        <f t="shared" si="20"/>
        <v>0</v>
      </c>
      <c r="I61" s="2"/>
      <c r="J61" s="30">
        <f t="shared" si="21"/>
        <v>0</v>
      </c>
      <c r="K61" s="30">
        <f t="shared" si="22"/>
        <v>0</v>
      </c>
      <c r="L61" s="30">
        <f t="shared" si="23"/>
        <v>0</v>
      </c>
      <c r="M61" s="30">
        <f t="shared" si="24"/>
        <v>0</v>
      </c>
      <c r="N61" s="30">
        <f t="shared" si="25"/>
        <v>0</v>
      </c>
      <c r="O61" s="107">
        <f t="shared" si="26"/>
        <v>0</v>
      </c>
    </row>
    <row r="62" spans="1:15" s="105" customFormat="1" ht="171" customHeight="1" x14ac:dyDescent="0.25">
      <c r="A62" s="28">
        <v>49</v>
      </c>
      <c r="B62" s="97" t="s">
        <v>91</v>
      </c>
      <c r="C62" s="102"/>
      <c r="D62" s="45">
        <v>1</v>
      </c>
      <c r="E62" s="29" t="s">
        <v>51</v>
      </c>
      <c r="F62" s="103"/>
      <c r="G62" s="104"/>
      <c r="H62" s="30">
        <f t="shared" si="20"/>
        <v>0</v>
      </c>
      <c r="I62" s="2"/>
      <c r="J62" s="30">
        <f t="shared" si="21"/>
        <v>0</v>
      </c>
      <c r="K62" s="30">
        <f t="shared" si="22"/>
        <v>0</v>
      </c>
      <c r="L62" s="30">
        <f t="shared" si="23"/>
        <v>0</v>
      </c>
      <c r="M62" s="30">
        <f t="shared" si="24"/>
        <v>0</v>
      </c>
      <c r="N62" s="30">
        <f t="shared" si="25"/>
        <v>0</v>
      </c>
      <c r="O62" s="107">
        <f t="shared" si="26"/>
        <v>0</v>
      </c>
    </row>
    <row r="63" spans="1:15" s="105" customFormat="1" ht="162" customHeight="1" x14ac:dyDescent="0.25">
      <c r="A63" s="28">
        <v>50</v>
      </c>
      <c r="B63" s="97" t="s">
        <v>92</v>
      </c>
      <c r="C63" s="102"/>
      <c r="D63" s="45">
        <v>1</v>
      </c>
      <c r="E63" s="29" t="s">
        <v>51</v>
      </c>
      <c r="F63" s="103"/>
      <c r="G63" s="104"/>
      <c r="H63" s="30">
        <f t="shared" si="20"/>
        <v>0</v>
      </c>
      <c r="I63" s="2"/>
      <c r="J63" s="30">
        <f t="shared" si="21"/>
        <v>0</v>
      </c>
      <c r="K63" s="30">
        <f t="shared" si="22"/>
        <v>0</v>
      </c>
      <c r="L63" s="30">
        <f t="shared" si="23"/>
        <v>0</v>
      </c>
      <c r="M63" s="30">
        <f t="shared" si="24"/>
        <v>0</v>
      </c>
      <c r="N63" s="30">
        <f t="shared" si="25"/>
        <v>0</v>
      </c>
      <c r="O63" s="107">
        <f t="shared" si="26"/>
        <v>0</v>
      </c>
    </row>
    <row r="64" spans="1:15" s="105" customFormat="1" ht="226.5" customHeight="1" x14ac:dyDescent="0.25">
      <c r="A64" s="28">
        <v>51</v>
      </c>
      <c r="B64" s="97" t="s">
        <v>93</v>
      </c>
      <c r="C64" s="102"/>
      <c r="D64" s="45">
        <v>1</v>
      </c>
      <c r="E64" s="29" t="s">
        <v>51</v>
      </c>
      <c r="F64" s="103"/>
      <c r="G64" s="104"/>
      <c r="H64" s="30">
        <f t="shared" si="20"/>
        <v>0</v>
      </c>
      <c r="I64" s="2"/>
      <c r="J64" s="30">
        <f t="shared" si="21"/>
        <v>0</v>
      </c>
      <c r="K64" s="30">
        <f t="shared" si="22"/>
        <v>0</v>
      </c>
      <c r="L64" s="30">
        <f t="shared" si="23"/>
        <v>0</v>
      </c>
      <c r="M64" s="30">
        <f t="shared" si="24"/>
        <v>0</v>
      </c>
      <c r="N64" s="30">
        <f t="shared" si="25"/>
        <v>0</v>
      </c>
      <c r="O64" s="107">
        <f t="shared" si="26"/>
        <v>0</v>
      </c>
    </row>
    <row r="65" spans="1:15" s="105" customFormat="1" ht="121.5" customHeight="1" x14ac:dyDescent="0.25">
      <c r="A65" s="28">
        <v>52</v>
      </c>
      <c r="B65" s="97" t="s">
        <v>94</v>
      </c>
      <c r="C65" s="102"/>
      <c r="D65" s="45">
        <v>1</v>
      </c>
      <c r="E65" s="29" t="s">
        <v>51</v>
      </c>
      <c r="F65" s="103"/>
      <c r="G65" s="104"/>
      <c r="H65" s="30">
        <f t="shared" si="20"/>
        <v>0</v>
      </c>
      <c r="I65" s="2"/>
      <c r="J65" s="30">
        <f t="shared" si="21"/>
        <v>0</v>
      </c>
      <c r="K65" s="30">
        <f t="shared" si="22"/>
        <v>0</v>
      </c>
      <c r="L65" s="30">
        <f t="shared" si="23"/>
        <v>0</v>
      </c>
      <c r="M65" s="30">
        <f t="shared" si="24"/>
        <v>0</v>
      </c>
      <c r="N65" s="30">
        <f t="shared" si="25"/>
        <v>0</v>
      </c>
      <c r="O65" s="107">
        <f t="shared" si="26"/>
        <v>0</v>
      </c>
    </row>
    <row r="66" spans="1:15" s="105" customFormat="1" ht="149.25" customHeight="1" x14ac:dyDescent="0.25">
      <c r="A66" s="28">
        <v>53</v>
      </c>
      <c r="B66" s="97" t="s">
        <v>95</v>
      </c>
      <c r="C66" s="102"/>
      <c r="D66" s="45">
        <v>1</v>
      </c>
      <c r="E66" s="29" t="s">
        <v>51</v>
      </c>
      <c r="F66" s="103"/>
      <c r="G66" s="104"/>
      <c r="H66" s="30">
        <f t="shared" si="20"/>
        <v>0</v>
      </c>
      <c r="I66" s="2"/>
      <c r="J66" s="30">
        <f t="shared" si="21"/>
        <v>0</v>
      </c>
      <c r="K66" s="30">
        <f t="shared" si="22"/>
        <v>0</v>
      </c>
      <c r="L66" s="30">
        <f t="shared" si="23"/>
        <v>0</v>
      </c>
      <c r="M66" s="30">
        <f t="shared" si="24"/>
        <v>0</v>
      </c>
      <c r="N66" s="30">
        <f t="shared" si="25"/>
        <v>0</v>
      </c>
      <c r="O66" s="107">
        <f t="shared" si="26"/>
        <v>0</v>
      </c>
    </row>
    <row r="67" spans="1:15" s="105" customFormat="1" ht="136.5" customHeight="1" x14ac:dyDescent="0.25">
      <c r="A67" s="28">
        <v>54</v>
      </c>
      <c r="B67" s="97" t="s">
        <v>96</v>
      </c>
      <c r="C67" s="102"/>
      <c r="D67" s="45">
        <v>1</v>
      </c>
      <c r="E67" s="29" t="s">
        <v>51</v>
      </c>
      <c r="F67" s="103"/>
      <c r="G67" s="104"/>
      <c r="H67" s="30">
        <f t="shared" si="20"/>
        <v>0</v>
      </c>
      <c r="I67" s="2"/>
      <c r="J67" s="30">
        <f t="shared" si="21"/>
        <v>0</v>
      </c>
      <c r="K67" s="30">
        <f t="shared" si="22"/>
        <v>0</v>
      </c>
      <c r="L67" s="30">
        <f t="shared" si="23"/>
        <v>0</v>
      </c>
      <c r="M67" s="30">
        <f t="shared" si="24"/>
        <v>0</v>
      </c>
      <c r="N67" s="30">
        <f t="shared" si="25"/>
        <v>0</v>
      </c>
      <c r="O67" s="107">
        <f t="shared" si="26"/>
        <v>0</v>
      </c>
    </row>
    <row r="68" spans="1:15" s="105" customFormat="1" ht="74.25" customHeight="1" x14ac:dyDescent="0.25">
      <c r="A68" s="28">
        <v>55</v>
      </c>
      <c r="B68" s="97" t="s">
        <v>97</v>
      </c>
      <c r="C68" s="102"/>
      <c r="D68" s="45">
        <v>1</v>
      </c>
      <c r="E68" s="29" t="s">
        <v>51</v>
      </c>
      <c r="F68" s="103"/>
      <c r="G68" s="104"/>
      <c r="H68" s="30">
        <f t="shared" si="20"/>
        <v>0</v>
      </c>
      <c r="I68" s="2"/>
      <c r="J68" s="30">
        <f t="shared" si="21"/>
        <v>0</v>
      </c>
      <c r="K68" s="30">
        <f t="shared" si="22"/>
        <v>0</v>
      </c>
      <c r="L68" s="30">
        <f t="shared" si="23"/>
        <v>0</v>
      </c>
      <c r="M68" s="30">
        <f t="shared" si="24"/>
        <v>0</v>
      </c>
      <c r="N68" s="30">
        <f t="shared" si="25"/>
        <v>0</v>
      </c>
      <c r="O68" s="107">
        <f t="shared" si="26"/>
        <v>0</v>
      </c>
    </row>
    <row r="69" spans="1:15" s="105" customFormat="1" ht="49.5" customHeight="1" x14ac:dyDescent="0.25">
      <c r="A69" s="28">
        <v>56</v>
      </c>
      <c r="B69" s="97" t="s">
        <v>135</v>
      </c>
      <c r="C69" s="102"/>
      <c r="D69" s="45">
        <v>1</v>
      </c>
      <c r="E69" s="29" t="s">
        <v>51</v>
      </c>
      <c r="F69" s="103"/>
      <c r="G69" s="104"/>
      <c r="H69" s="30">
        <f t="shared" si="20"/>
        <v>0</v>
      </c>
      <c r="I69" s="2"/>
      <c r="J69" s="30">
        <f t="shared" si="21"/>
        <v>0</v>
      </c>
      <c r="K69" s="30">
        <f t="shared" si="22"/>
        <v>0</v>
      </c>
      <c r="L69" s="30">
        <f t="shared" si="23"/>
        <v>0</v>
      </c>
      <c r="M69" s="30">
        <f t="shared" si="24"/>
        <v>0</v>
      </c>
      <c r="N69" s="30">
        <f t="shared" si="25"/>
        <v>0</v>
      </c>
      <c r="O69" s="107">
        <f t="shared" si="26"/>
        <v>0</v>
      </c>
    </row>
    <row r="70" spans="1:15" s="105" customFormat="1" ht="53.25" customHeight="1" x14ac:dyDescent="0.25">
      <c r="A70" s="28">
        <v>57</v>
      </c>
      <c r="B70" s="97" t="s">
        <v>98</v>
      </c>
      <c r="C70" s="102"/>
      <c r="D70" s="45">
        <v>1</v>
      </c>
      <c r="E70" s="29" t="s">
        <v>51</v>
      </c>
      <c r="F70" s="103"/>
      <c r="G70" s="104"/>
      <c r="H70" s="30">
        <f t="shared" si="20"/>
        <v>0</v>
      </c>
      <c r="I70" s="2"/>
      <c r="J70" s="30">
        <f t="shared" si="21"/>
        <v>0</v>
      </c>
      <c r="K70" s="30">
        <f t="shared" si="22"/>
        <v>0</v>
      </c>
      <c r="L70" s="30">
        <f t="shared" si="23"/>
        <v>0</v>
      </c>
      <c r="M70" s="30">
        <f t="shared" si="24"/>
        <v>0</v>
      </c>
      <c r="N70" s="30">
        <f t="shared" si="25"/>
        <v>0</v>
      </c>
      <c r="O70" s="107">
        <f t="shared" si="26"/>
        <v>0</v>
      </c>
    </row>
    <row r="71" spans="1:15" s="105" customFormat="1" ht="79.5" customHeight="1" x14ac:dyDescent="0.25">
      <c r="A71" s="28">
        <v>58</v>
      </c>
      <c r="B71" s="97" t="s">
        <v>99</v>
      </c>
      <c r="C71" s="102"/>
      <c r="D71" s="45">
        <v>1</v>
      </c>
      <c r="E71" s="29" t="s">
        <v>51</v>
      </c>
      <c r="F71" s="103"/>
      <c r="G71" s="104"/>
      <c r="H71" s="30">
        <f t="shared" si="20"/>
        <v>0</v>
      </c>
      <c r="I71" s="2"/>
      <c r="J71" s="30">
        <f t="shared" si="21"/>
        <v>0</v>
      </c>
      <c r="K71" s="30">
        <f t="shared" si="22"/>
        <v>0</v>
      </c>
      <c r="L71" s="30">
        <f t="shared" si="23"/>
        <v>0</v>
      </c>
      <c r="M71" s="30">
        <f t="shared" si="24"/>
        <v>0</v>
      </c>
      <c r="N71" s="30">
        <f t="shared" si="25"/>
        <v>0</v>
      </c>
      <c r="O71" s="107">
        <f t="shared" si="26"/>
        <v>0</v>
      </c>
    </row>
    <row r="72" spans="1:15" s="105" customFormat="1" ht="78.75" customHeight="1" x14ac:dyDescent="0.25">
      <c r="A72" s="28">
        <v>59</v>
      </c>
      <c r="B72" s="97" t="s">
        <v>100</v>
      </c>
      <c r="C72" s="102"/>
      <c r="D72" s="45">
        <v>1</v>
      </c>
      <c r="E72" s="29" t="s">
        <v>51</v>
      </c>
      <c r="F72" s="103"/>
      <c r="G72" s="104"/>
      <c r="H72" s="30">
        <f t="shared" si="20"/>
        <v>0</v>
      </c>
      <c r="I72" s="2"/>
      <c r="J72" s="30">
        <f t="shared" si="21"/>
        <v>0</v>
      </c>
      <c r="K72" s="30">
        <f t="shared" si="22"/>
        <v>0</v>
      </c>
      <c r="L72" s="30">
        <f t="shared" si="23"/>
        <v>0</v>
      </c>
      <c r="M72" s="30">
        <f t="shared" si="24"/>
        <v>0</v>
      </c>
      <c r="N72" s="30">
        <f t="shared" si="25"/>
        <v>0</v>
      </c>
      <c r="O72" s="107">
        <f t="shared" si="26"/>
        <v>0</v>
      </c>
    </row>
    <row r="73" spans="1:15" s="105" customFormat="1" ht="157.5" customHeight="1" x14ac:dyDescent="0.25">
      <c r="A73" s="28">
        <v>60</v>
      </c>
      <c r="B73" s="97" t="s">
        <v>101</v>
      </c>
      <c r="C73" s="102"/>
      <c r="D73" s="45">
        <v>1</v>
      </c>
      <c r="E73" s="29" t="s">
        <v>51</v>
      </c>
      <c r="F73" s="103"/>
      <c r="G73" s="104"/>
      <c r="H73" s="30">
        <f t="shared" si="20"/>
        <v>0</v>
      </c>
      <c r="I73" s="2"/>
      <c r="J73" s="30">
        <f t="shared" si="21"/>
        <v>0</v>
      </c>
      <c r="K73" s="30">
        <f t="shared" si="22"/>
        <v>0</v>
      </c>
      <c r="L73" s="30">
        <f t="shared" si="23"/>
        <v>0</v>
      </c>
      <c r="M73" s="30">
        <f t="shared" si="24"/>
        <v>0</v>
      </c>
      <c r="N73" s="30">
        <f t="shared" si="25"/>
        <v>0</v>
      </c>
      <c r="O73" s="107">
        <f t="shared" si="26"/>
        <v>0</v>
      </c>
    </row>
    <row r="74" spans="1:15" s="105" customFormat="1" ht="51.75" customHeight="1" x14ac:dyDescent="0.25">
      <c r="A74" s="28">
        <v>61</v>
      </c>
      <c r="B74" s="97" t="s">
        <v>102</v>
      </c>
      <c r="C74" s="102"/>
      <c r="D74" s="45">
        <v>1</v>
      </c>
      <c r="E74" s="29" t="s">
        <v>51</v>
      </c>
      <c r="F74" s="103"/>
      <c r="G74" s="104"/>
      <c r="H74" s="30">
        <f t="shared" si="20"/>
        <v>0</v>
      </c>
      <c r="I74" s="2"/>
      <c r="J74" s="30">
        <f t="shared" si="21"/>
        <v>0</v>
      </c>
      <c r="K74" s="30">
        <f t="shared" si="22"/>
        <v>0</v>
      </c>
      <c r="L74" s="30">
        <f t="shared" si="23"/>
        <v>0</v>
      </c>
      <c r="M74" s="30">
        <f t="shared" si="24"/>
        <v>0</v>
      </c>
      <c r="N74" s="30">
        <f t="shared" si="25"/>
        <v>0</v>
      </c>
      <c r="O74" s="107">
        <f t="shared" si="26"/>
        <v>0</v>
      </c>
    </row>
    <row r="75" spans="1:15" s="105" customFormat="1" ht="107.25" customHeight="1" x14ac:dyDescent="0.25">
      <c r="A75" s="28">
        <v>62</v>
      </c>
      <c r="B75" s="97" t="s">
        <v>103</v>
      </c>
      <c r="C75" s="102"/>
      <c r="D75" s="45">
        <v>1</v>
      </c>
      <c r="E75" s="29" t="s">
        <v>51</v>
      </c>
      <c r="F75" s="103"/>
      <c r="G75" s="104"/>
      <c r="H75" s="30">
        <f t="shared" si="20"/>
        <v>0</v>
      </c>
      <c r="I75" s="2"/>
      <c r="J75" s="30">
        <f t="shared" si="21"/>
        <v>0</v>
      </c>
      <c r="K75" s="30">
        <f t="shared" si="22"/>
        <v>0</v>
      </c>
      <c r="L75" s="30">
        <f t="shared" si="23"/>
        <v>0</v>
      </c>
      <c r="M75" s="30">
        <f t="shared" si="24"/>
        <v>0</v>
      </c>
      <c r="N75" s="30">
        <f t="shared" si="25"/>
        <v>0</v>
      </c>
      <c r="O75" s="107">
        <f t="shared" si="26"/>
        <v>0</v>
      </c>
    </row>
    <row r="76" spans="1:15" s="105" customFormat="1" ht="138.75" customHeight="1" x14ac:dyDescent="0.25">
      <c r="A76" s="28">
        <v>63</v>
      </c>
      <c r="B76" s="97" t="s">
        <v>104</v>
      </c>
      <c r="C76" s="102"/>
      <c r="D76" s="45">
        <v>1</v>
      </c>
      <c r="E76" s="29" t="s">
        <v>51</v>
      </c>
      <c r="F76" s="103"/>
      <c r="G76" s="104"/>
      <c r="H76" s="30">
        <f t="shared" si="20"/>
        <v>0</v>
      </c>
      <c r="I76" s="2"/>
      <c r="J76" s="30">
        <f t="shared" si="21"/>
        <v>0</v>
      </c>
      <c r="K76" s="30">
        <f t="shared" si="22"/>
        <v>0</v>
      </c>
      <c r="L76" s="30">
        <f t="shared" si="23"/>
        <v>0</v>
      </c>
      <c r="M76" s="30">
        <f t="shared" si="24"/>
        <v>0</v>
      </c>
      <c r="N76" s="30">
        <f t="shared" si="25"/>
        <v>0</v>
      </c>
      <c r="O76" s="107">
        <f t="shared" si="26"/>
        <v>0</v>
      </c>
    </row>
    <row r="77" spans="1:15" s="105" customFormat="1" ht="196.5" customHeight="1" x14ac:dyDescent="0.25">
      <c r="A77" s="28">
        <v>64</v>
      </c>
      <c r="B77" s="97" t="s">
        <v>105</v>
      </c>
      <c r="C77" s="102"/>
      <c r="D77" s="45">
        <v>1</v>
      </c>
      <c r="E77" s="29" t="s">
        <v>51</v>
      </c>
      <c r="F77" s="103"/>
      <c r="G77" s="104"/>
      <c r="H77" s="30">
        <f t="shared" si="20"/>
        <v>0</v>
      </c>
      <c r="I77" s="2"/>
      <c r="J77" s="30">
        <f t="shared" si="21"/>
        <v>0</v>
      </c>
      <c r="K77" s="30">
        <f t="shared" si="22"/>
        <v>0</v>
      </c>
      <c r="L77" s="30">
        <f t="shared" si="23"/>
        <v>0</v>
      </c>
      <c r="M77" s="30">
        <f t="shared" si="24"/>
        <v>0</v>
      </c>
      <c r="N77" s="30">
        <f t="shared" si="25"/>
        <v>0</v>
      </c>
      <c r="O77" s="107">
        <f t="shared" si="26"/>
        <v>0</v>
      </c>
    </row>
    <row r="78" spans="1:15" s="105" customFormat="1" ht="171" customHeight="1" x14ac:dyDescent="0.25">
      <c r="A78" s="28">
        <v>65</v>
      </c>
      <c r="B78" s="97" t="s">
        <v>106</v>
      </c>
      <c r="C78" s="102"/>
      <c r="D78" s="45">
        <v>1</v>
      </c>
      <c r="E78" s="29" t="s">
        <v>51</v>
      </c>
      <c r="F78" s="103"/>
      <c r="G78" s="104"/>
      <c r="H78" s="30">
        <f t="shared" si="20"/>
        <v>0</v>
      </c>
      <c r="I78" s="2"/>
      <c r="J78" s="30">
        <f t="shared" si="21"/>
        <v>0</v>
      </c>
      <c r="K78" s="30">
        <f t="shared" si="22"/>
        <v>0</v>
      </c>
      <c r="L78" s="30">
        <f t="shared" si="23"/>
        <v>0</v>
      </c>
      <c r="M78" s="30">
        <f t="shared" si="24"/>
        <v>0</v>
      </c>
      <c r="N78" s="30">
        <f t="shared" si="25"/>
        <v>0</v>
      </c>
      <c r="O78" s="107">
        <f t="shared" si="26"/>
        <v>0</v>
      </c>
    </row>
    <row r="79" spans="1:15" s="105" customFormat="1" ht="56.25" customHeight="1" x14ac:dyDescent="0.25">
      <c r="A79" s="28">
        <v>66</v>
      </c>
      <c r="B79" s="97" t="s">
        <v>107</v>
      </c>
      <c r="C79" s="102"/>
      <c r="D79" s="45">
        <v>1</v>
      </c>
      <c r="E79" s="29" t="s">
        <v>51</v>
      </c>
      <c r="F79" s="103"/>
      <c r="G79" s="104"/>
      <c r="H79" s="30">
        <f t="shared" si="20"/>
        <v>0</v>
      </c>
      <c r="I79" s="2"/>
      <c r="J79" s="30">
        <f t="shared" si="21"/>
        <v>0</v>
      </c>
      <c r="K79" s="30">
        <f t="shared" si="22"/>
        <v>0</v>
      </c>
      <c r="L79" s="30">
        <f t="shared" si="23"/>
        <v>0</v>
      </c>
      <c r="M79" s="30">
        <f t="shared" si="24"/>
        <v>0</v>
      </c>
      <c r="N79" s="30">
        <f t="shared" si="25"/>
        <v>0</v>
      </c>
      <c r="O79" s="107">
        <f t="shared" si="26"/>
        <v>0</v>
      </c>
    </row>
    <row r="80" spans="1:15" s="105" customFormat="1" ht="42" customHeight="1" x14ac:dyDescent="0.25">
      <c r="A80" s="28">
        <v>67</v>
      </c>
      <c r="B80" s="97" t="s">
        <v>108</v>
      </c>
      <c r="C80" s="102"/>
      <c r="D80" s="45">
        <v>1</v>
      </c>
      <c r="E80" s="29" t="s">
        <v>51</v>
      </c>
      <c r="F80" s="103"/>
      <c r="G80" s="104"/>
      <c r="H80" s="30">
        <f t="shared" si="20"/>
        <v>0</v>
      </c>
      <c r="I80" s="2"/>
      <c r="J80" s="30">
        <f t="shared" si="21"/>
        <v>0</v>
      </c>
      <c r="K80" s="30">
        <f t="shared" si="22"/>
        <v>0</v>
      </c>
      <c r="L80" s="30">
        <f t="shared" si="23"/>
        <v>0</v>
      </c>
      <c r="M80" s="30">
        <f t="shared" si="24"/>
        <v>0</v>
      </c>
      <c r="N80" s="30">
        <f t="shared" si="25"/>
        <v>0</v>
      </c>
      <c r="O80" s="107">
        <f t="shared" si="26"/>
        <v>0</v>
      </c>
    </row>
    <row r="81" spans="1:15" s="105" customFormat="1" ht="66" customHeight="1" x14ac:dyDescent="0.25">
      <c r="A81" s="28">
        <v>68</v>
      </c>
      <c r="B81" s="97" t="s">
        <v>109</v>
      </c>
      <c r="C81" s="102"/>
      <c r="D81" s="45">
        <v>1</v>
      </c>
      <c r="E81" s="29" t="s">
        <v>51</v>
      </c>
      <c r="F81" s="103"/>
      <c r="G81" s="104"/>
      <c r="H81" s="30">
        <f t="shared" si="20"/>
        <v>0</v>
      </c>
      <c r="I81" s="2"/>
      <c r="J81" s="30">
        <f t="shared" si="21"/>
        <v>0</v>
      </c>
      <c r="K81" s="30">
        <f t="shared" si="22"/>
        <v>0</v>
      </c>
      <c r="L81" s="30">
        <f t="shared" si="23"/>
        <v>0</v>
      </c>
      <c r="M81" s="30">
        <f t="shared" si="24"/>
        <v>0</v>
      </c>
      <c r="N81" s="30">
        <f t="shared" si="25"/>
        <v>0</v>
      </c>
      <c r="O81" s="107">
        <f t="shared" si="26"/>
        <v>0</v>
      </c>
    </row>
    <row r="82" spans="1:15" s="105" customFormat="1" ht="48.75" customHeight="1" x14ac:dyDescent="0.25">
      <c r="A82" s="28">
        <v>69</v>
      </c>
      <c r="B82" s="97" t="s">
        <v>110</v>
      </c>
      <c r="C82" s="102"/>
      <c r="D82" s="45">
        <v>1</v>
      </c>
      <c r="E82" s="29" t="s">
        <v>51</v>
      </c>
      <c r="F82" s="103"/>
      <c r="G82" s="104"/>
      <c r="H82" s="30">
        <f t="shared" ref="H73:H92" si="27">+ROUND(F82*G82,0)</f>
        <v>0</v>
      </c>
      <c r="I82" s="2"/>
      <c r="J82" s="30">
        <f t="shared" ref="J73:J92" si="28">ROUND(F82*I82,0)</f>
        <v>0</v>
      </c>
      <c r="K82" s="30">
        <f t="shared" ref="K73:K92" si="29">ROUND(F82+H82+J82,0)</f>
        <v>0</v>
      </c>
      <c r="L82" s="30">
        <f t="shared" ref="L73:L92" si="30">ROUND(F82*D82,0)</f>
        <v>0</v>
      </c>
      <c r="M82" s="30">
        <f t="shared" ref="M73:M91" si="31">ROUND(L82*G82,0)</f>
        <v>0</v>
      </c>
      <c r="N82" s="30">
        <f t="shared" ref="N73:N92" si="32">ROUND(L82*I82,0)</f>
        <v>0</v>
      </c>
      <c r="O82" s="107">
        <f t="shared" ref="O73:O92" si="33">ROUND(L82+N82+M82,0)</f>
        <v>0</v>
      </c>
    </row>
    <row r="83" spans="1:15" s="105" customFormat="1" ht="269.25" customHeight="1" x14ac:dyDescent="0.25">
      <c r="A83" s="28">
        <v>70</v>
      </c>
      <c r="B83" s="97" t="s">
        <v>111</v>
      </c>
      <c r="C83" s="102"/>
      <c r="D83" s="45">
        <v>1</v>
      </c>
      <c r="E83" s="29" t="s">
        <v>51</v>
      </c>
      <c r="F83" s="103"/>
      <c r="G83" s="104"/>
      <c r="H83" s="30">
        <f t="shared" si="27"/>
        <v>0</v>
      </c>
      <c r="I83" s="2"/>
      <c r="J83" s="30">
        <f t="shared" si="28"/>
        <v>0</v>
      </c>
      <c r="K83" s="30">
        <f t="shared" si="29"/>
        <v>0</v>
      </c>
      <c r="L83" s="30">
        <f t="shared" si="30"/>
        <v>0</v>
      </c>
      <c r="M83" s="30">
        <f t="shared" si="31"/>
        <v>0</v>
      </c>
      <c r="N83" s="30">
        <f t="shared" si="32"/>
        <v>0</v>
      </c>
      <c r="O83" s="107">
        <f t="shared" si="33"/>
        <v>0</v>
      </c>
    </row>
    <row r="84" spans="1:15" s="105" customFormat="1" ht="63.75" customHeight="1" x14ac:dyDescent="0.25">
      <c r="A84" s="28">
        <v>71</v>
      </c>
      <c r="B84" s="106" t="s">
        <v>112</v>
      </c>
      <c r="C84" s="102"/>
      <c r="D84" s="45">
        <v>1</v>
      </c>
      <c r="E84" s="29" t="s">
        <v>51</v>
      </c>
      <c r="F84" s="103"/>
      <c r="G84" s="104"/>
      <c r="H84" s="30">
        <f t="shared" si="27"/>
        <v>0</v>
      </c>
      <c r="I84" s="2"/>
      <c r="J84" s="30">
        <f t="shared" si="28"/>
        <v>0</v>
      </c>
      <c r="K84" s="30">
        <f t="shared" si="29"/>
        <v>0</v>
      </c>
      <c r="L84" s="30">
        <f t="shared" si="30"/>
        <v>0</v>
      </c>
      <c r="M84" s="30">
        <f t="shared" si="31"/>
        <v>0</v>
      </c>
      <c r="N84" s="30">
        <f t="shared" si="32"/>
        <v>0</v>
      </c>
      <c r="O84" s="107">
        <f t="shared" si="33"/>
        <v>0</v>
      </c>
    </row>
    <row r="85" spans="1:15" s="105" customFormat="1" ht="51" customHeight="1" x14ac:dyDescent="0.25">
      <c r="A85" s="28">
        <v>72</v>
      </c>
      <c r="B85" s="97" t="s">
        <v>113</v>
      </c>
      <c r="C85" s="102"/>
      <c r="D85" s="45">
        <v>1</v>
      </c>
      <c r="E85" s="29" t="s">
        <v>51</v>
      </c>
      <c r="F85" s="103"/>
      <c r="G85" s="104"/>
      <c r="H85" s="30">
        <f t="shared" si="27"/>
        <v>0</v>
      </c>
      <c r="I85" s="2"/>
      <c r="J85" s="30">
        <f t="shared" si="28"/>
        <v>0</v>
      </c>
      <c r="K85" s="30">
        <f t="shared" si="29"/>
        <v>0</v>
      </c>
      <c r="L85" s="30">
        <f t="shared" si="30"/>
        <v>0</v>
      </c>
      <c r="M85" s="30">
        <f t="shared" si="31"/>
        <v>0</v>
      </c>
      <c r="N85" s="30">
        <f t="shared" si="32"/>
        <v>0</v>
      </c>
      <c r="O85" s="107">
        <f t="shared" si="33"/>
        <v>0</v>
      </c>
    </row>
    <row r="86" spans="1:15" s="105" customFormat="1" ht="74.25" customHeight="1" x14ac:dyDescent="0.25">
      <c r="A86" s="28">
        <v>73</v>
      </c>
      <c r="B86" s="97" t="s">
        <v>114</v>
      </c>
      <c r="C86" s="102"/>
      <c r="D86" s="45">
        <v>1</v>
      </c>
      <c r="E86" s="29" t="s">
        <v>51</v>
      </c>
      <c r="F86" s="103"/>
      <c r="G86" s="104"/>
      <c r="H86" s="30">
        <f t="shared" si="27"/>
        <v>0</v>
      </c>
      <c r="I86" s="2"/>
      <c r="J86" s="30">
        <f t="shared" si="28"/>
        <v>0</v>
      </c>
      <c r="K86" s="30">
        <f t="shared" si="29"/>
        <v>0</v>
      </c>
      <c r="L86" s="30">
        <f t="shared" si="30"/>
        <v>0</v>
      </c>
      <c r="M86" s="30">
        <f t="shared" si="31"/>
        <v>0</v>
      </c>
      <c r="N86" s="30">
        <f t="shared" si="32"/>
        <v>0</v>
      </c>
      <c r="O86" s="107">
        <f t="shared" si="33"/>
        <v>0</v>
      </c>
    </row>
    <row r="87" spans="1:15" s="105" customFormat="1" ht="54.75" customHeight="1" x14ac:dyDescent="0.25">
      <c r="A87" s="28">
        <v>74</v>
      </c>
      <c r="B87" s="97" t="s">
        <v>115</v>
      </c>
      <c r="C87" s="102"/>
      <c r="D87" s="45">
        <v>1</v>
      </c>
      <c r="E87" s="29" t="s">
        <v>51</v>
      </c>
      <c r="F87" s="103"/>
      <c r="G87" s="104"/>
      <c r="H87" s="30">
        <f t="shared" si="27"/>
        <v>0</v>
      </c>
      <c r="I87" s="2"/>
      <c r="J87" s="30">
        <f t="shared" si="28"/>
        <v>0</v>
      </c>
      <c r="K87" s="30">
        <f t="shared" si="29"/>
        <v>0</v>
      </c>
      <c r="L87" s="30">
        <f t="shared" si="30"/>
        <v>0</v>
      </c>
      <c r="M87" s="30">
        <f t="shared" si="31"/>
        <v>0</v>
      </c>
      <c r="N87" s="30">
        <f t="shared" si="32"/>
        <v>0</v>
      </c>
      <c r="O87" s="107">
        <f t="shared" si="33"/>
        <v>0</v>
      </c>
    </row>
    <row r="88" spans="1:15" s="105" customFormat="1" ht="69" customHeight="1" x14ac:dyDescent="0.25">
      <c r="A88" s="28">
        <v>75</v>
      </c>
      <c r="B88" s="97" t="s">
        <v>116</v>
      </c>
      <c r="C88" s="102"/>
      <c r="D88" s="45">
        <v>1</v>
      </c>
      <c r="E88" s="29" t="s">
        <v>51</v>
      </c>
      <c r="F88" s="103"/>
      <c r="G88" s="104"/>
      <c r="H88" s="30">
        <f t="shared" si="27"/>
        <v>0</v>
      </c>
      <c r="I88" s="2"/>
      <c r="J88" s="30">
        <f t="shared" si="28"/>
        <v>0</v>
      </c>
      <c r="K88" s="30">
        <f t="shared" si="29"/>
        <v>0</v>
      </c>
      <c r="L88" s="30">
        <f t="shared" si="30"/>
        <v>0</v>
      </c>
      <c r="M88" s="30">
        <f t="shared" si="31"/>
        <v>0</v>
      </c>
      <c r="N88" s="30">
        <f t="shared" si="32"/>
        <v>0</v>
      </c>
      <c r="O88" s="107">
        <f t="shared" si="33"/>
        <v>0</v>
      </c>
    </row>
    <row r="89" spans="1:15" s="105" customFormat="1" ht="75.75" customHeight="1" x14ac:dyDescent="0.25">
      <c r="A89" s="28">
        <v>76</v>
      </c>
      <c r="B89" s="97" t="s">
        <v>117</v>
      </c>
      <c r="C89" s="102"/>
      <c r="D89" s="45">
        <v>1</v>
      </c>
      <c r="E89" s="29" t="s">
        <v>51</v>
      </c>
      <c r="F89" s="103"/>
      <c r="G89" s="104"/>
      <c r="H89" s="30">
        <f t="shared" si="27"/>
        <v>0</v>
      </c>
      <c r="I89" s="2"/>
      <c r="J89" s="30">
        <f t="shared" si="28"/>
        <v>0</v>
      </c>
      <c r="K89" s="30">
        <f t="shared" si="29"/>
        <v>0</v>
      </c>
      <c r="L89" s="30">
        <f t="shared" si="30"/>
        <v>0</v>
      </c>
      <c r="M89" s="30">
        <f t="shared" si="31"/>
        <v>0</v>
      </c>
      <c r="N89" s="30">
        <f t="shared" si="32"/>
        <v>0</v>
      </c>
      <c r="O89" s="107">
        <f t="shared" si="33"/>
        <v>0</v>
      </c>
    </row>
    <row r="90" spans="1:15" s="105" customFormat="1" ht="73.5" customHeight="1" x14ac:dyDescent="0.25">
      <c r="A90" s="28">
        <v>77</v>
      </c>
      <c r="B90" s="97" t="s">
        <v>118</v>
      </c>
      <c r="C90" s="102"/>
      <c r="D90" s="45">
        <v>1</v>
      </c>
      <c r="E90" s="29" t="s">
        <v>51</v>
      </c>
      <c r="F90" s="103"/>
      <c r="G90" s="104"/>
      <c r="H90" s="30">
        <f t="shared" si="27"/>
        <v>0</v>
      </c>
      <c r="I90" s="2"/>
      <c r="J90" s="30">
        <f t="shared" si="28"/>
        <v>0</v>
      </c>
      <c r="K90" s="30">
        <f t="shared" si="29"/>
        <v>0</v>
      </c>
      <c r="L90" s="30">
        <f t="shared" si="30"/>
        <v>0</v>
      </c>
      <c r="M90" s="30">
        <f t="shared" si="31"/>
        <v>0</v>
      </c>
      <c r="N90" s="30">
        <f t="shared" si="32"/>
        <v>0</v>
      </c>
      <c r="O90" s="107">
        <f t="shared" si="33"/>
        <v>0</v>
      </c>
    </row>
    <row r="91" spans="1:15" s="105" customFormat="1" ht="72" customHeight="1" x14ac:dyDescent="0.25">
      <c r="A91" s="28">
        <v>78</v>
      </c>
      <c r="B91" s="97" t="s">
        <v>119</v>
      </c>
      <c r="C91" s="102"/>
      <c r="D91" s="45">
        <v>1</v>
      </c>
      <c r="E91" s="29" t="s">
        <v>51</v>
      </c>
      <c r="F91" s="103"/>
      <c r="G91" s="104"/>
      <c r="H91" s="30">
        <f t="shared" si="27"/>
        <v>0</v>
      </c>
      <c r="I91" s="2"/>
      <c r="J91" s="30">
        <f t="shared" si="28"/>
        <v>0</v>
      </c>
      <c r="K91" s="30">
        <f t="shared" si="29"/>
        <v>0</v>
      </c>
      <c r="L91" s="30">
        <f t="shared" si="30"/>
        <v>0</v>
      </c>
      <c r="M91" s="30">
        <f t="shared" si="31"/>
        <v>0</v>
      </c>
      <c r="N91" s="30">
        <f t="shared" si="32"/>
        <v>0</v>
      </c>
      <c r="O91" s="107">
        <f t="shared" si="33"/>
        <v>0</v>
      </c>
    </row>
    <row r="92" spans="1:15" s="105" customFormat="1" ht="64.5" customHeight="1" x14ac:dyDescent="0.25">
      <c r="A92" s="28">
        <v>79</v>
      </c>
      <c r="B92" s="97" t="s">
        <v>120</v>
      </c>
      <c r="C92" s="102"/>
      <c r="D92" s="45">
        <v>1</v>
      </c>
      <c r="E92" s="29" t="s">
        <v>51</v>
      </c>
      <c r="F92" s="103"/>
      <c r="G92" s="104"/>
      <c r="H92" s="30">
        <f t="shared" si="27"/>
        <v>0</v>
      </c>
      <c r="I92" s="2"/>
      <c r="J92" s="30">
        <f t="shared" si="28"/>
        <v>0</v>
      </c>
      <c r="K92" s="30">
        <f t="shared" si="29"/>
        <v>0</v>
      </c>
      <c r="L92" s="30">
        <f t="shared" si="30"/>
        <v>0</v>
      </c>
      <c r="M92" s="30">
        <f>ROUND(L92*G92,0)</f>
        <v>0</v>
      </c>
      <c r="N92" s="30">
        <f t="shared" si="32"/>
        <v>0</v>
      </c>
      <c r="O92" s="107">
        <f t="shared" si="33"/>
        <v>0</v>
      </c>
    </row>
    <row r="93" spans="1:15" s="105" customFormat="1" ht="62.25" customHeight="1" x14ac:dyDescent="0.25">
      <c r="A93" s="28">
        <v>80</v>
      </c>
      <c r="B93" s="97" t="s">
        <v>136</v>
      </c>
      <c r="C93" s="102"/>
      <c r="D93" s="45">
        <v>1</v>
      </c>
      <c r="E93" s="29" t="s">
        <v>51</v>
      </c>
      <c r="F93" s="103"/>
      <c r="G93" s="104"/>
      <c r="H93" s="30">
        <f t="shared" si="13"/>
        <v>0</v>
      </c>
      <c r="I93" s="2"/>
      <c r="J93" s="30">
        <f t="shared" si="14"/>
        <v>0</v>
      </c>
      <c r="K93" s="30">
        <f t="shared" si="15"/>
        <v>0</v>
      </c>
      <c r="L93" s="30">
        <f t="shared" si="16"/>
        <v>0</v>
      </c>
      <c r="M93" s="30">
        <f>ROUND(L93*G93,0)</f>
        <v>0</v>
      </c>
      <c r="N93" s="30">
        <f>ROUND(L93*I93,0)</f>
        <v>0</v>
      </c>
      <c r="O93" s="107">
        <f t="shared" si="19"/>
        <v>0</v>
      </c>
    </row>
    <row r="94" spans="1:15" s="105" customFormat="1" ht="51.75" customHeight="1" x14ac:dyDescent="0.25">
      <c r="A94" s="28">
        <v>81</v>
      </c>
      <c r="B94" s="97" t="s">
        <v>121</v>
      </c>
      <c r="C94" s="102"/>
      <c r="D94" s="45">
        <v>1</v>
      </c>
      <c r="E94" s="29" t="s">
        <v>50</v>
      </c>
      <c r="F94" s="103"/>
      <c r="G94" s="104"/>
      <c r="H94" s="30">
        <f t="shared" si="13"/>
        <v>0</v>
      </c>
      <c r="I94" s="2"/>
      <c r="J94" s="30">
        <f t="shared" si="14"/>
        <v>0</v>
      </c>
      <c r="K94" s="30">
        <f t="shared" si="15"/>
        <v>0</v>
      </c>
      <c r="L94" s="30">
        <f t="shared" si="16"/>
        <v>0</v>
      </c>
      <c r="M94" s="30">
        <f t="shared" si="17"/>
        <v>0</v>
      </c>
      <c r="N94" s="30">
        <f t="shared" si="18"/>
        <v>0</v>
      </c>
      <c r="O94" s="107">
        <f t="shared" si="19"/>
        <v>0</v>
      </c>
    </row>
    <row r="95" spans="1:15" s="105" customFormat="1" ht="231" customHeight="1" x14ac:dyDescent="0.25">
      <c r="A95" s="28">
        <v>82</v>
      </c>
      <c r="B95" s="97" t="s">
        <v>122</v>
      </c>
      <c r="C95" s="102"/>
      <c r="D95" s="45">
        <v>1</v>
      </c>
      <c r="E95" s="29" t="s">
        <v>51</v>
      </c>
      <c r="F95" s="103"/>
      <c r="G95" s="104"/>
      <c r="H95" s="30">
        <f t="shared" si="13"/>
        <v>0</v>
      </c>
      <c r="I95" s="2"/>
      <c r="J95" s="30">
        <f t="shared" si="14"/>
        <v>0</v>
      </c>
      <c r="K95" s="30">
        <f t="shared" si="15"/>
        <v>0</v>
      </c>
      <c r="L95" s="30">
        <f t="shared" si="16"/>
        <v>0</v>
      </c>
      <c r="M95" s="30">
        <f t="shared" si="17"/>
        <v>0</v>
      </c>
      <c r="N95" s="30">
        <f t="shared" si="18"/>
        <v>0</v>
      </c>
      <c r="O95" s="107">
        <f t="shared" si="19"/>
        <v>0</v>
      </c>
    </row>
    <row r="96" spans="1:15" s="105" customFormat="1" ht="101.25" customHeight="1" x14ac:dyDescent="0.25">
      <c r="A96" s="28">
        <v>83</v>
      </c>
      <c r="B96" s="97" t="s">
        <v>123</v>
      </c>
      <c r="C96" s="102"/>
      <c r="D96" s="45">
        <v>1</v>
      </c>
      <c r="E96" s="29" t="s">
        <v>51</v>
      </c>
      <c r="F96" s="103"/>
      <c r="G96" s="104"/>
      <c r="H96" s="30">
        <f t="shared" si="6"/>
        <v>0</v>
      </c>
      <c r="I96" s="2"/>
      <c r="J96" s="30">
        <f t="shared" si="7"/>
        <v>0</v>
      </c>
      <c r="K96" s="30">
        <f t="shared" si="8"/>
        <v>0</v>
      </c>
      <c r="L96" s="30">
        <f t="shared" si="9"/>
        <v>0</v>
      </c>
      <c r="M96" s="30">
        <f t="shared" si="10"/>
        <v>0</v>
      </c>
      <c r="N96" s="30">
        <f t="shared" si="11"/>
        <v>0</v>
      </c>
      <c r="O96" s="107">
        <f t="shared" si="12"/>
        <v>0</v>
      </c>
    </row>
    <row r="97" spans="1:15" s="105" customFormat="1" ht="104.25" customHeight="1" x14ac:dyDescent="0.25">
      <c r="A97" s="28">
        <v>84</v>
      </c>
      <c r="B97" s="97" t="s">
        <v>124</v>
      </c>
      <c r="C97" s="102"/>
      <c r="D97" s="45">
        <v>1</v>
      </c>
      <c r="E97" s="29" t="s">
        <v>51</v>
      </c>
      <c r="F97" s="103"/>
      <c r="G97" s="104"/>
      <c r="H97" s="30">
        <f t="shared" si="6"/>
        <v>0</v>
      </c>
      <c r="I97" s="2"/>
      <c r="J97" s="30">
        <f t="shared" si="7"/>
        <v>0</v>
      </c>
      <c r="K97" s="30">
        <f t="shared" si="8"/>
        <v>0</v>
      </c>
      <c r="L97" s="30">
        <f t="shared" si="9"/>
        <v>0</v>
      </c>
      <c r="M97" s="30">
        <f t="shared" si="10"/>
        <v>0</v>
      </c>
      <c r="N97" s="30">
        <f t="shared" si="11"/>
        <v>0</v>
      </c>
      <c r="O97" s="107">
        <f t="shared" si="12"/>
        <v>0</v>
      </c>
    </row>
    <row r="98" spans="1:15" s="105" customFormat="1" ht="62.25" customHeight="1" thickBot="1" x14ac:dyDescent="0.3">
      <c r="A98" s="28">
        <v>85</v>
      </c>
      <c r="B98" s="97" t="s">
        <v>125</v>
      </c>
      <c r="C98" s="102"/>
      <c r="D98" s="45">
        <v>1</v>
      </c>
      <c r="E98" s="29" t="s">
        <v>137</v>
      </c>
      <c r="F98" s="103"/>
      <c r="G98" s="104"/>
      <c r="H98" s="30">
        <f t="shared" si="6"/>
        <v>0</v>
      </c>
      <c r="I98" s="2"/>
      <c r="J98" s="30">
        <f t="shared" si="7"/>
        <v>0</v>
      </c>
      <c r="K98" s="30">
        <f t="shared" si="8"/>
        <v>0</v>
      </c>
      <c r="L98" s="30">
        <f t="shared" si="9"/>
        <v>0</v>
      </c>
      <c r="M98" s="30">
        <f t="shared" si="10"/>
        <v>0</v>
      </c>
      <c r="N98" s="30">
        <f>ROUND(L98*I98,0)</f>
        <v>0</v>
      </c>
      <c r="O98" s="107">
        <f t="shared" si="12"/>
        <v>0</v>
      </c>
    </row>
    <row r="99" spans="1:15" s="27" customFormat="1" ht="42" customHeight="1" thickBot="1" x14ac:dyDescent="0.3">
      <c r="A99" s="79" t="s">
        <v>25</v>
      </c>
      <c r="B99" s="80"/>
      <c r="C99" s="80"/>
      <c r="D99" s="80"/>
      <c r="E99" s="80"/>
      <c r="F99" s="80"/>
      <c r="G99" s="80"/>
      <c r="H99" s="80"/>
      <c r="I99" s="80"/>
      <c r="J99" s="80"/>
      <c r="K99" s="80"/>
      <c r="L99" s="91" t="s">
        <v>26</v>
      </c>
      <c r="M99" s="92"/>
      <c r="N99" s="92"/>
      <c r="O99" s="31">
        <f>SUMIF(G:G,0%,L:L)+SUMIF(G:G,"",L:L)</f>
        <v>0</v>
      </c>
    </row>
    <row r="100" spans="1:15" s="27" customFormat="1" ht="39" customHeight="1" x14ac:dyDescent="0.25">
      <c r="A100" s="63" t="s">
        <v>47</v>
      </c>
      <c r="B100" s="64"/>
      <c r="C100" s="64"/>
      <c r="D100" s="64"/>
      <c r="E100" s="64"/>
      <c r="F100" s="64"/>
      <c r="G100" s="64"/>
      <c r="H100" s="64"/>
      <c r="I100" s="64"/>
      <c r="J100" s="64"/>
      <c r="K100" s="65"/>
      <c r="L100" s="85" t="s">
        <v>27</v>
      </c>
      <c r="M100" s="86"/>
      <c r="N100" s="86"/>
      <c r="O100" s="32">
        <f>SUMIF(G:G,5%,L:L)</f>
        <v>0</v>
      </c>
    </row>
    <row r="101" spans="1:15" s="27" customFormat="1" ht="30" customHeight="1" x14ac:dyDescent="0.25">
      <c r="A101" s="66"/>
      <c r="B101" s="67"/>
      <c r="C101" s="67"/>
      <c r="D101" s="67"/>
      <c r="E101" s="67"/>
      <c r="F101" s="67"/>
      <c r="G101" s="67"/>
      <c r="H101" s="67"/>
      <c r="I101" s="67"/>
      <c r="J101" s="67"/>
      <c r="K101" s="68"/>
      <c r="L101" s="85" t="s">
        <v>28</v>
      </c>
      <c r="M101" s="86"/>
      <c r="N101" s="86"/>
      <c r="O101" s="32">
        <f>SUMIF(G:G,19%,L:L)</f>
        <v>0</v>
      </c>
    </row>
    <row r="102" spans="1:15" s="27" customFormat="1" ht="30" customHeight="1" x14ac:dyDescent="0.25">
      <c r="A102" s="66"/>
      <c r="B102" s="67"/>
      <c r="C102" s="67"/>
      <c r="D102" s="67"/>
      <c r="E102" s="67"/>
      <c r="F102" s="67"/>
      <c r="G102" s="67"/>
      <c r="H102" s="67"/>
      <c r="I102" s="67"/>
      <c r="J102" s="67"/>
      <c r="K102" s="68"/>
      <c r="L102" s="87" t="s">
        <v>21</v>
      </c>
      <c r="M102" s="88"/>
      <c r="N102" s="88"/>
      <c r="O102" s="33">
        <f>SUM(O99:O101)</f>
        <v>0</v>
      </c>
    </row>
    <row r="103" spans="1:15" s="27" customFormat="1" ht="30" customHeight="1" x14ac:dyDescent="0.25">
      <c r="A103" s="66"/>
      <c r="B103" s="67"/>
      <c r="C103" s="67"/>
      <c r="D103" s="67"/>
      <c r="E103" s="67"/>
      <c r="F103" s="67"/>
      <c r="G103" s="67"/>
      <c r="H103" s="67"/>
      <c r="I103" s="67"/>
      <c r="J103" s="67"/>
      <c r="K103" s="68"/>
      <c r="L103" s="89" t="s">
        <v>29</v>
      </c>
      <c r="M103" s="90"/>
      <c r="N103" s="90"/>
      <c r="O103" s="34">
        <f>SUMIF(G:G,5%,M:M)</f>
        <v>0</v>
      </c>
    </row>
    <row r="104" spans="1:15" s="27" customFormat="1" ht="30" customHeight="1" x14ac:dyDescent="0.25">
      <c r="A104" s="66"/>
      <c r="B104" s="67"/>
      <c r="C104" s="67"/>
      <c r="D104" s="67"/>
      <c r="E104" s="67"/>
      <c r="F104" s="67"/>
      <c r="G104" s="67"/>
      <c r="H104" s="67"/>
      <c r="I104" s="67"/>
      <c r="J104" s="67"/>
      <c r="K104" s="68"/>
      <c r="L104" s="89" t="s">
        <v>30</v>
      </c>
      <c r="M104" s="90"/>
      <c r="N104" s="90"/>
      <c r="O104" s="34">
        <f>SUMIF(G:G,19%,M:M)</f>
        <v>0</v>
      </c>
    </row>
    <row r="105" spans="1:15" s="27" customFormat="1" ht="30" customHeight="1" x14ac:dyDescent="0.25">
      <c r="A105" s="66"/>
      <c r="B105" s="67"/>
      <c r="C105" s="67"/>
      <c r="D105" s="67"/>
      <c r="E105" s="67"/>
      <c r="F105" s="67"/>
      <c r="G105" s="67"/>
      <c r="H105" s="67"/>
      <c r="I105" s="67"/>
      <c r="J105" s="67"/>
      <c r="K105" s="68"/>
      <c r="L105" s="87" t="s">
        <v>31</v>
      </c>
      <c r="M105" s="88"/>
      <c r="N105" s="88"/>
      <c r="O105" s="33">
        <f>SUM(O103:O104)</f>
        <v>0</v>
      </c>
    </row>
    <row r="106" spans="1:15" s="27" customFormat="1" ht="30" customHeight="1" x14ac:dyDescent="0.25">
      <c r="A106" s="66"/>
      <c r="B106" s="67"/>
      <c r="C106" s="67"/>
      <c r="D106" s="67"/>
      <c r="E106" s="67"/>
      <c r="F106" s="67"/>
      <c r="G106" s="67"/>
      <c r="H106" s="67"/>
      <c r="I106" s="67"/>
      <c r="J106" s="67"/>
      <c r="K106" s="68"/>
      <c r="L106" s="85" t="s">
        <v>32</v>
      </c>
      <c r="M106" s="86"/>
      <c r="N106" s="86"/>
      <c r="O106" s="32">
        <f>SUMIF(I:I,8%,N:N)</f>
        <v>0</v>
      </c>
    </row>
    <row r="107" spans="1:15" s="27" customFormat="1" ht="37.5" customHeight="1" x14ac:dyDescent="0.25">
      <c r="A107" s="66"/>
      <c r="B107" s="67"/>
      <c r="C107" s="67"/>
      <c r="D107" s="67"/>
      <c r="E107" s="67"/>
      <c r="F107" s="67"/>
      <c r="G107" s="67"/>
      <c r="H107" s="67"/>
      <c r="I107" s="67"/>
      <c r="J107" s="67"/>
      <c r="K107" s="68"/>
      <c r="L107" s="83" t="s">
        <v>33</v>
      </c>
      <c r="M107" s="84"/>
      <c r="N107" s="84"/>
      <c r="O107" s="33">
        <f>SUM(O106)</f>
        <v>0</v>
      </c>
    </row>
    <row r="108" spans="1:15" s="27" customFormat="1" ht="32.25" customHeight="1" thickBot="1" x14ac:dyDescent="0.3">
      <c r="A108" s="69"/>
      <c r="B108" s="70"/>
      <c r="C108" s="70"/>
      <c r="D108" s="70"/>
      <c r="E108" s="70"/>
      <c r="F108" s="70"/>
      <c r="G108" s="70"/>
      <c r="H108" s="70"/>
      <c r="I108" s="70"/>
      <c r="J108" s="70"/>
      <c r="K108" s="71"/>
      <c r="L108" s="81" t="s">
        <v>34</v>
      </c>
      <c r="M108" s="82"/>
      <c r="N108" s="82"/>
      <c r="O108" s="35">
        <f>+O102+O105+O107</f>
        <v>0</v>
      </c>
    </row>
    <row r="110" spans="1:15" ht="50.1" customHeight="1" thickBot="1" x14ac:dyDescent="0.3">
      <c r="B110" s="72"/>
      <c r="C110" s="72"/>
    </row>
    <row r="111" spans="1:15" x14ac:dyDescent="0.25">
      <c r="B111" s="50" t="s">
        <v>35</v>
      </c>
      <c r="C111" s="50"/>
    </row>
    <row r="112" spans="1:15" ht="15" customHeight="1" x14ac:dyDescent="0.25">
      <c r="M112" s="36"/>
      <c r="N112" s="37"/>
      <c r="O112" s="38"/>
    </row>
    <row r="113" spans="1:17" ht="15.75" customHeight="1" x14ac:dyDescent="0.25">
      <c r="M113" s="36"/>
      <c r="N113" s="37"/>
      <c r="O113" s="38"/>
    </row>
    <row r="114" spans="1:17" ht="15" customHeight="1" x14ac:dyDescent="0.25">
      <c r="A114" s="39" t="s">
        <v>36</v>
      </c>
      <c r="M114" s="36"/>
      <c r="N114" s="37"/>
      <c r="O114" s="38"/>
    </row>
    <row r="115" spans="1:17" x14ac:dyDescent="0.25">
      <c r="A115" s="49" t="s">
        <v>37</v>
      </c>
      <c r="B115" s="49"/>
      <c r="C115" s="49"/>
      <c r="D115" s="49"/>
      <c r="E115" s="49"/>
      <c r="F115" s="49"/>
      <c r="G115" s="49"/>
      <c r="H115" s="49"/>
      <c r="I115" s="49"/>
      <c r="J115" s="49"/>
      <c r="K115" s="49"/>
      <c r="L115" s="49"/>
      <c r="M115" s="49"/>
      <c r="N115" s="49"/>
      <c r="O115" s="49"/>
      <c r="P115" s="13"/>
      <c r="Q115" s="13"/>
    </row>
    <row r="116" spans="1:17" ht="15" customHeight="1" x14ac:dyDescent="0.25">
      <c r="A116" s="48" t="s">
        <v>38</v>
      </c>
      <c r="B116" s="48"/>
      <c r="C116" s="48"/>
      <c r="D116" s="48"/>
      <c r="E116" s="48"/>
      <c r="F116" s="48"/>
      <c r="G116" s="48"/>
      <c r="H116" s="48"/>
      <c r="I116" s="48"/>
      <c r="J116" s="48"/>
      <c r="K116" s="48"/>
      <c r="L116" s="48"/>
      <c r="M116" s="48"/>
      <c r="N116" s="48"/>
      <c r="O116" s="48"/>
      <c r="P116" s="40"/>
      <c r="Q116" s="40"/>
    </row>
    <row r="117" spans="1:17" x14ac:dyDescent="0.25">
      <c r="A117" s="47" t="s">
        <v>39</v>
      </c>
      <c r="B117" s="47"/>
      <c r="C117" s="47"/>
      <c r="D117" s="47"/>
      <c r="E117" s="47"/>
      <c r="F117" s="47"/>
      <c r="G117" s="47"/>
      <c r="H117" s="47"/>
      <c r="I117" s="47"/>
      <c r="J117" s="47"/>
      <c r="K117" s="47"/>
      <c r="L117" s="47"/>
      <c r="M117" s="47"/>
      <c r="N117" s="47"/>
      <c r="O117" s="47"/>
      <c r="P117" s="16"/>
      <c r="Q117" s="16"/>
    </row>
    <row r="118" spans="1:17" x14ac:dyDescent="0.25">
      <c r="A118" s="47" t="s">
        <v>40</v>
      </c>
      <c r="B118" s="47"/>
      <c r="C118" s="47"/>
      <c r="D118" s="47"/>
      <c r="E118" s="47"/>
      <c r="F118" s="47"/>
      <c r="G118" s="47"/>
      <c r="H118" s="47"/>
      <c r="I118" s="47"/>
      <c r="J118" s="47"/>
      <c r="K118" s="47"/>
      <c r="L118" s="47"/>
      <c r="M118" s="47"/>
      <c r="N118" s="47"/>
      <c r="O118" s="47"/>
      <c r="P118" s="16"/>
      <c r="Q118" s="16"/>
    </row>
    <row r="119" spans="1:17" x14ac:dyDescent="0.25">
      <c r="K119" s="13"/>
      <c r="L119" s="13"/>
      <c r="M119" s="13"/>
      <c r="N119" s="13"/>
    </row>
    <row r="161" spans="2:15" s="13" customFormat="1" x14ac:dyDescent="0.25">
      <c r="B161" s="93"/>
      <c r="K161" s="15"/>
      <c r="L161" s="15"/>
      <c r="M161" s="15"/>
      <c r="N161" s="15"/>
      <c r="O161" s="15"/>
    </row>
    <row r="162" spans="2:15" s="13" customFormat="1" x14ac:dyDescent="0.25">
      <c r="B162" s="93"/>
      <c r="K162" s="15"/>
      <c r="L162" s="15"/>
      <c r="M162" s="15"/>
      <c r="N162" s="15"/>
      <c r="O162" s="15"/>
    </row>
    <row r="163" spans="2:15" s="13" customFormat="1" x14ac:dyDescent="0.25">
      <c r="B163" s="93"/>
      <c r="K163" s="15"/>
      <c r="L163" s="15"/>
      <c r="M163" s="15"/>
      <c r="N163" s="15"/>
      <c r="O163" s="15"/>
    </row>
    <row r="164" spans="2:15" s="13" customFormat="1" x14ac:dyDescent="0.25">
      <c r="B164" s="93"/>
      <c r="K164" s="15"/>
      <c r="L164" s="15"/>
      <c r="M164" s="15"/>
      <c r="N164" s="15"/>
      <c r="O164" s="15"/>
    </row>
  </sheetData>
  <sheetProtection sheet="1" objects="1" scenarios="1" formatCells="0" formatColumns="0" formatRows="0" insertColumns="0"/>
  <mergeCells count="35">
    <mergeCell ref="L103:N103"/>
    <mergeCell ref="L102:N102"/>
    <mergeCell ref="L101:N101"/>
    <mergeCell ref="L100:N100"/>
    <mergeCell ref="L99:N99"/>
    <mergeCell ref="L108:N108"/>
    <mergeCell ref="L107:N107"/>
    <mergeCell ref="L106:N106"/>
    <mergeCell ref="L105:N105"/>
    <mergeCell ref="L104:N104"/>
    <mergeCell ref="A100:K108"/>
    <mergeCell ref="F9:I9"/>
    <mergeCell ref="B110:C110"/>
    <mergeCell ref="A9:B11"/>
    <mergeCell ref="D9:E9"/>
    <mergeCell ref="D11:E11"/>
    <mergeCell ref="A99:K99"/>
    <mergeCell ref="M11:N11"/>
    <mergeCell ref="M9:N9"/>
    <mergeCell ref="K9:L9"/>
    <mergeCell ref="K11:L11"/>
    <mergeCell ref="F11:I11"/>
    <mergeCell ref="A2:A5"/>
    <mergeCell ref="B2:M2"/>
    <mergeCell ref="N2:O2"/>
    <mergeCell ref="B3:M3"/>
    <mergeCell ref="N3:O3"/>
    <mergeCell ref="B4:M5"/>
    <mergeCell ref="N4:O4"/>
    <mergeCell ref="N5:O5"/>
    <mergeCell ref="A118:O118"/>
    <mergeCell ref="A117:O117"/>
    <mergeCell ref="A116:O116"/>
    <mergeCell ref="A115:O115"/>
    <mergeCell ref="B111:C11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98">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G14:G98</xm:sqref>
        </x14:dataValidation>
        <x14:dataValidation type="list" allowBlank="1" showInputMessage="1" showErrorMessage="1">
          <x14:formula1>
            <xm:f>Cálculos!$F$7:$F$8</xm:f>
          </x14:formula1>
          <xm:sqref>I14:I98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metadata/properties"/>
    <ds:schemaRef ds:uri="http://www.w3.org/XML/1998/namespace"/>
    <ds:schemaRef ds:uri="http://schemas.openxmlformats.org/package/2006/metadata/core-properties"/>
    <ds:schemaRef ds:uri="http://purl.org/dc/elements/1.1/"/>
    <ds:schemaRef ds:uri="632c1e4e-69c6-4d1f-81a1-009441d464e5"/>
    <ds:schemaRef ds:uri="http://schemas.microsoft.com/office/2006/documentManagement/types"/>
    <ds:schemaRef ds:uri="http://purl.org/dc/terms/"/>
    <ds:schemaRef ds:uri="http://schemas.microsoft.com/office/infopath/2007/PartnerControls"/>
    <ds:schemaRef ds:uri="39f7a895-868e-4739-ab10-589c64175fbd"/>
    <ds:schemaRef ds:uri="http://purl.org/dc/dcmityp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2024-07-25T14:42:49Z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