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SUMOS DE LABORATORIO\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15" i="7"/>
  <c r="J15" i="7"/>
  <c r="L15" i="7"/>
  <c r="M15" i="7" s="1"/>
  <c r="O29" i="7"/>
  <c r="O32" i="7" s="1"/>
  <c r="O28" i="7"/>
  <c r="O31" i="7" s="1"/>
  <c r="L14" i="7"/>
  <c r="M14" i="7" s="1"/>
  <c r="J14" i="7"/>
  <c r="H14" i="7"/>
  <c r="M21" i="7" l="1"/>
  <c r="O21" i="7" s="1"/>
  <c r="M22" i="7"/>
  <c r="O22" i="7" s="1"/>
  <c r="K21" i="7"/>
  <c r="K19" i="7"/>
  <c r="N18" i="7"/>
  <c r="O18" i="7" s="1"/>
  <c r="K24" i="7"/>
  <c r="N17" i="7"/>
  <c r="O17" i="7" s="1"/>
  <c r="K25" i="7"/>
  <c r="N26" i="7"/>
  <c r="O26" i="7" s="1"/>
  <c r="K20" i="7"/>
  <c r="K23" i="7"/>
  <c r="K26" i="7"/>
  <c r="M23" i="7"/>
  <c r="O23" i="7" s="1"/>
  <c r="K18" i="7"/>
  <c r="N25" i="7"/>
  <c r="O25" i="7" s="1"/>
  <c r="K17" i="7"/>
  <c r="K15" i="7"/>
  <c r="K22" i="7"/>
  <c r="K16" i="7"/>
  <c r="N20" i="7"/>
  <c r="O20" i="7" s="1"/>
  <c r="N16" i="7"/>
  <c r="O16" i="7" s="1"/>
  <c r="N19" i="7"/>
  <c r="O19" i="7" s="1"/>
  <c r="N24" i="7"/>
  <c r="O24" i="7" s="1"/>
  <c r="N15" i="7"/>
  <c r="O15" i="7" s="1"/>
  <c r="O27" i="7"/>
  <c r="O30" i="7" s="1"/>
  <c r="K14" i="7"/>
  <c r="O33" i="7"/>
  <c r="O34" i="7"/>
  <c r="O35" i="7" s="1"/>
  <c r="N14" i="7"/>
  <c r="O14" i="7" s="1"/>
  <c r="O36" i="7" l="1"/>
</calcChain>
</file>

<file path=xl/sharedStrings.xml><?xml version="1.0" encoding="utf-8"?>
<sst xmlns="http://schemas.openxmlformats.org/spreadsheetml/2006/main" count="63" uniqueCount="61">
  <si>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</si>
  <si>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</si>
  <si>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</si>
  <si>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</si>
  <si>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</si>
  <si>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</si>
  <si>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</si>
  <si>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</si>
  <si>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</si>
  <si>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</si>
  <si>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</si>
  <si>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</si>
  <si>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</si>
  <si>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</si>
  <si>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</si>
  <si>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</si>
  <si>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</si>
  <si>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</si>
  <si>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</si>
  <si>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</si>
  <si>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</si>
  <si>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</si>
  <si>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</si>
  <si>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</si>
  <si>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</si>
  <si>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</si>
  <si>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</si>
  <si>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</si>
  <si>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</si>
  <si>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</si>
  <si>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</si>
  <si>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</si>
  <si>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</si>
  <si>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</si>
  <si>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</si>
  <si>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</si>
  <si>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</si>
  <si>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</si>
  <si>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</si>
  <si>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</si>
  <si>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</si>
  <si>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</si>
  <si>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</si>
  <si>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</si>
  <si>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</si>
  <si>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</si>
  <si>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</si>
  <si>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</si>
  <si>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BAÑO DE ULTRASONIDO- Capacidad: 5 litros- Temperatura: 0- 80°C- Dimensiones: 240 x 140 x 150mm- Tiempo ajustable: 1- 99 min- Voltaje: 110 V/ 60 Hz.</t>
  </si>
  <si>
    <t>AGITADOR MAGNÉTICO CON CONTROL INDEPENDIENTE- ANÁLOGO- AGITADOR CON CUATRO ESTACIONES CON CONTROL INDEPENDIENTE- CAPACIDAD: 0-2000ML- RANGO DE VELOCIDAD: 0-1250RPM- TAMAÑO DEL ÁREA DE TRABAJO: 145 MM DE DIÁMETRO</t>
  </si>
  <si>
    <t>BOMBA DE VACÍOMOD. 400CResistente A Químicos100% libre de aceiteEl diafragma y la cámara recubiertos de PTFE - Máx. vacío: 105 mbar- Máx. caudal: 34 L / min- Rotación del motor / 1750 RPM- Caballos de fuerza 7 1/6 HP- Voltaje: 110V / 60Hz</t>
  </si>
  <si>
    <t>GLICERINA</t>
  </si>
  <si>
    <t>ACIDO ACETICO</t>
  </si>
  <si>
    <t>Almidón de maíz Corrumez, saco por 25 kilos</t>
  </si>
  <si>
    <t>Almidón de yuca, saco por 25 kilos</t>
  </si>
  <si>
    <t>CELULOSA MICROCRISTALINA EN POLVO </t>
  </si>
  <si>
    <t>EQUIPO DE FILTRACIÓN POR MEMBRANAFabricado totalmente en vidrio borosilicato 3.3  Embudo de 300 Ml Diam. 47 MM - Erlenmeyer para vacío con tapón 1 LT - Base sinterizada completa - Pinza INCLUYE: MEMBRANA DE NITRATO DE CELULOSA DE 0.45 MICRAS, 47 mm , SIN PAD, CUADRICULADA ESTERIL CAJA X 100 MARCA SARTORIUS</t>
  </si>
  <si>
    <t>BARRA MAGNETICA DE 25 X 6 mm EN TEFLON</t>
  </si>
  <si>
    <t>BALON  VOLUMETRICO DE VIDRIO. CON TAPON, CLASE A, DE  100 mL CERT.POR LOTE.</t>
  </si>
  <si>
    <t>BALON  VOLUMETRICO DE VIDRIO. CON TAPON, CLASE A, DE  250 Ml CERTI POR LOTE</t>
  </si>
  <si>
    <t>BALON  VOLUMETRICO DE VIDRIO. CON TAPON, CLASE A, DE 1000 mL CERT.POR LOTE.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</si>
</sst>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abSelected="1" view="pageBreakPreview" topLeftCell="A7" zoomScale="85" zoomScaleNormal="70" zoomScaleSheetLayoutView="85" zoomScalePageLayoutView="55" workbookViewId="0">
      <selection activeCell="B14" sqref="B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78.75" customHeight="1" x14ac:dyDescent="0.25">
      <c r="A14" s="46">
        <v>1</v>
      </c>
      <c r="B14" s="45" t="s">
        <v>48</v>
      </c>
      <c r="C14" s="11"/>
      <c r="D14" s="41">
        <v>1</v>
      </c>
      <c r="E14" s="42"/>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85.5" customHeight="1" x14ac:dyDescent="0.25">
      <c r="A15" s="46">
        <v>2</v>
      </c>
      <c r="B15" s="45" t="s">
        <v>49</v>
      </c>
      <c r="C15" s="11"/>
      <c r="D15" s="41">
        <v>1</v>
      </c>
      <c r="E15" s="42"/>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7" customFormat="1" ht="64.5" customHeight="1" x14ac:dyDescent="0.25">
      <c r="A16" s="46">
        <v>3</v>
      </c>
      <c r="B16" s="45" t="s">
        <v>50</v>
      </c>
      <c r="C16" s="11"/>
      <c r="D16" s="41">
        <v>1</v>
      </c>
      <c r="E16" s="42"/>
      <c r="F16" s="12"/>
      <c r="G16" s="10"/>
      <c r="H16" s="43">
        <f t="shared" ref="H16:H26" si="13">+ROUND(F16*G16,0)</f>
        <v>0</v>
      </c>
      <c r="I16" s="10"/>
      <c r="J16" s="43">
        <f t="shared" ref="J16:J26" si="14">ROUND(F16*I16,0)</f>
        <v>0</v>
      </c>
      <c r="K16" s="43">
        <f t="shared" ref="K16:K26" si="15">ROUND(F16+H16+J16,0)</f>
        <v>0</v>
      </c>
      <c r="L16" s="43">
        <f t="shared" ref="L16:L26" si="16">ROUND(F16*D16,0)</f>
        <v>0</v>
      </c>
      <c r="M16" s="43">
        <f t="shared" ref="M16:M26" si="17">ROUND(L16*G16,0)</f>
        <v>0</v>
      </c>
      <c r="N16" s="43">
        <f t="shared" ref="N16:N26" si="18">ROUND(L16*I16,0)</f>
        <v>0</v>
      </c>
      <c r="O16" s="44">
        <f t="shared" ref="O16:O26" si="19">ROUND(L16+N16+M16,0)</f>
        <v>0</v>
      </c>
    </row>
    <row r="17" spans="1:15" s="47" customFormat="1" ht="51" customHeight="1" x14ac:dyDescent="0.25">
      <c r="A17" s="46">
        <v>4</v>
      </c>
      <c r="B17" s="45" t="s">
        <v>51</v>
      </c>
      <c r="C17" s="11"/>
      <c r="D17" s="41">
        <v>1</v>
      </c>
      <c r="E17" s="42"/>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47" customFormat="1" ht="51" customHeight="1" x14ac:dyDescent="0.25">
      <c r="A18" s="46">
        <v>5</v>
      </c>
      <c r="B18" s="45" t="s">
        <v>52</v>
      </c>
      <c r="C18" s="11"/>
      <c r="D18" s="41">
        <v>1</v>
      </c>
      <c r="E18" s="42"/>
      <c r="F18" s="12"/>
      <c r="G18" s="10"/>
      <c r="H18" s="43">
        <f t="shared" si="13"/>
        <v>0</v>
      </c>
      <c r="I18" s="10"/>
      <c r="J18" s="43">
        <f t="shared" si="14"/>
        <v>0</v>
      </c>
      <c r="K18" s="43">
        <f t="shared" si="15"/>
        <v>0</v>
      </c>
      <c r="L18" s="43">
        <f t="shared" si="16"/>
        <v>0</v>
      </c>
      <c r="M18" s="43">
        <f t="shared" si="17"/>
        <v>0</v>
      </c>
      <c r="N18" s="43">
        <f t="shared" si="18"/>
        <v>0</v>
      </c>
      <c r="O18" s="44">
        <f t="shared" si="19"/>
        <v>0</v>
      </c>
    </row>
    <row r="19" spans="1:15" s="47" customFormat="1" ht="51" customHeight="1" x14ac:dyDescent="0.25">
      <c r="A19" s="46">
        <v>6</v>
      </c>
      <c r="B19" s="45" t="s">
        <v>53</v>
      </c>
      <c r="C19" s="11"/>
      <c r="D19" s="41">
        <v>1</v>
      </c>
      <c r="E19" s="42"/>
      <c r="F19" s="12"/>
      <c r="G19" s="10"/>
      <c r="H19" s="43">
        <f t="shared" si="13"/>
        <v>0</v>
      </c>
      <c r="I19" s="10"/>
      <c r="J19" s="43">
        <f t="shared" si="14"/>
        <v>0</v>
      </c>
      <c r="K19" s="43">
        <f t="shared" si="15"/>
        <v>0</v>
      </c>
      <c r="L19" s="43">
        <f t="shared" si="16"/>
        <v>0</v>
      </c>
      <c r="M19" s="43">
        <f t="shared" si="17"/>
        <v>0</v>
      </c>
      <c r="N19" s="43">
        <f t="shared" si="18"/>
        <v>0</v>
      </c>
      <c r="O19" s="44">
        <f t="shared" si="19"/>
        <v>0</v>
      </c>
    </row>
    <row r="20" spans="1:15" s="47" customFormat="1" ht="51" customHeight="1" x14ac:dyDescent="0.25">
      <c r="A20" s="46">
        <v>7</v>
      </c>
      <c r="B20" s="45" t="s">
        <v>54</v>
      </c>
      <c r="C20" s="11"/>
      <c r="D20" s="41">
        <v>1</v>
      </c>
      <c r="E20" s="42"/>
      <c r="F20" s="12"/>
      <c r="G20" s="10"/>
      <c r="H20" s="43">
        <f t="shared" si="13"/>
        <v>0</v>
      </c>
      <c r="I20" s="10"/>
      <c r="J20" s="43">
        <f t="shared" si="14"/>
        <v>0</v>
      </c>
      <c r="K20" s="43">
        <f t="shared" si="15"/>
        <v>0</v>
      </c>
      <c r="L20" s="43">
        <f t="shared" si="16"/>
        <v>0</v>
      </c>
      <c r="M20" s="43">
        <f t="shared" si="17"/>
        <v>0</v>
      </c>
      <c r="N20" s="43">
        <f t="shared" si="18"/>
        <v>0</v>
      </c>
      <c r="O20" s="44">
        <f t="shared" si="19"/>
        <v>0</v>
      </c>
    </row>
    <row r="21" spans="1:15" s="47" customFormat="1" ht="51" customHeight="1" x14ac:dyDescent="0.25">
      <c r="A21" s="46">
        <v>8</v>
      </c>
      <c r="B21" s="45" t="s">
        <v>55</v>
      </c>
      <c r="C21" s="11"/>
      <c r="D21" s="41">
        <v>1</v>
      </c>
      <c r="E21" s="42"/>
      <c r="F21" s="12"/>
      <c r="G21" s="10"/>
      <c r="H21" s="43">
        <f t="shared" si="13"/>
        <v>0</v>
      </c>
      <c r="I21" s="10"/>
      <c r="J21" s="43">
        <f t="shared" si="14"/>
        <v>0</v>
      </c>
      <c r="K21" s="43">
        <f t="shared" si="15"/>
        <v>0</v>
      </c>
      <c r="L21" s="43">
        <f t="shared" si="16"/>
        <v>0</v>
      </c>
      <c r="M21" s="43">
        <f t="shared" si="17"/>
        <v>0</v>
      </c>
      <c r="N21" s="43">
        <f t="shared" si="18"/>
        <v>0</v>
      </c>
      <c r="O21" s="44">
        <f t="shared" si="19"/>
        <v>0</v>
      </c>
    </row>
    <row r="22" spans="1:15" s="47" customFormat="1" ht="81" customHeight="1" x14ac:dyDescent="0.25">
      <c r="A22" s="46">
        <v>9</v>
      </c>
      <c r="B22" s="45" t="s">
        <v>56</v>
      </c>
      <c r="C22" s="11"/>
      <c r="D22" s="41">
        <v>1</v>
      </c>
      <c r="E22" s="42"/>
      <c r="F22" s="12"/>
      <c r="G22" s="10"/>
      <c r="H22" s="43">
        <f t="shared" si="13"/>
        <v>0</v>
      </c>
      <c r="I22" s="10"/>
      <c r="J22" s="43">
        <f t="shared" si="14"/>
        <v>0</v>
      </c>
      <c r="K22" s="43">
        <f t="shared" si="15"/>
        <v>0</v>
      </c>
      <c r="L22" s="43">
        <f t="shared" si="16"/>
        <v>0</v>
      </c>
      <c r="M22" s="43">
        <f t="shared" si="17"/>
        <v>0</v>
      </c>
      <c r="N22" s="43">
        <f t="shared" si="18"/>
        <v>0</v>
      </c>
      <c r="O22" s="44">
        <f t="shared" si="19"/>
        <v>0</v>
      </c>
    </row>
    <row r="23" spans="1:15" s="47" customFormat="1" ht="51" customHeight="1" x14ac:dyDescent="0.25">
      <c r="A23" s="46">
        <v>10</v>
      </c>
      <c r="B23" s="45" t="s">
        <v>57</v>
      </c>
      <c r="C23" s="11"/>
      <c r="D23" s="41">
        <v>20</v>
      </c>
      <c r="E23" s="42"/>
      <c r="F23" s="12"/>
      <c r="G23" s="10"/>
      <c r="H23" s="43">
        <f t="shared" si="13"/>
        <v>0</v>
      </c>
      <c r="I23" s="10"/>
      <c r="J23" s="43">
        <f t="shared" si="14"/>
        <v>0</v>
      </c>
      <c r="K23" s="43">
        <f t="shared" si="15"/>
        <v>0</v>
      </c>
      <c r="L23" s="43">
        <f t="shared" si="16"/>
        <v>0</v>
      </c>
      <c r="M23" s="43">
        <f t="shared" si="17"/>
        <v>0</v>
      </c>
      <c r="N23" s="43">
        <f t="shared" si="18"/>
        <v>0</v>
      </c>
      <c r="O23" s="44">
        <f t="shared" si="19"/>
        <v>0</v>
      </c>
    </row>
    <row r="24" spans="1:15" s="47" customFormat="1" ht="51" customHeight="1" x14ac:dyDescent="0.25">
      <c r="A24" s="46">
        <v>11</v>
      </c>
      <c r="B24" s="45" t="s">
        <v>58</v>
      </c>
      <c r="C24" s="11"/>
      <c r="D24" s="41">
        <v>10</v>
      </c>
      <c r="E24" s="42"/>
      <c r="F24" s="12"/>
      <c r="G24" s="10"/>
      <c r="H24" s="43">
        <f t="shared" si="13"/>
        <v>0</v>
      </c>
      <c r="I24" s="10"/>
      <c r="J24" s="43">
        <f t="shared" si="14"/>
        <v>0</v>
      </c>
      <c r="K24" s="43">
        <f t="shared" si="15"/>
        <v>0</v>
      </c>
      <c r="L24" s="43">
        <f t="shared" si="16"/>
        <v>0</v>
      </c>
      <c r="M24" s="43">
        <f t="shared" si="17"/>
        <v>0</v>
      </c>
      <c r="N24" s="43">
        <f t="shared" si="18"/>
        <v>0</v>
      </c>
      <c r="O24" s="44">
        <f t="shared" si="19"/>
        <v>0</v>
      </c>
    </row>
    <row r="25" spans="1:15" s="47" customFormat="1" ht="51" customHeight="1" x14ac:dyDescent="0.25">
      <c r="A25" s="46">
        <v>12</v>
      </c>
      <c r="B25" s="45" t="s">
        <v>59</v>
      </c>
      <c r="C25" s="11"/>
      <c r="D25" s="41">
        <v>10</v>
      </c>
      <c r="E25" s="42"/>
      <c r="F25" s="12"/>
      <c r="G25" s="10"/>
      <c r="H25" s="43">
        <f t="shared" si="13"/>
        <v>0</v>
      </c>
      <c r="I25" s="10"/>
      <c r="J25" s="43">
        <f t="shared" si="14"/>
        <v>0</v>
      </c>
      <c r="K25" s="43">
        <f t="shared" si="15"/>
        <v>0</v>
      </c>
      <c r="L25" s="43">
        <f t="shared" si="16"/>
        <v>0</v>
      </c>
      <c r="M25" s="43">
        <f t="shared" si="17"/>
        <v>0</v>
      </c>
      <c r="N25" s="43">
        <f t="shared" si="18"/>
        <v>0</v>
      </c>
      <c r="O25" s="44">
        <f t="shared" si="19"/>
        <v>0</v>
      </c>
    </row>
    <row r="26" spans="1:15" s="47" customFormat="1" ht="51" customHeight="1" thickBot="1" x14ac:dyDescent="0.3">
      <c r="A26" s="46">
        <v>13</v>
      </c>
      <c r="B26" s="45" t="s">
        <v>60</v>
      </c>
      <c r="C26" s="11"/>
      <c r="D26" s="41">
        <v>9</v>
      </c>
      <c r="E26" s="42"/>
      <c r="F26" s="12"/>
      <c r="G26" s="10"/>
      <c r="H26" s="43">
        <f t="shared" si="13"/>
        <v>0</v>
      </c>
      <c r="I26" s="10"/>
      <c r="J26" s="43">
        <f t="shared" si="14"/>
        <v>0</v>
      </c>
      <c r="K26" s="43">
        <f t="shared" si="15"/>
        <v>0</v>
      </c>
      <c r="L26" s="43">
        <f t="shared" si="16"/>
        <v>0</v>
      </c>
      <c r="M26" s="43">
        <f t="shared" si="17"/>
        <v>0</v>
      </c>
      <c r="N26" s="43">
        <f t="shared" si="18"/>
        <v>0</v>
      </c>
      <c r="O26" s="44">
        <f t="shared" si="19"/>
        <v>0</v>
      </c>
    </row>
    <row r="27" spans="1:15" s="8" customFormat="1" ht="42" customHeight="1" thickBot="1" x14ac:dyDescent="0.3">
      <c r="A27" s="83" t="s">
        <v>24</v>
      </c>
      <c r="B27" s="84"/>
      <c r="C27" s="84"/>
      <c r="D27" s="84"/>
      <c r="E27" s="84"/>
      <c r="F27" s="84"/>
      <c r="G27" s="84"/>
      <c r="H27" s="84"/>
      <c r="I27" s="84"/>
      <c r="J27" s="84"/>
      <c r="K27" s="84"/>
      <c r="L27" s="95" t="s">
        <v>25</v>
      </c>
      <c r="M27" s="96"/>
      <c r="N27" s="96"/>
      <c r="O27" s="32">
        <f>SUMIF(G:G,0%,L:L)+SUMIF(G:G,"",L:L)</f>
        <v>0</v>
      </c>
    </row>
    <row r="28" spans="1:15" s="8" customFormat="1" ht="39" customHeight="1" x14ac:dyDescent="0.25">
      <c r="A28" s="67" t="s">
        <v>43</v>
      </c>
      <c r="B28" s="68"/>
      <c r="C28" s="68"/>
      <c r="D28" s="68"/>
      <c r="E28" s="68"/>
      <c r="F28" s="68"/>
      <c r="G28" s="68"/>
      <c r="H28" s="68"/>
      <c r="I28" s="68"/>
      <c r="J28" s="68"/>
      <c r="K28" s="69"/>
      <c r="L28" s="89" t="s">
        <v>26</v>
      </c>
      <c r="M28" s="90"/>
      <c r="N28" s="90"/>
      <c r="O28" s="33">
        <f>SUMIF(G:G,5%,L:L)</f>
        <v>0</v>
      </c>
    </row>
    <row r="29" spans="1:15" s="8" customFormat="1" ht="30" customHeight="1" x14ac:dyDescent="0.25">
      <c r="A29" s="70"/>
      <c r="B29" s="71"/>
      <c r="C29" s="71"/>
      <c r="D29" s="71"/>
      <c r="E29" s="71"/>
      <c r="F29" s="71"/>
      <c r="G29" s="71"/>
      <c r="H29" s="71"/>
      <c r="I29" s="71"/>
      <c r="J29" s="71"/>
      <c r="K29" s="72"/>
      <c r="L29" s="89" t="s">
        <v>27</v>
      </c>
      <c r="M29" s="90"/>
      <c r="N29" s="90"/>
      <c r="O29" s="33">
        <f>SUMIF(G:G,19%,L:L)</f>
        <v>0</v>
      </c>
    </row>
    <row r="30" spans="1:15" s="8" customFormat="1" ht="30" customHeight="1" x14ac:dyDescent="0.25">
      <c r="A30" s="70"/>
      <c r="B30" s="71"/>
      <c r="C30" s="71"/>
      <c r="D30" s="71"/>
      <c r="E30" s="71"/>
      <c r="F30" s="71"/>
      <c r="G30" s="71"/>
      <c r="H30" s="71"/>
      <c r="I30" s="71"/>
      <c r="J30" s="71"/>
      <c r="K30" s="72"/>
      <c r="L30" s="91" t="s">
        <v>20</v>
      </c>
      <c r="M30" s="92"/>
      <c r="N30" s="92"/>
      <c r="O30" s="34">
        <f>SUM(O27:O29)</f>
        <v>0</v>
      </c>
    </row>
    <row r="31" spans="1:15" s="8" customFormat="1" ht="30" customHeight="1" x14ac:dyDescent="0.25">
      <c r="A31" s="70"/>
      <c r="B31" s="71"/>
      <c r="C31" s="71"/>
      <c r="D31" s="71"/>
      <c r="E31" s="71"/>
      <c r="F31" s="71"/>
      <c r="G31" s="71"/>
      <c r="H31" s="71"/>
      <c r="I31" s="71"/>
      <c r="J31" s="71"/>
      <c r="K31" s="72"/>
      <c r="L31" s="93" t="s">
        <v>28</v>
      </c>
      <c r="M31" s="94"/>
      <c r="N31" s="94"/>
      <c r="O31" s="35">
        <f>ROUND(O28*5%,0)</f>
        <v>0</v>
      </c>
    </row>
    <row r="32" spans="1:15" s="8" customFormat="1" ht="30" customHeight="1" x14ac:dyDescent="0.25">
      <c r="A32" s="70"/>
      <c r="B32" s="71"/>
      <c r="C32" s="71"/>
      <c r="D32" s="71"/>
      <c r="E32" s="71"/>
      <c r="F32" s="71"/>
      <c r="G32" s="71"/>
      <c r="H32" s="71"/>
      <c r="I32" s="71"/>
      <c r="J32" s="71"/>
      <c r="K32" s="72"/>
      <c r="L32" s="93" t="s">
        <v>29</v>
      </c>
      <c r="M32" s="94"/>
      <c r="N32" s="94"/>
      <c r="O32" s="33">
        <f>ROUND(O29*19%,0)</f>
        <v>0</v>
      </c>
    </row>
    <row r="33" spans="1:17" s="8" customFormat="1" ht="30" customHeight="1" x14ac:dyDescent="0.25">
      <c r="A33" s="70"/>
      <c r="B33" s="71"/>
      <c r="C33" s="71"/>
      <c r="D33" s="71"/>
      <c r="E33" s="71"/>
      <c r="F33" s="71"/>
      <c r="G33" s="71"/>
      <c r="H33" s="71"/>
      <c r="I33" s="71"/>
      <c r="J33" s="71"/>
      <c r="K33" s="72"/>
      <c r="L33" s="91" t="s">
        <v>30</v>
      </c>
      <c r="M33" s="92"/>
      <c r="N33" s="92"/>
      <c r="O33" s="34">
        <f>SUM(O31:O32)</f>
        <v>0</v>
      </c>
    </row>
    <row r="34" spans="1:17" s="8" customFormat="1" ht="30" customHeight="1" x14ac:dyDescent="0.25">
      <c r="A34" s="70"/>
      <c r="B34" s="71"/>
      <c r="C34" s="71"/>
      <c r="D34" s="71"/>
      <c r="E34" s="71"/>
      <c r="F34" s="71"/>
      <c r="G34" s="71"/>
      <c r="H34" s="71"/>
      <c r="I34" s="71"/>
      <c r="J34" s="71"/>
      <c r="K34" s="72"/>
      <c r="L34" s="89" t="s">
        <v>31</v>
      </c>
      <c r="M34" s="90"/>
      <c r="N34" s="90"/>
      <c r="O34" s="33">
        <f>SUMIF(I:I,8%,N:N)</f>
        <v>0</v>
      </c>
    </row>
    <row r="35" spans="1:17" s="8" customFormat="1" ht="37.5" customHeight="1" x14ac:dyDescent="0.25">
      <c r="A35" s="70"/>
      <c r="B35" s="71"/>
      <c r="C35" s="71"/>
      <c r="D35" s="71"/>
      <c r="E35" s="71"/>
      <c r="F35" s="71"/>
      <c r="G35" s="71"/>
      <c r="H35" s="71"/>
      <c r="I35" s="71"/>
      <c r="J35" s="71"/>
      <c r="K35" s="72"/>
      <c r="L35" s="87" t="s">
        <v>32</v>
      </c>
      <c r="M35" s="88"/>
      <c r="N35" s="88"/>
      <c r="O35" s="34">
        <f>SUM(O34)</f>
        <v>0</v>
      </c>
    </row>
    <row r="36" spans="1:17" s="8" customFormat="1" ht="32.25" customHeight="1" thickBot="1" x14ac:dyDescent="0.3">
      <c r="A36" s="73"/>
      <c r="B36" s="74"/>
      <c r="C36" s="74"/>
      <c r="D36" s="74"/>
      <c r="E36" s="74"/>
      <c r="F36" s="74"/>
      <c r="G36" s="74"/>
      <c r="H36" s="74"/>
      <c r="I36" s="74"/>
      <c r="J36" s="74"/>
      <c r="K36" s="75"/>
      <c r="L36" s="85" t="s">
        <v>33</v>
      </c>
      <c r="M36" s="86"/>
      <c r="N36" s="86"/>
      <c r="O36" s="36">
        <f>+O30+O33+O35</f>
        <v>0</v>
      </c>
    </row>
    <row r="38" spans="1:17" ht="50.1" customHeight="1" thickBot="1" x14ac:dyDescent="0.3">
      <c r="B38" s="76"/>
      <c r="C38" s="76"/>
    </row>
    <row r="39" spans="1:17" x14ac:dyDescent="0.25">
      <c r="B39" s="52" t="s">
        <v>34</v>
      </c>
      <c r="C39" s="52"/>
    </row>
    <row r="40" spans="1:17" ht="15" customHeight="1" x14ac:dyDescent="0.25">
      <c r="M40" s="38"/>
      <c r="N40" s="39"/>
      <c r="O40" s="40"/>
    </row>
    <row r="41" spans="1:17" ht="15.75" customHeight="1" x14ac:dyDescent="0.25">
      <c r="M41" s="38"/>
      <c r="N41" s="39"/>
      <c r="O41" s="40"/>
    </row>
    <row r="42" spans="1:17" ht="15" customHeight="1" x14ac:dyDescent="0.25">
      <c r="A42" s="9" t="s">
        <v>35</v>
      </c>
      <c r="M42" s="38"/>
      <c r="N42" s="39"/>
      <c r="O42" s="40"/>
    </row>
    <row r="43" spans="1:17" x14ac:dyDescent="0.25">
      <c r="A43" s="51"/>
      <c r="B43" s="51"/>
      <c r="C43" s="51"/>
      <c r="D43" s="51"/>
      <c r="E43" s="51"/>
      <c r="F43" s="51"/>
      <c r="G43" s="51"/>
      <c r="H43" s="51"/>
      <c r="I43" s="51"/>
      <c r="J43" s="51"/>
      <c r="K43" s="51"/>
      <c r="L43" s="51"/>
      <c r="M43" s="51"/>
      <c r="N43" s="51"/>
      <c r="O43" s="51"/>
      <c r="P43" s="1"/>
      <c r="Q43" s="1"/>
    </row>
    <row r="44" spans="1:17" ht="55.5" customHeight="1" x14ac:dyDescent="0.25">
      <c r="A44" s="50" t="s">
        <v>45</v>
      </c>
      <c r="B44" s="50"/>
      <c r="C44" s="50"/>
      <c r="D44" s="50"/>
      <c r="E44" s="50"/>
      <c r="F44" s="50"/>
      <c r="G44" s="50"/>
      <c r="H44" s="50"/>
      <c r="I44" s="50"/>
      <c r="J44" s="50"/>
      <c r="K44" s="50"/>
      <c r="L44" s="50"/>
      <c r="M44" s="50"/>
      <c r="N44" s="50"/>
      <c r="O44" s="50"/>
      <c r="P44" s="37"/>
      <c r="Q44" s="37"/>
    </row>
    <row r="45" spans="1:17" ht="5.25" customHeight="1" x14ac:dyDescent="0.25">
      <c r="A45" s="49"/>
      <c r="B45" s="49"/>
      <c r="C45" s="49"/>
      <c r="D45" s="49"/>
      <c r="E45" s="49"/>
      <c r="F45" s="49"/>
      <c r="G45" s="49"/>
      <c r="H45" s="49"/>
      <c r="I45" s="49"/>
      <c r="J45" s="49"/>
      <c r="K45" s="49"/>
      <c r="L45" s="49"/>
      <c r="M45" s="49"/>
      <c r="N45" s="49"/>
      <c r="O45" s="49"/>
      <c r="P45" s="4"/>
      <c r="Q45" s="4"/>
    </row>
    <row r="46" spans="1:17" ht="33" customHeight="1" x14ac:dyDescent="0.25">
      <c r="A46" s="48" t="s">
        <v>44</v>
      </c>
      <c r="B46" s="48"/>
      <c r="C46" s="48"/>
      <c r="D46" s="48"/>
      <c r="E46" s="48"/>
      <c r="F46" s="48"/>
      <c r="G46" s="48"/>
      <c r="H46" s="48"/>
      <c r="I46" s="48"/>
      <c r="J46" s="48"/>
      <c r="K46" s="48"/>
      <c r="L46" s="48"/>
      <c r="M46" s="48"/>
      <c r="N46" s="48"/>
      <c r="O46" s="48"/>
      <c r="P46" s="4"/>
      <c r="Q46" s="4"/>
    </row>
    <row r="47" spans="1:17" x14ac:dyDescent="0.25">
      <c r="K47" s="1"/>
      <c r="L47" s="1"/>
      <c r="M47" s="1"/>
      <c r="N47" s="1"/>
    </row>
    <row r="89" spans="11:15" s="1" customFormat="1" x14ac:dyDescent="0.25">
      <c r="K89" s="3"/>
      <c r="L89" s="3"/>
      <c r="M89" s="3"/>
      <c r="N89" s="3"/>
      <c r="O89" s="3"/>
    </row>
    <row r="90" spans="11:15" s="1" customFormat="1" x14ac:dyDescent="0.25">
      <c r="K90" s="3"/>
      <c r="L90" s="3"/>
      <c r="M90" s="3"/>
      <c r="N90" s="3"/>
      <c r="O90" s="3"/>
    </row>
    <row r="91" spans="11:15" s="1" customFormat="1" x14ac:dyDescent="0.25">
      <c r="K91" s="3"/>
      <c r="L91" s="3"/>
      <c r="M91" s="3"/>
      <c r="N91" s="3"/>
      <c r="O91" s="3"/>
    </row>
    <row r="92" spans="11:15" s="1" customFormat="1" x14ac:dyDescent="0.25">
      <c r="K92" s="3"/>
      <c r="L92" s="3"/>
      <c r="M92" s="3"/>
      <c r="N92" s="3"/>
      <c r="O92" s="3"/>
    </row>
  </sheetData>
  <sheetProtection password="E6F5" sheet="1" formatRows="0" insertRows="0" deleteRows="0" selectLockedCells="1"/>
  <mergeCells count="35">
    <mergeCell ref="L31:N31"/>
    <mergeCell ref="L30:N30"/>
    <mergeCell ref="L29:N29"/>
    <mergeCell ref="L28:N28"/>
    <mergeCell ref="L27:N27"/>
    <mergeCell ref="L36:N36"/>
    <mergeCell ref="L35:N35"/>
    <mergeCell ref="L34:N34"/>
    <mergeCell ref="L33:N33"/>
    <mergeCell ref="L32:N32"/>
    <mergeCell ref="A28:K36"/>
    <mergeCell ref="F9:I9"/>
    <mergeCell ref="B38:C38"/>
    <mergeCell ref="A9:B11"/>
    <mergeCell ref="D9:E9"/>
    <mergeCell ref="D11:E11"/>
    <mergeCell ref="A27:K27"/>
    <mergeCell ref="M11:N11"/>
    <mergeCell ref="M9:N9"/>
    <mergeCell ref="K9:L9"/>
    <mergeCell ref="K11:L11"/>
    <mergeCell ref="F11:I11"/>
    <mergeCell ref="A2:A5"/>
    <mergeCell ref="B2:M2"/>
    <mergeCell ref="N2:O2"/>
    <mergeCell ref="B3:M3"/>
    <mergeCell ref="N3:O3"/>
    <mergeCell ref="B4:M5"/>
    <mergeCell ref="N4:O4"/>
    <mergeCell ref="N5:O5"/>
    <mergeCell ref="A46:O46"/>
    <mergeCell ref="A45:O45"/>
    <mergeCell ref="A44:O44"/>
    <mergeCell ref="A43:O43"/>
    <mergeCell ref="B39:C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6">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46"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G14:G26</xm:sqref>
        </x14:dataValidation>
        <x14:dataValidation type="list" allowBlank="1" showInputMessage="1" showErrorMessage="1">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purl.org/dc/elements/1.1/"/>
    <ds:schemaRef ds:uri="39f7a895-868e-4739-ab10-589c64175fbd"/>
    <ds:schemaRef ds:uri="http://purl.org/dc/dcmitype/"/>
    <ds:schemaRef ds:uri="http://schemas.microsoft.com/office/2006/metadata/properties"/>
    <ds:schemaRef ds:uri="632c1e4e-69c6-4d1f-81a1-009441d464e5"/>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2024-09-04T20:06:10Z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