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LABORATORIO AGUAS VIDRIERIA\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3" i="7" l="1"/>
  <c r="O22" i="7"/>
  <c r="H16" i="7"/>
  <c r="J16" i="7"/>
  <c r="L16" i="7"/>
  <c r="M16" i="7" s="1"/>
  <c r="H17" i="7"/>
  <c r="J17" i="7"/>
  <c r="L17" i="7"/>
  <c r="M17" i="7" s="1"/>
  <c r="H15" i="7"/>
  <c r="J15" i="7"/>
  <c r="L15" i="7"/>
  <c r="M15" i="7" s="1"/>
  <c r="O20" i="7"/>
  <c r="O19" i="7"/>
  <c r="L14" i="7"/>
  <c r="M14" i="7" s="1"/>
  <c r="J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<sst xmlns="http://schemas.openxmlformats.org/spreadsheetml/2006/main" count="60" uniqueCount="55">
  <si>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</si>
  <si>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</si>
  <si>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</si>
  <si>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</si>
  <si>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</si>
  <si>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</si>
  <si>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</si>
  <si>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</si>
  <si>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</si>
  <si>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</si>
  <si>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</si>
  <si>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</si>
  <si>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</si>
  <si>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</si>
  <si>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</si>
  <si>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</si>
  <si>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</si>
  <si>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</si>
  <si>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</si>
  <si>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</si>
  <si>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</si>
  <si>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</si>
  <si>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</si>
  <si>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</si>
  <si>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</si>
  <si>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</si>
  <si>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</si>
  <si>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</si>
  <si>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</si>
  <si>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</si>
  <si>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</si>
  <si>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</si>
  <si>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</si>
  <si>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</si>
  <si>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</si>
  <si>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</si>
  <si>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</si>
  <si>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</si>
  <si>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</si>
  <si>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</si>
  <si>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</si>
  <si>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</si>
  <si>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</si>
  <si>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</si>
  <si>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</si>
  <si>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</si>
  <si>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</si>
  <si>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</si>
  <si>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</si>
  <si>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</si>
  <si>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</si>
  <si>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Vaso precipitado de 1000 ml en vidrio boro 3.3</t>
  </si>
  <si>
    <t>Kit de limpieza de cuidado óptico y electrónico</t>
  </si>
  <si>
    <t>Termohigrómetro Lectura Digital Kex Germany Ref Sh 124b.
Con certificado por la ONAC</t>
  </si>
  <si>
    <t>Dispensador automático para frasco de 2.5 - 25 ml. Importado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</si>
</sst>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A4"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9"/>
      <c r="B2" s="90" t="s">
        <v>0</v>
      </c>
      <c r="C2" s="90"/>
      <c r="D2" s="90"/>
      <c r="E2" s="90"/>
      <c r="F2" s="90"/>
      <c r="G2" s="90"/>
      <c r="H2" s="90"/>
      <c r="I2" s="90"/>
      <c r="J2" s="90"/>
      <c r="K2" s="90"/>
      <c r="L2" s="90"/>
      <c r="M2" s="90"/>
      <c r="N2" s="91" t="s">
        <v>1</v>
      </c>
      <c r="O2" s="91"/>
    </row>
    <row r="3" spans="1:15" ht="15.75" customHeight="1" x14ac:dyDescent="0.25">
      <c r="A3" s="89"/>
      <c r="B3" s="90" t="s">
        <v>2</v>
      </c>
      <c r="C3" s="90"/>
      <c r="D3" s="90"/>
      <c r="E3" s="90"/>
      <c r="F3" s="90"/>
      <c r="G3" s="90"/>
      <c r="H3" s="90"/>
      <c r="I3" s="90"/>
      <c r="J3" s="90"/>
      <c r="K3" s="90"/>
      <c r="L3" s="90"/>
      <c r="M3" s="90"/>
      <c r="N3" s="91" t="s">
        <v>48</v>
      </c>
      <c r="O3" s="91"/>
    </row>
    <row r="4" spans="1:15" ht="16.5" customHeight="1" x14ac:dyDescent="0.25">
      <c r="A4" s="89"/>
      <c r="B4" s="90" t="s">
        <v>3</v>
      </c>
      <c r="C4" s="90"/>
      <c r="D4" s="90"/>
      <c r="E4" s="90"/>
      <c r="F4" s="90"/>
      <c r="G4" s="90"/>
      <c r="H4" s="90"/>
      <c r="I4" s="90"/>
      <c r="J4" s="90"/>
      <c r="K4" s="90"/>
      <c r="L4" s="90"/>
      <c r="M4" s="90"/>
      <c r="N4" s="91" t="s">
        <v>49</v>
      </c>
      <c r="O4" s="91"/>
    </row>
    <row r="5" spans="1:15" ht="15" customHeight="1" x14ac:dyDescent="0.25">
      <c r="A5" s="89"/>
      <c r="B5" s="90"/>
      <c r="C5" s="90"/>
      <c r="D5" s="90"/>
      <c r="E5" s="90"/>
      <c r="F5" s="90"/>
      <c r="G5" s="90"/>
      <c r="H5" s="90"/>
      <c r="I5" s="90"/>
      <c r="J5" s="90"/>
      <c r="K5" s="90"/>
      <c r="L5" s="90"/>
      <c r="M5" s="90"/>
      <c r="N5" s="91" t="s">
        <v>46</v>
      </c>
      <c r="O5" s="91"/>
    </row>
    <row r="7" spans="1:15" x14ac:dyDescent="0.25">
      <c r="A7" s="16" t="s">
        <v>4</v>
      </c>
    </row>
    <row r="8" spans="1:15" ht="9.9499999999999993" customHeight="1" x14ac:dyDescent="0.25">
      <c r="A8" s="17"/>
    </row>
    <row r="9" spans="1:15" ht="30" customHeight="1" x14ac:dyDescent="0.25">
      <c r="A9" s="75" t="s">
        <v>5</v>
      </c>
      <c r="B9" s="76"/>
      <c r="D9" s="81" t="s">
        <v>6</v>
      </c>
      <c r="E9" s="82"/>
      <c r="F9" s="71"/>
      <c r="G9" s="72"/>
      <c r="H9" s="72"/>
      <c r="I9" s="73"/>
      <c r="K9" s="81" t="s">
        <v>7</v>
      </c>
      <c r="L9" s="82"/>
      <c r="M9" s="87"/>
      <c r="N9" s="88"/>
    </row>
    <row r="10" spans="1:15" ht="8.25" customHeight="1" x14ac:dyDescent="0.25">
      <c r="A10" s="77"/>
      <c r="B10" s="78"/>
      <c r="C10" s="18"/>
      <c r="E10" s="19"/>
      <c r="F10" s="19"/>
      <c r="M10" s="19"/>
      <c r="N10" s="13"/>
    </row>
    <row r="11" spans="1:15" ht="30" customHeight="1" x14ac:dyDescent="0.25">
      <c r="A11" s="79"/>
      <c r="B11" s="80"/>
      <c r="D11" s="81" t="s">
        <v>8</v>
      </c>
      <c r="E11" s="82"/>
      <c r="F11" s="71"/>
      <c r="G11" s="72"/>
      <c r="H11" s="72"/>
      <c r="I11" s="73"/>
      <c r="K11" s="81" t="s">
        <v>9</v>
      </c>
      <c r="L11" s="82"/>
      <c r="M11" s="85"/>
      <c r="N11" s="8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42.75" customHeight="1" x14ac:dyDescent="0.25">
      <c r="A14" s="28">
        <v>1</v>
      </c>
      <c r="B14" s="48" t="s">
        <v>51</v>
      </c>
      <c r="C14" s="3"/>
      <c r="D14" s="47">
        <v>8</v>
      </c>
      <c r="E14" s="49" t="s">
        <v>50</v>
      </c>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36" customHeight="1" x14ac:dyDescent="0.25">
      <c r="A15" s="28">
        <v>2</v>
      </c>
      <c r="B15" s="48" t="s">
        <v>52</v>
      </c>
      <c r="C15" s="3"/>
      <c r="D15" s="47">
        <v>1</v>
      </c>
      <c r="E15" s="49" t="s">
        <v>50</v>
      </c>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3.25" customHeight="1" x14ac:dyDescent="0.25">
      <c r="A16" s="28">
        <v>3</v>
      </c>
      <c r="B16" s="48" t="s">
        <v>53</v>
      </c>
      <c r="C16" s="3"/>
      <c r="D16" s="47">
        <v>2</v>
      </c>
      <c r="E16" s="49" t="s">
        <v>50</v>
      </c>
      <c r="F16" s="4"/>
      <c r="G16" s="2"/>
      <c r="H16" s="45">
        <f t="shared" ref="H16:H17" si="13">+ROUND(F16*G16,0)</f>
        <v>0</v>
      </c>
      <c r="I16" s="2"/>
      <c r="J16" s="45">
        <f t="shared" ref="J16:J17" si="14">ROUND(F16*I16,0)</f>
        <v>0</v>
      </c>
      <c r="K16" s="45">
        <f t="shared" ref="K16:K17" si="15">ROUND(F16+H16+J16,0)</f>
        <v>0</v>
      </c>
      <c r="L16" s="45">
        <f t="shared" ref="L16:L17" si="16">ROUND(F16*D16,0)</f>
        <v>0</v>
      </c>
      <c r="M16" s="45">
        <f t="shared" ref="M16:M17" si="17">ROUND(L16*G16,0)</f>
        <v>0</v>
      </c>
      <c r="N16" s="45">
        <f t="shared" ref="N16:N17" si="18">ROUND(L16*I16,0)</f>
        <v>0</v>
      </c>
      <c r="O16" s="46">
        <f t="shared" ref="O16:O17" si="19">ROUND(L16+N16+M16,0)</f>
        <v>0</v>
      </c>
    </row>
    <row r="17" spans="1:15" s="27" customFormat="1" ht="45" customHeight="1" thickBot="1" x14ac:dyDescent="0.3">
      <c r="A17" s="28">
        <v>4</v>
      </c>
      <c r="B17" s="48" t="s">
        <v>54</v>
      </c>
      <c r="C17" s="3"/>
      <c r="D17" s="47">
        <v>2</v>
      </c>
      <c r="E17" s="49" t="s">
        <v>50</v>
      </c>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42" customHeight="1" thickBot="1" x14ac:dyDescent="0.3">
      <c r="A18" s="83" t="s">
        <v>25</v>
      </c>
      <c r="B18" s="84"/>
      <c r="C18" s="84"/>
      <c r="D18" s="84"/>
      <c r="E18" s="84"/>
      <c r="F18" s="84"/>
      <c r="G18" s="84"/>
      <c r="H18" s="84"/>
      <c r="I18" s="84"/>
      <c r="J18" s="84"/>
      <c r="K18" s="84"/>
      <c r="L18" s="56" t="s">
        <v>26</v>
      </c>
      <c r="M18" s="57"/>
      <c r="N18" s="57"/>
      <c r="O18" s="40">
        <f>SUMIF(G:G,0%,L:L)+SUMIF(G:G,"",L:L)</f>
        <v>0</v>
      </c>
    </row>
    <row r="19" spans="1:15" s="27" customFormat="1" ht="39" customHeight="1" x14ac:dyDescent="0.25">
      <c r="A19" s="62" t="s">
        <v>47</v>
      </c>
      <c r="B19" s="63"/>
      <c r="C19" s="63"/>
      <c r="D19" s="63"/>
      <c r="E19" s="63"/>
      <c r="F19" s="63"/>
      <c r="G19" s="63"/>
      <c r="H19" s="63"/>
      <c r="I19" s="63"/>
      <c r="J19" s="63"/>
      <c r="K19" s="64"/>
      <c r="L19" s="54" t="s">
        <v>27</v>
      </c>
      <c r="M19" s="55"/>
      <c r="N19" s="55"/>
      <c r="O19" s="41">
        <f>SUMIF(G:G,5%,L:L)</f>
        <v>0</v>
      </c>
    </row>
    <row r="20" spans="1:15" s="27" customFormat="1" ht="30" customHeight="1" x14ac:dyDescent="0.25">
      <c r="A20" s="65"/>
      <c r="B20" s="66"/>
      <c r="C20" s="66"/>
      <c r="D20" s="66"/>
      <c r="E20" s="66"/>
      <c r="F20" s="66"/>
      <c r="G20" s="66"/>
      <c r="H20" s="66"/>
      <c r="I20" s="66"/>
      <c r="J20" s="66"/>
      <c r="K20" s="67"/>
      <c r="L20" s="54" t="s">
        <v>28</v>
      </c>
      <c r="M20" s="55"/>
      <c r="N20" s="55"/>
      <c r="O20" s="41">
        <f>SUMIF(G:G,19%,L:L)</f>
        <v>0</v>
      </c>
    </row>
    <row r="21" spans="1:15" s="27" customFormat="1" ht="30" customHeight="1" x14ac:dyDescent="0.25">
      <c r="A21" s="65"/>
      <c r="B21" s="66"/>
      <c r="C21" s="66"/>
      <c r="D21" s="66"/>
      <c r="E21" s="66"/>
      <c r="F21" s="66"/>
      <c r="G21" s="66"/>
      <c r="H21" s="66"/>
      <c r="I21" s="66"/>
      <c r="J21" s="66"/>
      <c r="K21" s="67"/>
      <c r="L21" s="52" t="s">
        <v>21</v>
      </c>
      <c r="M21" s="53"/>
      <c r="N21" s="53"/>
      <c r="O21" s="42">
        <f>SUM(O18:O20)</f>
        <v>0</v>
      </c>
    </row>
    <row r="22" spans="1:15" s="27" customFormat="1" ht="30" customHeight="1" x14ac:dyDescent="0.25">
      <c r="A22" s="65"/>
      <c r="B22" s="66"/>
      <c r="C22" s="66"/>
      <c r="D22" s="66"/>
      <c r="E22" s="66"/>
      <c r="F22" s="66"/>
      <c r="G22" s="66"/>
      <c r="H22" s="66"/>
      <c r="I22" s="66"/>
      <c r="J22" s="66"/>
      <c r="K22" s="67"/>
      <c r="L22" s="50" t="s">
        <v>29</v>
      </c>
      <c r="M22" s="51"/>
      <c r="N22" s="51"/>
      <c r="O22" s="43">
        <f>SUMIF(G:G,5%,M:M)</f>
        <v>0</v>
      </c>
    </row>
    <row r="23" spans="1:15" s="27" customFormat="1" ht="30" customHeight="1" x14ac:dyDescent="0.25">
      <c r="A23" s="65"/>
      <c r="B23" s="66"/>
      <c r="C23" s="66"/>
      <c r="D23" s="66"/>
      <c r="E23" s="66"/>
      <c r="F23" s="66"/>
      <c r="G23" s="66"/>
      <c r="H23" s="66"/>
      <c r="I23" s="66"/>
      <c r="J23" s="66"/>
      <c r="K23" s="67"/>
      <c r="L23" s="50" t="s">
        <v>30</v>
      </c>
      <c r="M23" s="51"/>
      <c r="N23" s="51"/>
      <c r="O23" s="43">
        <f>SUMIF(G:G,19%,M:M)</f>
        <v>0</v>
      </c>
    </row>
    <row r="24" spans="1:15" s="27" customFormat="1" ht="30" customHeight="1" x14ac:dyDescent="0.25">
      <c r="A24" s="65"/>
      <c r="B24" s="66"/>
      <c r="C24" s="66"/>
      <c r="D24" s="66"/>
      <c r="E24" s="66"/>
      <c r="F24" s="66"/>
      <c r="G24" s="66"/>
      <c r="H24" s="66"/>
      <c r="I24" s="66"/>
      <c r="J24" s="66"/>
      <c r="K24" s="67"/>
      <c r="L24" s="52" t="s">
        <v>31</v>
      </c>
      <c r="M24" s="53"/>
      <c r="N24" s="53"/>
      <c r="O24" s="42">
        <f>SUM(O22:O23)</f>
        <v>0</v>
      </c>
    </row>
    <row r="25" spans="1:15" s="27" customFormat="1" ht="30" customHeight="1" x14ac:dyDescent="0.25">
      <c r="A25" s="65"/>
      <c r="B25" s="66"/>
      <c r="C25" s="66"/>
      <c r="D25" s="66"/>
      <c r="E25" s="66"/>
      <c r="F25" s="66"/>
      <c r="G25" s="66"/>
      <c r="H25" s="66"/>
      <c r="I25" s="66"/>
      <c r="J25" s="66"/>
      <c r="K25" s="67"/>
      <c r="L25" s="54" t="s">
        <v>32</v>
      </c>
      <c r="M25" s="55"/>
      <c r="N25" s="55"/>
      <c r="O25" s="41">
        <f>SUMIF(I:I,8%,N:N)</f>
        <v>0</v>
      </c>
    </row>
    <row r="26" spans="1:15" s="27" customFormat="1" ht="37.5" customHeight="1" x14ac:dyDescent="0.25">
      <c r="A26" s="65"/>
      <c r="B26" s="66"/>
      <c r="C26" s="66"/>
      <c r="D26" s="66"/>
      <c r="E26" s="66"/>
      <c r="F26" s="66"/>
      <c r="G26" s="66"/>
      <c r="H26" s="66"/>
      <c r="I26" s="66"/>
      <c r="J26" s="66"/>
      <c r="K26" s="67"/>
      <c r="L26" s="60" t="s">
        <v>33</v>
      </c>
      <c r="M26" s="61"/>
      <c r="N26" s="61"/>
      <c r="O26" s="42">
        <f>SUM(O25)</f>
        <v>0</v>
      </c>
    </row>
    <row r="27" spans="1:15" s="27" customFormat="1" ht="32.25" customHeight="1" thickBot="1" x14ac:dyDescent="0.3">
      <c r="A27" s="68"/>
      <c r="B27" s="69"/>
      <c r="C27" s="69"/>
      <c r="D27" s="69"/>
      <c r="E27" s="69"/>
      <c r="F27" s="69"/>
      <c r="G27" s="69"/>
      <c r="H27" s="69"/>
      <c r="I27" s="69"/>
      <c r="J27" s="69"/>
      <c r="K27" s="70"/>
      <c r="L27" s="58" t="s">
        <v>34</v>
      </c>
      <c r="M27" s="59"/>
      <c r="N27" s="59"/>
      <c r="O27" s="44">
        <f>+O21+O24+O26</f>
        <v>0</v>
      </c>
    </row>
    <row r="29" spans="1:15" ht="50.1" customHeight="1" thickBot="1" x14ac:dyDescent="0.3">
      <c r="B29" s="74"/>
      <c r="C29" s="74"/>
    </row>
    <row r="30" spans="1:15" x14ac:dyDescent="0.25">
      <c r="B30" s="95" t="s">
        <v>35</v>
      </c>
      <c r="C30" s="95"/>
    </row>
    <row r="31" spans="1:15" ht="15" customHeight="1" x14ac:dyDescent="0.25">
      <c r="M31" s="29"/>
      <c r="N31" s="30"/>
      <c r="O31" s="31"/>
    </row>
    <row r="32" spans="1:15" ht="15.75" customHeight="1" x14ac:dyDescent="0.25">
      <c r="M32" s="29"/>
      <c r="N32" s="30"/>
      <c r="O32" s="31"/>
    </row>
    <row r="33" spans="1:17" ht="15" customHeight="1" x14ac:dyDescent="0.25">
      <c r="A33" s="32" t="s">
        <v>36</v>
      </c>
      <c r="M33" s="29"/>
      <c r="N33" s="30"/>
      <c r="O33" s="31"/>
    </row>
    <row r="34" spans="1:17" x14ac:dyDescent="0.25">
      <c r="A34" s="94" t="s">
        <v>37</v>
      </c>
      <c r="B34" s="94"/>
      <c r="C34" s="94"/>
      <c r="D34" s="94"/>
      <c r="E34" s="94"/>
      <c r="F34" s="94"/>
      <c r="G34" s="94"/>
      <c r="H34" s="94"/>
      <c r="I34" s="94"/>
      <c r="J34" s="94"/>
      <c r="K34" s="94"/>
      <c r="L34" s="94"/>
      <c r="M34" s="94"/>
      <c r="N34" s="94"/>
      <c r="O34" s="94"/>
      <c r="P34" s="13"/>
      <c r="Q34" s="13"/>
    </row>
    <row r="35" spans="1:17" ht="15" customHeight="1" x14ac:dyDescent="0.25">
      <c r="A35" s="93" t="s">
        <v>38</v>
      </c>
      <c r="B35" s="93"/>
      <c r="C35" s="93"/>
      <c r="D35" s="93"/>
      <c r="E35" s="93"/>
      <c r="F35" s="93"/>
      <c r="G35" s="93"/>
      <c r="H35" s="93"/>
      <c r="I35" s="93"/>
      <c r="J35" s="93"/>
      <c r="K35" s="93"/>
      <c r="L35" s="93"/>
      <c r="M35" s="93"/>
      <c r="N35" s="93"/>
      <c r="O35" s="93"/>
      <c r="P35" s="33"/>
      <c r="Q35" s="33"/>
    </row>
    <row r="36" spans="1:17" x14ac:dyDescent="0.25">
      <c r="A36" s="92" t="s">
        <v>39</v>
      </c>
      <c r="B36" s="92"/>
      <c r="C36" s="92"/>
      <c r="D36" s="92"/>
      <c r="E36" s="92"/>
      <c r="F36" s="92"/>
      <c r="G36" s="92"/>
      <c r="H36" s="92"/>
      <c r="I36" s="92"/>
      <c r="J36" s="92"/>
      <c r="K36" s="92"/>
      <c r="L36" s="92"/>
      <c r="M36" s="92"/>
      <c r="N36" s="92"/>
      <c r="O36" s="92"/>
      <c r="P36" s="16"/>
      <c r="Q36" s="16"/>
    </row>
    <row r="37" spans="1:17" x14ac:dyDescent="0.25">
      <c r="A37" s="92" t="s">
        <v>40</v>
      </c>
      <c r="B37" s="92"/>
      <c r="C37" s="92"/>
      <c r="D37" s="92"/>
      <c r="E37" s="92"/>
      <c r="F37" s="92"/>
      <c r="G37" s="92"/>
      <c r="H37" s="92"/>
      <c r="I37" s="92"/>
      <c r="J37" s="92"/>
      <c r="K37" s="92"/>
      <c r="L37" s="92"/>
      <c r="M37" s="92"/>
      <c r="N37" s="92"/>
      <c r="O37" s="92"/>
      <c r="P37" s="16"/>
      <c r="Q37" s="16"/>
    </row>
    <row r="38" spans="1:17" x14ac:dyDescent="0.25">
      <c r="A38" s="38"/>
      <c r="B38" s="38"/>
      <c r="C38" s="38"/>
      <c r="D38" s="38"/>
      <c r="E38" s="38"/>
      <c r="F38" s="38"/>
      <c r="G38" s="38"/>
      <c r="H38" s="38"/>
      <c r="I38" s="38"/>
      <c r="J38" s="38"/>
      <c r="K38" s="38"/>
      <c r="L38" s="38"/>
      <c r="M38" s="38"/>
      <c r="N38" s="38"/>
      <c r="O38" s="39"/>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n9medgh0B7z8KbknnLPJdn3Rb1OIygssF2K7TEm3Py3xWySfOEOwL7ZC9N5IExSHYvAGtmrCjcl7f9prt7qHXQ==" saltValue="UIcO2cVA5XYCSmxjkFem3w==" spinCount="100000" sheet="1" formatCells="0" formatColumns="0" formatRows="0" insertColumns="0" insertRows="0" insertHyperlinks="0" deleteColumns="0" deleteRows="0" selectLockedCells="1" sort="0" autoFilter="0" pivotTables="0"/>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openxmlformats.org/package/2006/metadata/core-properties"/>
    <ds:schemaRef ds:uri="http://purl.org/dc/terms/"/>
    <ds:schemaRef ds:uri="632c1e4e-69c6-4d1f-81a1-009441d464e5"/>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39f7a895-868e-4739-ab10-589c64175fbd"/>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2024-05-14T21:55:38Z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