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PAU\COMPRAS 2024\COMPRAS 2024\FUNCIONAMIENTO\Maquinaria y Herramientas UdeC\PUBLICACION\"/>
    </mc:Choice>
  </mc:AlternateContent>
  <bookViews>
    <workbookView xWindow="0" yWindow="0" windowWidth="26085" windowHeight="9675" tabRatio="876"/>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 l="1"/>
  <c r="O16" i="7"/>
  <c r="O17" i="7"/>
  <c r="O18" i="7"/>
  <c r="O19" i="7"/>
  <c r="N15" i="7"/>
  <c r="N16" i="7"/>
  <c r="N17" i="7"/>
  <c r="N18" i="7"/>
  <c r="N19" i="7"/>
  <c r="M15" i="7"/>
  <c r="M16" i="7"/>
  <c r="M17" i="7"/>
  <c r="M18" i="7"/>
  <c r="M19" i="7"/>
  <c r="L15" i="7"/>
  <c r="L16" i="7"/>
  <c r="L17" i="7"/>
  <c r="L18" i="7"/>
  <c r="L19" i="7"/>
  <c r="K15" i="7"/>
  <c r="K16" i="7"/>
  <c r="K17" i="7"/>
  <c r="K18" i="7"/>
  <c r="K19" i="7"/>
  <c r="J15" i="7"/>
  <c r="J16" i="7"/>
  <c r="J17" i="7"/>
  <c r="J18" i="7"/>
  <c r="J19" i="7"/>
  <c r="H15" i="7"/>
  <c r="H16" i="7"/>
  <c r="H17" i="7"/>
  <c r="H18" i="7"/>
  <c r="H19" i="7"/>
  <c r="O22" i="7" l="1"/>
  <c r="O25" i="7" s="1"/>
  <c r="O21" i="7"/>
  <c r="O24" i="7" s="1"/>
  <c r="L14" i="7"/>
  <c r="M14" i="7" s="1"/>
  <c r="J14" i="7"/>
  <c r="H14" i="7"/>
  <c r="O20" i="7" l="1"/>
  <c r="O23" i="7" s="1"/>
  <c r="K14" i="7"/>
  <c r="O26"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<sst xmlns="http://schemas.openxmlformats.org/spreadsheetml/2006/main" count="108" uniqueCount="88">
  <si>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</si>
  <si>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</si>
  <si>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</si>
  <si>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</si>
  <si>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</si>
  <si>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</si>
  <si>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</si>
  <si>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</si>
  <si>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</si>
  <si>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</si>
  <si>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</si>
  <si>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</si>
  <si>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</si>
  <si>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</si>
  <si>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</si>
  <si>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</si>
  <si>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</si>
  <si>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</si>
  <si>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</si>
  <si>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</si>
  <si>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</si>
  <si>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</si>
  <si>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</si>
  <si>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</si>
  <si>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</si>
  <si>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</si>
  <si>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</si>
  <si>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</si>
  <si>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</si>
  <si>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</si>
  <si>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</si>
  <si>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</si>
  <si>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</si>
  <si>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</si>
  <si>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</si>
  <si>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</si>
  <si>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</si>
  <si>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</si>
  <si>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</si>
  <si>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</si>
  <si>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</si>
  <si>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</si>
  <si>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</si>
  <si>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</si>
  <si>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</si>
  <si>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</si>
  <si>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</si>
  <si>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</si>
  <si>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</si>
  <si>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</si>
  <si>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</si>
  <si>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</si>
  <si>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</si>
  <si>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</si>
  <si>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</si>
  <si>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</si>
  <si>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</si>
  <si>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</si>
  <si>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</si>
  <si>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</si>
  <si>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</si>
  <si>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</si>
  <si>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</si>
  <si>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</si>
  <si>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</si>
  <si>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</si>
  <si>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</si>
  <si>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</si>
  <si>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</si>
  <si>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</si>
  <si>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</si>
  <si>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</si>
  <si>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</si>
  <si>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</si>
  <si>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</si>
  <si>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</si>
  <si>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</si>
  <si>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</si>
  <si>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</si>
  <si>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</si>
  <si>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</si>
  <si>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</si>
  <si>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Remachadora Neumática 3/16-pulg</t>
  </si>
  <si>
    <t>Taladro Percutor 1/2 pulgada 650W 0-2.800RPM</t>
  </si>
  <si>
    <t>Escalera metálica certificada tipo plataforma dielectrica 8 pasos de 2,40 metros tipo IA de 136 kilogramos de resistencia</t>
  </si>
  <si>
    <t>Kit Taladro Percutor 1/2-pulg 20V Con 1 Batería 2Ah, Cargador y Bolso inalambrico</t>
  </si>
  <si>
    <t>Lijadora Orbital 1/3 135W 10.000 Rpm</t>
  </si>
  <si>
    <t>Azadon forjado 3 LBS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</si>
</sst>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0" fillId="0" borderId="1" xfId="0"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tabSelected="1" view="pageBreakPreview" zoomScale="70" zoomScaleNormal="70" zoomScaleSheetLayoutView="70" zoomScalePageLayoutView="55" workbookViewId="0">
      <selection activeCell="B17" sqref="B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1"/>
      <c r="B2" s="92" t="s">
        <v>0</v>
      </c>
      <c r="C2" s="92"/>
      <c r="D2" s="92"/>
      <c r="E2" s="92"/>
      <c r="F2" s="92"/>
      <c r="G2" s="92"/>
      <c r="H2" s="92"/>
      <c r="I2" s="92"/>
      <c r="J2" s="92"/>
      <c r="K2" s="92"/>
      <c r="L2" s="92"/>
      <c r="M2" s="92"/>
      <c r="N2" s="93" t="s">
        <v>80</v>
      </c>
      <c r="O2" s="93"/>
    </row>
    <row r="3" spans="1:15" ht="15.75" customHeight="1" x14ac:dyDescent="0.25">
      <c r="A3" s="91"/>
      <c r="B3" s="92" t="s">
        <v>2</v>
      </c>
      <c r="C3" s="92"/>
      <c r="D3" s="92"/>
      <c r="E3" s="92"/>
      <c r="F3" s="92"/>
      <c r="G3" s="92"/>
      <c r="H3" s="92"/>
      <c r="I3" s="92"/>
      <c r="J3" s="92"/>
      <c r="K3" s="92"/>
      <c r="L3" s="92"/>
      <c r="M3" s="92"/>
      <c r="N3" s="93" t="s">
        <v>77</v>
      </c>
      <c r="O3" s="93"/>
    </row>
    <row r="4" spans="1:15" ht="16.5" customHeight="1" x14ac:dyDescent="0.25">
      <c r="A4" s="91"/>
      <c r="B4" s="92" t="s">
        <v>3</v>
      </c>
      <c r="C4" s="92"/>
      <c r="D4" s="92"/>
      <c r="E4" s="92"/>
      <c r="F4" s="92"/>
      <c r="G4" s="92"/>
      <c r="H4" s="92"/>
      <c r="I4" s="92"/>
      <c r="J4" s="92"/>
      <c r="K4" s="92"/>
      <c r="L4" s="92"/>
      <c r="M4" s="92"/>
      <c r="N4" s="93" t="s">
        <v>79</v>
      </c>
      <c r="O4" s="93"/>
    </row>
    <row r="5" spans="1:15" ht="15" customHeight="1" x14ac:dyDescent="0.25">
      <c r="A5" s="91"/>
      <c r="B5" s="92"/>
      <c r="C5" s="92"/>
      <c r="D5" s="92"/>
      <c r="E5" s="92"/>
      <c r="F5" s="92"/>
      <c r="G5" s="92"/>
      <c r="H5" s="92"/>
      <c r="I5" s="92"/>
      <c r="J5" s="92"/>
      <c r="K5" s="92"/>
      <c r="L5" s="92"/>
      <c r="M5" s="92"/>
      <c r="N5" s="93" t="s">
        <v>4</v>
      </c>
      <c r="O5" s="93"/>
    </row>
    <row r="7" spans="1:15" x14ac:dyDescent="0.25">
      <c r="A7" s="5" t="s">
        <v>5</v>
      </c>
    </row>
    <row r="8" spans="1:15" ht="10.15" customHeight="1" x14ac:dyDescent="0.25">
      <c r="A8" s="6"/>
    </row>
    <row r="9" spans="1:15" ht="30.2" customHeight="1" x14ac:dyDescent="0.25">
      <c r="A9" s="79" t="s">
        <v>6</v>
      </c>
      <c r="B9" s="80"/>
      <c r="D9" s="85" t="s">
        <v>7</v>
      </c>
      <c r="E9" s="86"/>
      <c r="F9" s="75"/>
      <c r="G9" s="76"/>
      <c r="H9" s="76"/>
      <c r="I9" s="77"/>
      <c r="K9" s="85" t="s">
        <v>8</v>
      </c>
      <c r="L9" s="86"/>
      <c r="M9" s="89"/>
      <c r="N9" s="90"/>
    </row>
    <row r="10" spans="1:15" ht="8.4499999999999993" customHeight="1" x14ac:dyDescent="0.25">
      <c r="A10" s="81"/>
      <c r="B10" s="82"/>
      <c r="C10" s="7"/>
      <c r="E10" s="8"/>
      <c r="F10" s="8"/>
      <c r="M10" s="8"/>
      <c r="N10" s="2"/>
    </row>
    <row r="11" spans="1:15" ht="30.2" customHeight="1" x14ac:dyDescent="0.25">
      <c r="A11" s="83"/>
      <c r="B11" s="84"/>
      <c r="D11" s="85" t="s">
        <v>9</v>
      </c>
      <c r="E11" s="86"/>
      <c r="F11" s="75"/>
      <c r="G11" s="76"/>
      <c r="H11" s="76"/>
      <c r="I11" s="77"/>
      <c r="K11" s="85" t="s">
        <v>10</v>
      </c>
      <c r="L11" s="86"/>
      <c r="M11" s="87"/>
      <c r="N11" s="88"/>
      <c r="O11" s="20"/>
    </row>
    <row r="12" spans="1:15" ht="10.15"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7" customHeight="1" x14ac:dyDescent="0.25">
      <c r="A14" s="125">
        <v>1</v>
      </c>
      <c r="B14" s="127" t="s">
        <v>82</v>
      </c>
      <c r="C14" s="13"/>
      <c r="D14" s="10">
        <v>2</v>
      </c>
      <c r="E14" s="14" t="s">
        <v>81</v>
      </c>
      <c r="F14" s="15"/>
      <c r="G14" s="12"/>
      <c r="H14" s="1">
        <f>+ROUND(F14*G14,0)</f>
        <v>0</v>
      </c>
      <c r="I14" s="12"/>
      <c r="J14" s="1">
        <f t="shared" ref="J14:J19" si="0">ROUND(F14*I14,0)</f>
        <v>0</v>
      </c>
      <c r="K14" s="1">
        <f t="shared" ref="K14:K19" si="1">ROUND(F14+H14+J14,0)</f>
        <v>0</v>
      </c>
      <c r="L14" s="1">
        <f t="shared" ref="L14:L19" si="2">ROUND(F14*D14,0)</f>
        <v>0</v>
      </c>
      <c r="M14" s="1">
        <f t="shared" ref="M14:M19" si="3">ROUND(L14*G14,0)</f>
        <v>0</v>
      </c>
      <c r="N14" s="1">
        <f t="shared" ref="N14:N19" si="4">ROUND(L14*I14,0)</f>
        <v>0</v>
      </c>
      <c r="O14" s="126">
        <f t="shared" ref="O14:O19" si="5">ROUND(L14+N14+M14,0)</f>
        <v>0</v>
      </c>
    </row>
    <row r="15" spans="1:15" s="9" customFormat="1" ht="27" customHeight="1" x14ac:dyDescent="0.25">
      <c r="A15" s="125">
        <v>2</v>
      </c>
      <c r="B15" s="127" t="s">
        <v>83</v>
      </c>
      <c r="C15" s="13"/>
      <c r="D15" s="10">
        <v>2</v>
      </c>
      <c r="E15" s="14" t="s">
        <v>81</v>
      </c>
      <c r="F15" s="15"/>
      <c r="G15" s="12"/>
      <c r="H15" s="1">
        <f t="shared" ref="H15:H19" si="6">+ROUND(F15*G15,0)</f>
        <v>0</v>
      </c>
      <c r="I15" s="12"/>
      <c r="J15" s="1">
        <f t="shared" si="0"/>
        <v>0</v>
      </c>
      <c r="K15" s="1">
        <f t="shared" si="1"/>
        <v>0</v>
      </c>
      <c r="L15" s="1">
        <f t="shared" si="2"/>
        <v>0</v>
      </c>
      <c r="M15" s="1">
        <f t="shared" si="3"/>
        <v>0</v>
      </c>
      <c r="N15" s="1">
        <f t="shared" si="4"/>
        <v>0</v>
      </c>
      <c r="O15" s="126">
        <f t="shared" si="5"/>
        <v>0</v>
      </c>
    </row>
    <row r="16" spans="1:15" s="9" customFormat="1" ht="50.25" customHeight="1" x14ac:dyDescent="0.25">
      <c r="A16" s="125">
        <v>3</v>
      </c>
      <c r="B16" s="127" t="s">
        <v>84</v>
      </c>
      <c r="C16" s="13"/>
      <c r="D16" s="10">
        <v>2</v>
      </c>
      <c r="E16" s="14" t="s">
        <v>81</v>
      </c>
      <c r="F16" s="15"/>
      <c r="G16" s="12"/>
      <c r="H16" s="1">
        <f t="shared" si="6"/>
        <v>0</v>
      </c>
      <c r="I16" s="12"/>
      <c r="J16" s="1">
        <f t="shared" si="0"/>
        <v>0</v>
      </c>
      <c r="K16" s="1">
        <f t="shared" si="1"/>
        <v>0</v>
      </c>
      <c r="L16" s="1">
        <f t="shared" si="2"/>
        <v>0</v>
      </c>
      <c r="M16" s="1">
        <f t="shared" si="3"/>
        <v>0</v>
      </c>
      <c r="N16" s="1">
        <f t="shared" si="4"/>
        <v>0</v>
      </c>
      <c r="O16" s="126">
        <f t="shared" si="5"/>
        <v>0</v>
      </c>
    </row>
    <row r="17" spans="1:15" s="9" customFormat="1" ht="39" customHeight="1" x14ac:dyDescent="0.25">
      <c r="A17" s="125">
        <v>4</v>
      </c>
      <c r="B17" s="127" t="s">
        <v>85</v>
      </c>
      <c r="C17" s="13"/>
      <c r="D17" s="10">
        <v>2</v>
      </c>
      <c r="E17" s="14" t="s">
        <v>81</v>
      </c>
      <c r="F17" s="15"/>
      <c r="G17" s="12"/>
      <c r="H17" s="1">
        <f t="shared" si="6"/>
        <v>0</v>
      </c>
      <c r="I17" s="12"/>
      <c r="J17" s="1">
        <f t="shared" si="0"/>
        <v>0</v>
      </c>
      <c r="K17" s="1">
        <f t="shared" si="1"/>
        <v>0</v>
      </c>
      <c r="L17" s="1">
        <f t="shared" si="2"/>
        <v>0</v>
      </c>
      <c r="M17" s="1">
        <f t="shared" si="3"/>
        <v>0</v>
      </c>
      <c r="N17" s="1">
        <f t="shared" si="4"/>
        <v>0</v>
      </c>
      <c r="O17" s="126">
        <f t="shared" si="5"/>
        <v>0</v>
      </c>
    </row>
    <row r="18" spans="1:15" s="9" customFormat="1" ht="27.75" customHeight="1" x14ac:dyDescent="0.25">
      <c r="A18" s="125">
        <v>5</v>
      </c>
      <c r="B18" s="127" t="s">
        <v>86</v>
      </c>
      <c r="C18" s="13"/>
      <c r="D18" s="10">
        <v>1</v>
      </c>
      <c r="E18" s="14" t="s">
        <v>81</v>
      </c>
      <c r="F18" s="15"/>
      <c r="G18" s="12"/>
      <c r="H18" s="1">
        <f t="shared" si="6"/>
        <v>0</v>
      </c>
      <c r="I18" s="12"/>
      <c r="J18" s="1">
        <f t="shared" si="0"/>
        <v>0</v>
      </c>
      <c r="K18" s="1">
        <f t="shared" si="1"/>
        <v>0</v>
      </c>
      <c r="L18" s="1">
        <f t="shared" si="2"/>
        <v>0</v>
      </c>
      <c r="M18" s="1">
        <f t="shared" si="3"/>
        <v>0</v>
      </c>
      <c r="N18" s="1">
        <f t="shared" si="4"/>
        <v>0</v>
      </c>
      <c r="O18" s="126">
        <f t="shared" si="5"/>
        <v>0</v>
      </c>
    </row>
    <row r="19" spans="1:15" s="9" customFormat="1" ht="31.5" customHeight="1" x14ac:dyDescent="0.25">
      <c r="A19" s="125">
        <v>6</v>
      </c>
      <c r="B19" s="127" t="s">
        <v>87</v>
      </c>
      <c r="C19" s="13"/>
      <c r="D19" s="10">
        <v>8</v>
      </c>
      <c r="E19" s="14" t="s">
        <v>81</v>
      </c>
      <c r="F19" s="15"/>
      <c r="G19" s="12"/>
      <c r="H19" s="1">
        <f t="shared" si="6"/>
        <v>0</v>
      </c>
      <c r="I19" s="12"/>
      <c r="J19" s="1">
        <f t="shared" si="0"/>
        <v>0</v>
      </c>
      <c r="K19" s="1">
        <f t="shared" si="1"/>
        <v>0</v>
      </c>
      <c r="L19" s="1">
        <f t="shared" si="2"/>
        <v>0</v>
      </c>
      <c r="M19" s="1">
        <f t="shared" si="3"/>
        <v>0</v>
      </c>
      <c r="N19" s="1">
        <f t="shared" si="4"/>
        <v>0</v>
      </c>
      <c r="O19" s="126">
        <f t="shared" si="5"/>
        <v>0</v>
      </c>
    </row>
    <row r="20" spans="1:15" s="9" customFormat="1" ht="42" customHeight="1" thickBot="1" x14ac:dyDescent="0.3">
      <c r="A20" s="120" t="s">
        <v>26</v>
      </c>
      <c r="B20" s="121"/>
      <c r="C20" s="121"/>
      <c r="D20" s="121"/>
      <c r="E20" s="121"/>
      <c r="F20" s="121"/>
      <c r="G20" s="121"/>
      <c r="H20" s="121"/>
      <c r="I20" s="121"/>
      <c r="J20" s="121"/>
      <c r="K20" s="121"/>
      <c r="L20" s="122" t="s">
        <v>27</v>
      </c>
      <c r="M20" s="123"/>
      <c r="N20" s="123"/>
      <c r="O20" s="124">
        <f>SUMIF(G:G,0%,L:L)+SUMIF(G:G,"",L:L)</f>
        <v>0</v>
      </c>
    </row>
    <row r="21" spans="1:15" s="9" customFormat="1" ht="39.200000000000003" customHeight="1" x14ac:dyDescent="0.25">
      <c r="A21" s="66" t="s">
        <v>78</v>
      </c>
      <c r="B21" s="67"/>
      <c r="C21" s="67"/>
      <c r="D21" s="67"/>
      <c r="E21" s="67"/>
      <c r="F21" s="67"/>
      <c r="G21" s="67"/>
      <c r="H21" s="67"/>
      <c r="I21" s="67"/>
      <c r="J21" s="67"/>
      <c r="K21" s="68"/>
      <c r="L21" s="60" t="s">
        <v>28</v>
      </c>
      <c r="M21" s="61"/>
      <c r="N21" s="61"/>
      <c r="O21" s="35">
        <f>SUMIF(G:G,5%,L:L)</f>
        <v>0</v>
      </c>
    </row>
    <row r="22" spans="1:15" s="9" customFormat="1" ht="30.2" customHeight="1" x14ac:dyDescent="0.25">
      <c r="A22" s="69"/>
      <c r="B22" s="70"/>
      <c r="C22" s="70"/>
      <c r="D22" s="70"/>
      <c r="E22" s="70"/>
      <c r="F22" s="70"/>
      <c r="G22" s="70"/>
      <c r="H22" s="70"/>
      <c r="I22" s="70"/>
      <c r="J22" s="70"/>
      <c r="K22" s="71"/>
      <c r="L22" s="60" t="s">
        <v>29</v>
      </c>
      <c r="M22" s="61"/>
      <c r="N22" s="61"/>
      <c r="O22" s="35">
        <f>SUMIF(G:G,19%,L:L)</f>
        <v>0</v>
      </c>
    </row>
    <row r="23" spans="1:15" s="9" customFormat="1" ht="30.2" customHeight="1" x14ac:dyDescent="0.25">
      <c r="A23" s="69"/>
      <c r="B23" s="70"/>
      <c r="C23" s="70"/>
      <c r="D23" s="70"/>
      <c r="E23" s="70"/>
      <c r="F23" s="70"/>
      <c r="G23" s="70"/>
      <c r="H23" s="70"/>
      <c r="I23" s="70"/>
      <c r="J23" s="70"/>
      <c r="K23" s="71"/>
      <c r="L23" s="58" t="s">
        <v>22</v>
      </c>
      <c r="M23" s="59"/>
      <c r="N23" s="59"/>
      <c r="O23" s="36">
        <f>SUM(O20:O22)</f>
        <v>0</v>
      </c>
    </row>
    <row r="24" spans="1:15" s="9" customFormat="1" ht="30.2" customHeight="1" x14ac:dyDescent="0.25">
      <c r="A24" s="69"/>
      <c r="B24" s="70"/>
      <c r="C24" s="70"/>
      <c r="D24" s="70"/>
      <c r="E24" s="70"/>
      <c r="F24" s="70"/>
      <c r="G24" s="70"/>
      <c r="H24" s="70"/>
      <c r="I24" s="70"/>
      <c r="J24" s="70"/>
      <c r="K24" s="71"/>
      <c r="L24" s="56" t="s">
        <v>30</v>
      </c>
      <c r="M24" s="57"/>
      <c r="N24" s="57"/>
      <c r="O24" s="37">
        <f>ROUND(O21*5%,0)</f>
        <v>0</v>
      </c>
    </row>
    <row r="25" spans="1:15" s="9" customFormat="1" ht="30.2" customHeight="1" x14ac:dyDescent="0.25">
      <c r="A25" s="69"/>
      <c r="B25" s="70"/>
      <c r="C25" s="70"/>
      <c r="D25" s="70"/>
      <c r="E25" s="70"/>
      <c r="F25" s="70"/>
      <c r="G25" s="70"/>
      <c r="H25" s="70"/>
      <c r="I25" s="70"/>
      <c r="J25" s="70"/>
      <c r="K25" s="71"/>
      <c r="L25" s="56" t="s">
        <v>31</v>
      </c>
      <c r="M25" s="57"/>
      <c r="N25" s="57"/>
      <c r="O25" s="35">
        <f>ROUND(O22*19%,0)</f>
        <v>0</v>
      </c>
    </row>
    <row r="26" spans="1:15" s="9" customFormat="1" ht="30.2" customHeight="1" x14ac:dyDescent="0.25">
      <c r="A26" s="69"/>
      <c r="B26" s="70"/>
      <c r="C26" s="70"/>
      <c r="D26" s="70"/>
      <c r="E26" s="70"/>
      <c r="F26" s="70"/>
      <c r="G26" s="70"/>
      <c r="H26" s="70"/>
      <c r="I26" s="70"/>
      <c r="J26" s="70"/>
      <c r="K26" s="71"/>
      <c r="L26" s="58" t="s">
        <v>32</v>
      </c>
      <c r="M26" s="59"/>
      <c r="N26" s="59"/>
      <c r="O26" s="36">
        <f>SUM(O24:O25)</f>
        <v>0</v>
      </c>
    </row>
    <row r="27" spans="1:15" s="9" customFormat="1" ht="30.2" customHeight="1" x14ac:dyDescent="0.25">
      <c r="A27" s="69"/>
      <c r="B27" s="70"/>
      <c r="C27" s="70"/>
      <c r="D27" s="70"/>
      <c r="E27" s="70"/>
      <c r="F27" s="70"/>
      <c r="G27" s="70"/>
      <c r="H27" s="70"/>
      <c r="I27" s="70"/>
      <c r="J27" s="70"/>
      <c r="K27" s="71"/>
      <c r="L27" s="60" t="s">
        <v>33</v>
      </c>
      <c r="M27" s="61"/>
      <c r="N27" s="61"/>
      <c r="O27" s="35">
        <f>SUMIF(I:I,8%,N:N)</f>
        <v>0</v>
      </c>
    </row>
    <row r="28" spans="1:15" s="9" customFormat="1" ht="37.5" customHeight="1" x14ac:dyDescent="0.25">
      <c r="A28" s="69"/>
      <c r="B28" s="70"/>
      <c r="C28" s="70"/>
      <c r="D28" s="70"/>
      <c r="E28" s="70"/>
      <c r="F28" s="70"/>
      <c r="G28" s="70"/>
      <c r="H28" s="70"/>
      <c r="I28" s="70"/>
      <c r="J28" s="70"/>
      <c r="K28" s="71"/>
      <c r="L28" s="64" t="s">
        <v>34</v>
      </c>
      <c r="M28" s="65"/>
      <c r="N28" s="65"/>
      <c r="O28" s="36">
        <f>SUM(O27)</f>
        <v>0</v>
      </c>
    </row>
    <row r="29" spans="1:15" s="9" customFormat="1" ht="32.25" customHeight="1" thickBot="1" x14ac:dyDescent="0.3">
      <c r="A29" s="72"/>
      <c r="B29" s="73"/>
      <c r="C29" s="73"/>
      <c r="D29" s="73"/>
      <c r="E29" s="73"/>
      <c r="F29" s="73"/>
      <c r="G29" s="73"/>
      <c r="H29" s="73"/>
      <c r="I29" s="73"/>
      <c r="J29" s="73"/>
      <c r="K29" s="74"/>
      <c r="L29" s="62" t="s">
        <v>35</v>
      </c>
      <c r="M29" s="63"/>
      <c r="N29" s="63"/>
      <c r="O29" s="38">
        <f>+O23+O26+O28</f>
        <v>0</v>
      </c>
    </row>
    <row r="31" spans="1:15" ht="50.1" customHeight="1" thickBot="1" x14ac:dyDescent="0.3">
      <c r="B31" s="78"/>
      <c r="C31" s="78"/>
    </row>
    <row r="32" spans="1:15" x14ac:dyDescent="0.25">
      <c r="B32" s="97" t="s">
        <v>36</v>
      </c>
      <c r="C32" s="97"/>
    </row>
    <row r="33" spans="1:17" ht="15" customHeight="1" x14ac:dyDescent="0.25">
      <c r="M33" s="40"/>
      <c r="N33" s="41"/>
      <c r="O33" s="42"/>
    </row>
    <row r="34" spans="1:17" ht="15.75" customHeight="1" x14ac:dyDescent="0.25">
      <c r="M34" s="40"/>
      <c r="N34" s="41"/>
      <c r="O34" s="42"/>
    </row>
    <row r="35" spans="1:17" ht="15" customHeight="1" x14ac:dyDescent="0.25">
      <c r="A35" s="11" t="s">
        <v>37</v>
      </c>
      <c r="M35" s="40"/>
      <c r="N35" s="41"/>
      <c r="O35" s="42"/>
    </row>
    <row r="36" spans="1:17" x14ac:dyDescent="0.25">
      <c r="A36" s="96" t="s">
        <v>38</v>
      </c>
      <c r="B36" s="96"/>
      <c r="C36" s="96"/>
      <c r="D36" s="96"/>
      <c r="E36" s="96"/>
      <c r="F36" s="96"/>
      <c r="G36" s="96"/>
      <c r="H36" s="96"/>
      <c r="I36" s="96"/>
      <c r="J36" s="96"/>
      <c r="K36" s="96"/>
      <c r="L36" s="96"/>
      <c r="M36" s="96"/>
      <c r="N36" s="96"/>
      <c r="O36" s="96"/>
      <c r="P36" s="2"/>
      <c r="Q36" s="2"/>
    </row>
    <row r="37" spans="1:17" ht="15" customHeight="1" x14ac:dyDescent="0.25">
      <c r="A37" s="95" t="s">
        <v>39</v>
      </c>
      <c r="B37" s="95"/>
      <c r="C37" s="95"/>
      <c r="D37" s="95"/>
      <c r="E37" s="95"/>
      <c r="F37" s="95"/>
      <c r="G37" s="95"/>
      <c r="H37" s="95"/>
      <c r="I37" s="95"/>
      <c r="J37" s="95"/>
      <c r="K37" s="95"/>
      <c r="L37" s="95"/>
      <c r="M37" s="95"/>
      <c r="N37" s="95"/>
      <c r="O37" s="95"/>
      <c r="P37" s="39"/>
      <c r="Q37" s="39"/>
    </row>
    <row r="38" spans="1:17" x14ac:dyDescent="0.25">
      <c r="A38" s="94" t="s">
        <v>40</v>
      </c>
      <c r="B38" s="94"/>
      <c r="C38" s="94"/>
      <c r="D38" s="94"/>
      <c r="E38" s="94"/>
      <c r="F38" s="94"/>
      <c r="G38" s="94"/>
      <c r="H38" s="94"/>
      <c r="I38" s="94"/>
      <c r="J38" s="94"/>
      <c r="K38" s="94"/>
      <c r="L38" s="94"/>
      <c r="M38" s="94"/>
      <c r="N38" s="94"/>
      <c r="O38" s="94"/>
      <c r="P38" s="5"/>
      <c r="Q38" s="5"/>
    </row>
    <row r="39" spans="1:17" x14ac:dyDescent="0.25">
      <c r="A39" s="94" t="s">
        <v>41</v>
      </c>
      <c r="B39" s="94"/>
      <c r="C39" s="94"/>
      <c r="D39" s="94"/>
      <c r="E39" s="94"/>
      <c r="F39" s="94"/>
      <c r="G39" s="94"/>
      <c r="H39" s="94"/>
      <c r="I39" s="94"/>
      <c r="J39" s="94"/>
      <c r="K39" s="94"/>
      <c r="L39" s="94"/>
      <c r="M39" s="94"/>
      <c r="N39" s="94"/>
      <c r="O39" s="94"/>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jc377u5fJKCsMZbgfLLtORzKQcJ2biBmAQ+Vxtg528pGcynyom2mDisrfYKEPfzvTCBmxxwhA2HOtkNs+asHmQ==" saltValue="QhRvPslxh7P51o+Thg50Ow==" spinCount="100000" sheet="1" formatCells="0" formatColumns="0" formatRows="0" insertColumns="0" insertRows="0" insertHyperlinks="0" deleteColumns="0" deleteRows="0" sort="0" autoFilter="0" pivotTables="0"/>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9">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G14:G19</xm:sqref>
        </x14:dataValidation>
        <x14:dataValidation type="list" allowBlank="1" showInputMessage="1" showErrorMessage="1">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6"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9"/>
      <c r="C2" s="99"/>
      <c r="D2" s="108" t="s">
        <v>0</v>
      </c>
      <c r="E2" s="110"/>
      <c r="F2" s="110"/>
      <c r="G2" s="110"/>
      <c r="H2" s="109"/>
      <c r="I2" s="108" t="s">
        <v>1</v>
      </c>
      <c r="J2" s="109"/>
      <c r="K2" s="54"/>
    </row>
    <row r="3" spans="2:11" ht="15" customHeight="1" x14ac:dyDescent="0.25">
      <c r="B3" s="99"/>
      <c r="C3" s="99"/>
      <c r="D3" s="108" t="s">
        <v>2</v>
      </c>
      <c r="E3" s="110"/>
      <c r="F3" s="110"/>
      <c r="G3" s="110"/>
      <c r="H3" s="109"/>
      <c r="I3" s="108" t="s">
        <v>77</v>
      </c>
      <c r="J3" s="109"/>
      <c r="K3" s="53"/>
    </row>
    <row r="4" spans="2:11" ht="15" customHeight="1" x14ac:dyDescent="0.25">
      <c r="B4" s="99"/>
      <c r="C4" s="99"/>
      <c r="D4" s="111" t="s">
        <v>3</v>
      </c>
      <c r="E4" s="112"/>
      <c r="F4" s="112"/>
      <c r="G4" s="112"/>
      <c r="H4" s="113"/>
      <c r="I4" s="108" t="s">
        <v>79</v>
      </c>
      <c r="J4" s="109"/>
      <c r="K4" s="53"/>
    </row>
    <row r="5" spans="2:11" ht="15" customHeight="1" x14ac:dyDescent="0.25">
      <c r="B5" s="99"/>
      <c r="C5" s="99"/>
      <c r="D5" s="114"/>
      <c r="E5" s="115"/>
      <c r="F5" s="115"/>
      <c r="G5" s="115"/>
      <c r="H5" s="116"/>
      <c r="I5" s="108" t="s">
        <v>47</v>
      </c>
      <c r="J5" s="109"/>
      <c r="K5" s="53"/>
    </row>
    <row r="6" spans="2:11" x14ac:dyDescent="0.25">
      <c r="K6" s="45"/>
    </row>
    <row r="7" spans="2:11" ht="15.75" customHeight="1" x14ac:dyDescent="0.25">
      <c r="B7" s="103" t="s">
        <v>48</v>
      </c>
      <c r="C7" s="103"/>
      <c r="D7" s="103"/>
      <c r="E7" s="103"/>
      <c r="F7" s="103"/>
      <c r="G7" s="103"/>
      <c r="H7" s="103"/>
      <c r="I7" s="103"/>
      <c r="J7" s="103"/>
      <c r="K7" s="50"/>
    </row>
    <row r="8" spans="2:11" ht="15.75" customHeight="1" x14ac:dyDescent="0.25">
      <c r="B8" s="98" t="s">
        <v>49</v>
      </c>
      <c r="C8" s="98" t="s">
        <v>50</v>
      </c>
      <c r="D8" s="98"/>
      <c r="E8" s="98"/>
      <c r="F8" s="98"/>
      <c r="G8" s="103" t="s">
        <v>51</v>
      </c>
      <c r="H8" s="103"/>
      <c r="I8" s="103"/>
      <c r="J8" s="103"/>
      <c r="K8" s="50"/>
    </row>
    <row r="9" spans="2:11" ht="15.75" customHeight="1" x14ac:dyDescent="0.25">
      <c r="B9" s="98"/>
      <c r="C9" s="49" t="s">
        <v>52</v>
      </c>
      <c r="D9" s="49" t="s">
        <v>53</v>
      </c>
      <c r="E9" s="98" t="s">
        <v>54</v>
      </c>
      <c r="F9" s="98"/>
      <c r="G9" s="103"/>
      <c r="H9" s="103"/>
      <c r="I9" s="103"/>
      <c r="J9" s="103"/>
      <c r="K9" s="50"/>
    </row>
    <row r="10" spans="2:11" ht="15.75" customHeight="1" x14ac:dyDescent="0.25">
      <c r="B10" s="47">
        <v>1</v>
      </c>
      <c r="C10" s="47">
        <v>2021</v>
      </c>
      <c r="D10" s="47">
        <v>5</v>
      </c>
      <c r="E10" s="117">
        <v>24</v>
      </c>
      <c r="F10" s="117"/>
      <c r="G10" s="106" t="s">
        <v>55</v>
      </c>
      <c r="H10" s="106"/>
      <c r="I10" s="106"/>
      <c r="J10" s="106"/>
      <c r="K10" s="52"/>
    </row>
    <row r="11" spans="2:11" ht="57.75" customHeight="1" x14ac:dyDescent="0.25">
      <c r="B11" s="47">
        <v>2</v>
      </c>
      <c r="C11" s="47">
        <v>2022</v>
      </c>
      <c r="D11" s="47">
        <v>5</v>
      </c>
      <c r="E11" s="104">
        <v>31</v>
      </c>
      <c r="F11" s="105"/>
      <c r="G11" s="100" t="s">
        <v>56</v>
      </c>
      <c r="H11" s="101"/>
      <c r="I11" s="101"/>
      <c r="J11" s="102"/>
      <c r="K11" s="52"/>
    </row>
    <row r="12" spans="2:11" ht="82.5" customHeight="1" x14ac:dyDescent="0.25">
      <c r="B12" s="47">
        <v>3</v>
      </c>
      <c r="C12" s="47">
        <v>2022</v>
      </c>
      <c r="D12" s="47">
        <v>7</v>
      </c>
      <c r="E12" s="104">
        <v>27</v>
      </c>
      <c r="F12" s="105"/>
      <c r="G12" s="100" t="s">
        <v>57</v>
      </c>
      <c r="H12" s="101"/>
      <c r="I12" s="101"/>
      <c r="J12" s="102"/>
      <c r="K12" s="52"/>
    </row>
    <row r="13" spans="2:11" ht="100.5" customHeight="1" x14ac:dyDescent="0.25">
      <c r="B13" s="47">
        <v>4</v>
      </c>
      <c r="C13" s="47">
        <v>2023</v>
      </c>
      <c r="D13" s="47">
        <v>11</v>
      </c>
      <c r="E13" s="104">
        <v>30</v>
      </c>
      <c r="F13" s="105"/>
      <c r="G13" s="100" t="s">
        <v>72</v>
      </c>
      <c r="H13" s="101"/>
      <c r="I13" s="101"/>
      <c r="J13" s="102"/>
      <c r="K13" s="52"/>
    </row>
    <row r="14" spans="2:11" ht="70.5" customHeight="1" x14ac:dyDescent="0.25">
      <c r="B14" s="47">
        <v>5</v>
      </c>
      <c r="C14" s="47">
        <v>2024</v>
      </c>
      <c r="D14" s="55" t="s">
        <v>71</v>
      </c>
      <c r="E14" s="104">
        <v>27</v>
      </c>
      <c r="F14" s="105"/>
      <c r="G14" s="100" t="s">
        <v>73</v>
      </c>
      <c r="H14" s="101"/>
      <c r="I14" s="101"/>
      <c r="J14" s="102"/>
      <c r="K14" s="52"/>
    </row>
    <row r="15" spans="2:11" ht="76.7" customHeight="1" x14ac:dyDescent="0.25">
      <c r="B15" s="47">
        <v>6</v>
      </c>
      <c r="C15" s="47">
        <v>2024</v>
      </c>
      <c r="D15" s="55" t="s">
        <v>74</v>
      </c>
      <c r="E15" s="104"/>
      <c r="F15" s="105"/>
      <c r="G15" s="100" t="s">
        <v>76</v>
      </c>
      <c r="H15" s="101"/>
      <c r="I15" s="101"/>
      <c r="J15" s="102"/>
      <c r="K15" s="52"/>
    </row>
    <row r="16" spans="2:11" ht="15.75" customHeight="1" x14ac:dyDescent="0.25">
      <c r="B16" s="98" t="s">
        <v>58</v>
      </c>
      <c r="C16" s="98"/>
      <c r="D16" s="98"/>
      <c r="E16" s="98"/>
      <c r="F16" s="98"/>
      <c r="G16" s="98"/>
      <c r="H16" s="98"/>
      <c r="I16" s="98"/>
      <c r="J16" s="98"/>
      <c r="K16" s="48"/>
    </row>
    <row r="17" spans="2:11" x14ac:dyDescent="0.25">
      <c r="B17" s="98" t="s">
        <v>59</v>
      </c>
      <c r="C17" s="98"/>
      <c r="D17" s="98"/>
      <c r="E17" s="98"/>
      <c r="F17" s="98" t="s">
        <v>60</v>
      </c>
      <c r="G17" s="98"/>
      <c r="H17" s="98"/>
      <c r="I17" s="98"/>
      <c r="J17" s="98"/>
      <c r="K17" s="48"/>
    </row>
    <row r="18" spans="2:11" ht="15.75" customHeight="1" x14ac:dyDescent="0.25">
      <c r="B18" s="117" t="s">
        <v>61</v>
      </c>
      <c r="C18" s="117"/>
      <c r="D18" s="117"/>
      <c r="E18" s="117"/>
      <c r="F18" s="117" t="s">
        <v>75</v>
      </c>
      <c r="G18" s="117"/>
      <c r="H18" s="117"/>
      <c r="I18" s="117"/>
      <c r="J18" s="117"/>
      <c r="K18" s="46"/>
    </row>
    <row r="19" spans="2:11" x14ac:dyDescent="0.25">
      <c r="B19" s="98" t="s">
        <v>62</v>
      </c>
      <c r="C19" s="98"/>
      <c r="D19" s="98"/>
      <c r="E19" s="98"/>
      <c r="F19" s="98"/>
      <c r="G19" s="98"/>
      <c r="H19" s="98"/>
      <c r="I19" s="98"/>
      <c r="J19" s="98"/>
      <c r="K19" s="48"/>
    </row>
    <row r="20" spans="2:11" x14ac:dyDescent="0.25">
      <c r="B20" s="98" t="s">
        <v>59</v>
      </c>
      <c r="C20" s="98"/>
      <c r="D20" s="98"/>
      <c r="E20" s="98"/>
      <c r="F20" s="98" t="s">
        <v>60</v>
      </c>
      <c r="G20" s="98"/>
      <c r="H20" s="98"/>
      <c r="I20" s="98"/>
      <c r="J20" s="98"/>
      <c r="K20" s="48"/>
    </row>
    <row r="21" spans="2:11" ht="15.75" customHeight="1" x14ac:dyDescent="0.25">
      <c r="B21" s="119" t="s">
        <v>63</v>
      </c>
      <c r="C21" s="119"/>
      <c r="D21" s="119"/>
      <c r="E21" s="119"/>
      <c r="F21" s="119" t="s">
        <v>64</v>
      </c>
      <c r="G21" s="119"/>
      <c r="H21" s="119"/>
      <c r="I21" s="119"/>
      <c r="J21" s="119"/>
      <c r="K21" s="51"/>
    </row>
    <row r="22" spans="2:11" ht="15.75" customHeight="1" x14ac:dyDescent="0.25">
      <c r="B22" s="103" t="s">
        <v>65</v>
      </c>
      <c r="C22" s="103"/>
      <c r="D22" s="103"/>
      <c r="E22" s="103"/>
      <c r="F22" s="103"/>
      <c r="G22" s="103"/>
      <c r="H22" s="103"/>
      <c r="I22" s="103"/>
      <c r="J22" s="103"/>
      <c r="K22" s="50"/>
    </row>
    <row r="23" spans="2:11" x14ac:dyDescent="0.25">
      <c r="B23" s="98" t="s">
        <v>59</v>
      </c>
      <c r="C23" s="98"/>
      <c r="D23" s="98"/>
      <c r="E23" s="98" t="s">
        <v>60</v>
      </c>
      <c r="F23" s="98"/>
      <c r="G23" s="98"/>
      <c r="H23" s="98" t="s">
        <v>66</v>
      </c>
      <c r="I23" s="98"/>
      <c r="J23" s="98"/>
      <c r="K23" s="48"/>
    </row>
    <row r="24" spans="2:11" x14ac:dyDescent="0.25">
      <c r="B24" s="98"/>
      <c r="C24" s="98"/>
      <c r="D24" s="98"/>
      <c r="E24" s="98"/>
      <c r="F24" s="98"/>
      <c r="G24" s="98"/>
      <c r="H24" s="49" t="s">
        <v>52</v>
      </c>
      <c r="I24" s="49" t="s">
        <v>53</v>
      </c>
      <c r="J24" s="49" t="s">
        <v>54</v>
      </c>
      <c r="K24" s="48"/>
    </row>
    <row r="25" spans="2:11" x14ac:dyDescent="0.25">
      <c r="B25" s="117" t="s">
        <v>67</v>
      </c>
      <c r="C25" s="117"/>
      <c r="D25" s="117"/>
      <c r="E25" s="119" t="s">
        <v>68</v>
      </c>
      <c r="F25" s="119"/>
      <c r="G25" s="119"/>
      <c r="H25" s="47">
        <v>2024</v>
      </c>
      <c r="I25" s="55" t="s">
        <v>74</v>
      </c>
      <c r="J25" s="47"/>
      <c r="K25" s="46"/>
    </row>
    <row r="26" spans="2:11" x14ac:dyDescent="0.25">
      <c r="K26" s="45"/>
    </row>
    <row r="27" spans="2:11" ht="56.25" customHeight="1" x14ac:dyDescent="0.25">
      <c r="B27" s="45"/>
      <c r="C27" s="118" t="s">
        <v>69</v>
      </c>
      <c r="D27" s="118"/>
      <c r="E27" s="118"/>
      <c r="F27" s="118"/>
      <c r="G27" s="118"/>
      <c r="H27" s="118"/>
      <c r="I27" s="118"/>
      <c r="K27" s="45"/>
    </row>
    <row r="28" spans="2:11" ht="16.5" customHeight="1" x14ac:dyDescent="0.25">
      <c r="E28" s="107" t="s">
        <v>70</v>
      </c>
      <c r="F28" s="107"/>
      <c r="G28" s="107"/>
      <c r="H28" s="107"/>
      <c r="I28" s="107"/>
      <c r="J28" s="107"/>
      <c r="K28" s="44"/>
    </row>
    <row r="29" spans="2:11" x14ac:dyDescent="0.25">
      <c r="B29" s="45"/>
      <c r="C29" s="45"/>
      <c r="D29" s="45"/>
      <c r="E29" s="107"/>
      <c r="F29" s="107"/>
      <c r="G29" s="107"/>
      <c r="H29" s="107"/>
      <c r="I29" s="107"/>
      <c r="J29" s="107"/>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8f52747-2777-4ebb-b9b0-b48c7fc961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B8AFF2757D214CA0AC0C3899B72B5F" ma:contentTypeVersion="16" ma:contentTypeDescription="Create a new document." ma:contentTypeScope="" ma:versionID="6af5a431eb7f509a95de24317b20949e">
  <xsd:schema xmlns:xsd="http://www.w3.org/2001/XMLSchema" xmlns:xs="http://www.w3.org/2001/XMLSchema" xmlns:p="http://schemas.microsoft.com/office/2006/metadata/properties" xmlns:ns3="078783f8-f10d-4e98-938c-e081b0e27612" xmlns:ns4="48f52747-2777-4ebb-b9b0-b48c7fc9614b" targetNamespace="http://schemas.microsoft.com/office/2006/metadata/properties" ma:root="true" ma:fieldsID="a4b5c72ba4c641507635e98c5a802139" ns3:_="" ns4:_="">
    <xsd:import namespace="078783f8-f10d-4e98-938c-e081b0e27612"/>
    <xsd:import namespace="48f52747-2777-4ebb-b9b0-b48c7fc961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783f8-f10d-4e98-938c-e081b0e276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52747-2777-4ebb-b9b0-b48c7fc961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48f52747-2777-4ebb-b9b0-b48c7fc9614b"/>
    <ds:schemaRef ds:uri="http://schemas.microsoft.com/office/2006/documentManagement/types"/>
    <ds:schemaRef ds:uri="http://purl.org/dc/terms/"/>
    <ds:schemaRef ds:uri="078783f8-f10d-4e98-938c-e081b0e27612"/>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758386DE-3E2E-4673-A6FE-618C45F9C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783f8-f10d-4e98-938c-e081b0e27612"/>
    <ds:schemaRef ds:uri="48f52747-2777-4ebb-b9b0-b48c7fc96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cp:lastPrinted>2024-07-22T22:04:40Z</cp:lastPrinted>
  <dcterms:created xsi:type="dcterms:W3CDTF">2017-04-28T13:22:52Z</dcterms:created>
  <dcterms:modified xsi:type="dcterms:W3CDTF">2024-10-25T20:41:16Z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0x01010091B8AFF2757D214CA0AC0C3899B72B5F</vt:lpwstr>
  </property>
</Properties>
</file>