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uisafernandamoreno\Downloads\QUIMICOS VERGEL\"/>
    </mc:Choice>
  </mc:AlternateContent>
  <bookViews>
    <workbookView xWindow="0" yWindow="0" windowWidth="28800" windowHeight="12300" tabRatio="688"/>
  </bookViews>
  <sheets>
    <sheet name="Bienes y Servicios" sheetId="7" r:id="rId1"/>
    <sheet name="Cálculos" sheetId="2" state="hidden" r:id="rId2"/>
  </sheets>
  <definedNames>
    <definedName name="_xlnm.Print_Area" localSheetId="0">'Bienes y Servicios'!$A$1:$O$68</definedName>
  </definedNames>
  <calcPr calcId="162913"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52" i="7" l="1"/>
  <c r="M52" i="7"/>
  <c r="N52" i="7"/>
  <c r="O52" i="7"/>
  <c r="L51" i="7"/>
  <c r="M51" i="7" s="1"/>
  <c r="L50" i="7"/>
  <c r="O50" i="7" s="1"/>
  <c r="M50" i="7"/>
  <c r="N50" i="7"/>
  <c r="L49" i="7"/>
  <c r="M49" i="7"/>
  <c r="N49" i="7"/>
  <c r="O49" i="7"/>
  <c r="L48" i="7"/>
  <c r="M48" i="7" s="1"/>
  <c r="L47" i="7"/>
  <c r="O47" i="7" s="1"/>
  <c r="M47" i="7"/>
  <c r="N47" i="7"/>
  <c r="L46" i="7"/>
  <c r="M46" i="7"/>
  <c r="N46" i="7"/>
  <c r="O46" i="7"/>
  <c r="L45" i="7"/>
  <c r="M45" i="7" s="1"/>
  <c r="L44" i="7"/>
  <c r="O44" i="7" s="1"/>
  <c r="M44" i="7"/>
  <c r="N44" i="7"/>
  <c r="L43" i="7"/>
  <c r="M43" i="7"/>
  <c r="N43" i="7"/>
  <c r="O43" i="7"/>
  <c r="L42" i="7"/>
  <c r="M42" i="7" s="1"/>
  <c r="L41" i="7"/>
  <c r="O41" i="7" s="1"/>
  <c r="M41" i="7"/>
  <c r="N41" i="7"/>
  <c r="L40" i="7"/>
  <c r="M40" i="7"/>
  <c r="N40" i="7"/>
  <c r="O40" i="7"/>
  <c r="L39" i="7"/>
  <c r="M39" i="7" s="1"/>
  <c r="L38" i="7"/>
  <c r="O38" i="7" s="1"/>
  <c r="M38" i="7"/>
  <c r="N38" i="7"/>
  <c r="L37" i="7"/>
  <c r="M37" i="7"/>
  <c r="N37" i="7"/>
  <c r="O37" i="7"/>
  <c r="L36" i="7"/>
  <c r="M36" i="7" s="1"/>
  <c r="L35" i="7"/>
  <c r="O35" i="7" s="1"/>
  <c r="M35" i="7"/>
  <c r="N35" i="7"/>
  <c r="L34" i="7"/>
  <c r="M34" i="7"/>
  <c r="N34" i="7"/>
  <c r="O34" i="7"/>
  <c r="L33" i="7"/>
  <c r="M33" i="7" s="1"/>
  <c r="L32" i="7"/>
  <c r="O32" i="7" s="1"/>
  <c r="M32" i="7"/>
  <c r="N32" i="7"/>
  <c r="L31" i="7"/>
  <c r="M31" i="7"/>
  <c r="N31" i="7"/>
  <c r="O31" i="7"/>
  <c r="L30" i="7"/>
  <c r="M30" i="7" s="1"/>
  <c r="L29" i="7"/>
  <c r="O29" i="7" s="1"/>
  <c r="M29" i="7"/>
  <c r="N29" i="7"/>
  <c r="L28" i="7"/>
  <c r="M28" i="7"/>
  <c r="N28" i="7"/>
  <c r="O28" i="7"/>
  <c r="L27" i="7"/>
  <c r="M27" i="7" s="1"/>
  <c r="L26" i="7"/>
  <c r="O26" i="7" s="1"/>
  <c r="M26" i="7"/>
  <c r="N26" i="7"/>
  <c r="L25" i="7"/>
  <c r="M25" i="7"/>
  <c r="N25" i="7"/>
  <c r="O25" i="7"/>
  <c r="L24" i="7"/>
  <c r="M24" i="7" s="1"/>
  <c r="L23" i="7"/>
  <c r="O23" i="7" s="1"/>
  <c r="M23" i="7"/>
  <c r="N23" i="7"/>
  <c r="O30" i="7" l="1"/>
  <c r="O33" i="7"/>
  <c r="O36" i="7"/>
  <c r="O48" i="7"/>
  <c r="O51" i="7"/>
  <c r="N24" i="7"/>
  <c r="O24" i="7" s="1"/>
  <c r="N27" i="7"/>
  <c r="O27" i="7" s="1"/>
  <c r="N30" i="7"/>
  <c r="N33" i="7"/>
  <c r="N36" i="7"/>
  <c r="N39" i="7"/>
  <c r="O39" i="7" s="1"/>
  <c r="N42" i="7"/>
  <c r="O42" i="7" s="1"/>
  <c r="N45" i="7"/>
  <c r="O45" i="7" s="1"/>
  <c r="N48" i="7"/>
  <c r="N51" i="7"/>
  <c r="H14" i="7"/>
  <c r="O58" i="7" l="1"/>
  <c r="O57" i="7"/>
  <c r="H16" i="7"/>
  <c r="J16" i="7"/>
  <c r="L16" i="7"/>
  <c r="M16" i="7" s="1"/>
  <c r="H17" i="7"/>
  <c r="J17" i="7"/>
  <c r="L17" i="7"/>
  <c r="M17" i="7" s="1"/>
  <c r="H18" i="7"/>
  <c r="J18" i="7"/>
  <c r="L18" i="7"/>
  <c r="M18" i="7" s="1"/>
  <c r="H19" i="7"/>
  <c r="J19" i="7"/>
  <c r="L19" i="7"/>
  <c r="M19" i="7" s="1"/>
  <c r="H20" i="7"/>
  <c r="J20" i="7"/>
  <c r="L20" i="7"/>
  <c r="M20" i="7" s="1"/>
  <c r="H21" i="7"/>
  <c r="J21" i="7"/>
  <c r="L21" i="7"/>
  <c r="N21" i="7" s="1"/>
  <c r="H22" i="7"/>
  <c r="J22" i="7"/>
  <c r="L22" i="7"/>
  <c r="N22" i="7" s="1"/>
  <c r="H15" i="7"/>
  <c r="J15" i="7"/>
  <c r="L15" i="7"/>
  <c r="M15" i="7" s="1"/>
  <c r="O55" i="7"/>
  <c r="O54" i="7"/>
  <c r="L14" i="7"/>
  <c r="M14" i="7" s="1"/>
  <c r="J14" i="7"/>
  <c r="M21" i="7" l="1"/>
  <c r="M22" i="7"/>
  <c r="O22" i="7" s="1"/>
  <c r="K21" i="7"/>
  <c r="K19" i="7"/>
  <c r="N18" i="7"/>
  <c r="O18" i="7" s="1"/>
  <c r="N17" i="7"/>
  <c r="O17" i="7" s="1"/>
  <c r="K20" i="7"/>
  <c r="O21" i="7"/>
  <c r="K18" i="7"/>
  <c r="K17" i="7"/>
  <c r="K15" i="7"/>
  <c r="K22" i="7"/>
  <c r="K16" i="7"/>
  <c r="N20" i="7"/>
  <c r="O20" i="7" s="1"/>
  <c r="N16" i="7"/>
  <c r="O16" i="7" s="1"/>
  <c r="N19" i="7"/>
  <c r="O19" i="7" s="1"/>
  <c r="N15" i="7"/>
  <c r="O15" i="7" s="1"/>
  <c r="O53" i="7"/>
  <c r="O56" i="7" s="1"/>
  <c r="K14" i="7"/>
  <c r="O59" i="7"/>
  <c r="O60" i="7"/>
  <c r="O61" i="7" s="1"/>
  <c r="N14" i="7"/>
  <c r="O14" i="7" s="1"/>
  <c r="O62" i="7" l="1"/>
</calcChain>
</file>

<file path=xl/sharedStrings.xml><?xml version="1.0" encoding="utf-8"?>
<sst xmlns="http://schemas.openxmlformats.org/spreadsheetml/2006/main" count="130" uniqueCount="93">
  <si>
    <t>MACROPROCESO DE APOYO</t>
  </si>
  <si>
    <t>CÓDIGO: ABSr125</t>
  </si>
  <si>
    <t xml:space="preserve">PROCESO GESTIÓN BIENES Y SERVICIOS </t>
  </si>
  <si>
    <t>COTIZACIÓN PARA PROCESOS DE BIENES, SERVICIOS U OBRAS</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</si>
  <si>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</si>
  <si>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</si>
  <si>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</si>
  <si>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</si>
  <si>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</si>
  <si>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</si>
  <si>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</si>
  <si>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</si>
  <si>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</si>
  <si>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</si>
  <si>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</si>
  <si>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</si>
  <si>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</si>
  <si>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</si>
  <si>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</si>
  <si>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</si>
  <si>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</si>
  <si>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</si>
  <si>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</si>
  <si>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</si>
  <si>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</si>
  <si>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</si>
  <si>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</si>
  <si>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</si>
  <si>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</si>
  <si>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</si>
  <si>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</si>
  <si>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</si>
  <si>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</si>
  <si>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</si>
  <si>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</si>
  <si>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</si>
  <si>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</si>
  <si>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</si>
  <si>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</si>
  <si>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</si>
  <si>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</si>
  <si>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</si>
  <si>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</si>
  <si>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</si>
  <si>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</si>
  <si>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</si>
  <si>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1 DE 5</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</si>
  <si>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t>
    </r>
    <r>
      <rPr>
        <sz val="12"/>
        <rFont val="Arial"/>
        <family val="2"/>
      </rPr>
      <t xml:space="preserve"> </t>
    </r>
    <r>
      <rPr>
        <b/>
        <sz val="12"/>
        <rFont val="Arial"/>
        <family val="2"/>
      </rPr>
      <t>ABSr097 y/o términos de Invitación Pública y/o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</si>
  <si>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VERSIÓN: 5</t>
  </si>
  <si>
    <t>VIGENCIA: 2024-02-27</t>
  </si>
  <si>
    <t>Herbicida post-emergente de contacto que elimina rápidamente
la mayoría de malezas de hoja ancha y angosta. La eliminación
de las malezas suele quedar completa en tres o cuatro días,
presentación tarro x litro .</t>
  </si>
  <si>
    <t>Herbicida de post-emergencia temprana sistémico para el control
de malezas gramíneas, cyperáceas y de hoja ancha, es
absorbido por las hojas y raíces de la planta, inhibiendo de la
enzima acetolactata sintasa, controla malezas gramíneas,
cyperáceas y de hoja ancha en maíz, tales como: Cassia tora,
Ipomea sp, Rottboellia exaltata, Malvastrum coromandelianum,
presentación tarro x 50 gramos.</t>
  </si>
  <si>
    <t>Herbicida hormonal sistémico de post-emergencia y selectivo de
baja volatilidad para el control de malezas de hoja ancha en
cultivos de caña de azúcar, maíz, sorgo, arroz, trigo, cebada y
en potreros. Se acumula en los puntos de crecimiento y las
raíces, presentación tarro x litro.</t>
  </si>
  <si>
    <t>LITROS</t>
  </si>
  <si>
    <t>GRAMOS</t>
  </si>
  <si>
    <t>Herbicida no selectivo, de aplicación post-emergente y acción
sistémica, recomendado para el control de la
mayoría de malezas anuales y perennes en crecimiento activo,
presentación tarro x litro.</t>
  </si>
  <si>
    <t>GALLINAZA COMPOSTADA es usada como acondicionador
orgánico para la aplicación al suelo. Repone la materia orgánica
agotada debido a la explotación
intensiva del suelo permitiéndose recuperar los niveles de
productividad. Es un material con buen aporte de nitrógeno,
además de fósforo, potasio, calcio, magnesio, azufre y algunos
micronutrientes, presentación bulto por 50 kilogramos.</t>
  </si>
  <si>
    <t>BULTO</t>
  </si>
  <si>
    <t>CAL AGRICOLA, es un excelente aliado para mantener el suelo
en buenas condiciones. Controla el nivel de pH y modifica la
acidez del suelo, un pH adecuado es esencial para el
crecimiento y la salud de las plantas, presentación bulto por 50
kilogramos.</t>
  </si>
  <si>
    <t>UREA (46-0-0) es un fertilizante nitrogenado soluble en agua, de
alta pureza y diseñado para impulsar el desarrollo saludable de
todas tus flores de interior, césped y verduras de jardín. Potente
fertilizante de nitrógeno promueve el crecimiento de hojas
verdes, presentación bulto x 50 kilogramos.</t>
  </si>
  <si>
    <t>FOSFATO DIAMONICO fertilizante agrícola, excelente fuente de
fósforo (P) y nitrógeno (N) para la nutrición de las plantas. Es
altamente soluble y por lo tanto se disuelve rápidamente en el
suelo para liberar fosfato y amonio disponible para las plantas,
presentación bulto x 50 kilogramos.</t>
  </si>
  <si>
    <t>CLORURO DE POTASIO, fertilizante para la aplicación al suelo
apropiado para la preparación de mezclas en su forma granular
y en la producción de NPK quimicos en su forma estandar. Su
aplicación depende de las necesidades del cultivo y la etapa de
su desarrollo, presentación bulto x 50 kilogramos</t>
  </si>
  <si>
    <t>17-6-18-6 es un fertilizante edáfico que está indicado para
usarse en cultivos frutales y otras plantaciones. Su
concentración garantiza excelentes cosechas en cultivos
perennes y semi perennes. Presentación bulto x 50 kilogramos.</t>
  </si>
  <si>
    <t>Fertilizante granulado con fórmula reforzada de micronutrientes
y nutrientes secundarios complementado con nitrógeno y fósforo.
Se aplica como complemento de NPK y al suelo (siempre
incorporado); ideal para complementar el abonamiento con
fertilizantes simples o compuestos, contiene: Nitrógeno total (N)
8.0%, Nitrógeno, amoniacal (N) 1%, Nitrógeno ureico (N)
7%,Fósforo asimilable (P2O5) 5.0%,Calcio (CaO) 18.0%,Magnesio (MgO) 6.0%,Azufre (S) 1.6%,Boro (B) 1.0%,Cobre (Cu) 0.14%,Molibdeno (Mo) 0.005%,Zinc (Zn) 2.5%, . Presentación bulto x 25 kilogramos.</t>
  </si>
  <si>
    <t>13-40-13: Fertilizante NPK en forma de cristales hidrosolubles
con microelementos quelatados con EDTA con un alto contenido
en fósforo; el boro se presenta en forma iónica. Bajo contenido
de cloro y ausencia de sodio y carbonatos. Presenta una
absorción rápida por parte del sistema radical por la baja
conductividad y la alta solubilidad. Composición: nitrógeno total
13.6% (nitrógeno amoniacal 9.15%; nitrógeno nítrico 4.45%); fósforo 39.66%; potasio 13.75%; azufre (SO3) 5.5%; boro 0.024%; cobre 0.038%; hierro 0.0038%; manganeso 0.0073%; zinc 0.0004%; agente quelante: EDTA. Presentación bulto x 25 kilogramos.</t>
  </si>
  <si>
    <t>15-5-30-2: Fertilizante NPK rico en potasio y equilibrado en
nitrógeno y potasio. La línea Master es una gama completa de fertirrigantes hidrosolubles microcristalinos con total e inmediata solubilidad, específica para la aplicación en fertirrigación. Libre
de sodio y cloro. Completo con microelementos quelatados en
EDTA. Composición: Nitrógeno 15.06% (N amoniacal 4.07%; N nítrico 7.32%; N ureico 3.67%); fósforo 5.30%; potasio 32.39%; azufre 13.25%; magnesio 1.2%; boro 0.03%; cobre 0.0057%; hierro 0.037%; manganeso 0.147%; zinc 0.0049%. Agente quelante: EDTA. Presentación bulto x 25 kilogramos.</t>
  </si>
  <si>
    <t>Fungicida foliar no sistémico con acción preventiva, de amplio
espectro. Clorotalonil inhibe el proceso de respiración
(conversión de carbohidratos en energía) de las células del
hongo, esto ocurre mediante un enlace rápido de las moléculas
de Clorotalonil con grupos sulfidrilos. Presentación tarro x litro.</t>
  </si>
  <si>
    <t>Fungicida sistémico, recomendado para el control de Venturia,
Oidio y otras enfermedades en pomáceas (manzana, pera,
membrillo), Oidio y acción complementaria en Botrytis en vides y berries (arándano, frutilla, frambuesa, mora), Oidio y Tizón temprano en papa y Tizón temprano, Alternariosis, Oidios y Fulvia en tomate y enfermedades en Tomate de invernadero, Pimiento, Ajo, Cebolla, Chalota, Melón, Pepino, Sandía, Zapallo, Zapallo italiano, Alcachofa, Apio, Espárrago, Repollo, Repollito de Bruselas, Brócoli, Coliflor, Lechuga y Zanahoria. Composición: Difenoconazol 250 g/l. Presentación tarro x litro.</t>
  </si>
  <si>
    <t>Fungicida foliar de acción preventiva, que se debe aplicar antes
que aparezcan los síntomas y signos de las enfermedades. Tiene una actividad de contacto multisitio, acción que minimiza la aparición de cepas resistentes.Ingrediente activo: Propineb: 700 g/Kg polymeric zinc 1,2 propylenebis (dithiocarbamate) de formulación a 20 °C Presentación Bolsa x 500 gramos.</t>
  </si>
  <si>
    <t>Fungicida sistémico, con acción preventiva y curativa de la
rancha, alternaria y mildiu en los cultivos de papa, tomate, ajo,
cebolla y cucurbitaceas. Ingredientes activos: Propineb: Polymeric zinc 1,2-propylenebis (Dithiocarbamate) 700 g/Kg; de formulación a 20°C. Cymoxanill: 1-[(EZ)-2-cyano-2- methoxyiminoacetyl]-3 ethylurea; 60 g/Kg; de formulación a 20 °C. Presentación bolsa x 500 gramos.</t>
  </si>
  <si>
    <t>Fungicida de Acción Sistémica Preventivo de concentración de
polvo mojable en agua que contiene 500 gramos de dimetomorph ya que tiene una elevada acción sistémica, ingresa rápidamente en el mesófilo de la hoja en forma translaminar ya que tiene movimiento apoplético el cual maneja efecto curativo prolongado y antiesporulante, el modo de acción del dimetomorph es un derivado del acido cinámico que impide la biosíntesis de la pared celular del patógeno por lo que actúa en diversas etapas del ciclo del hongo. Ingrediente activo Dimethomorph: (E,Z)-4-[3(4-clorofenil) -3-(3,4dimetoxifenil) acriloil] morfolina 50% p/p Ingredientes aditivos: 50% p/p. Presentación bolsa x 120 gramos.</t>
  </si>
  <si>
    <t>Fungicida y bactericida con amplio rango de acción, de origen
biológico, su ingrediente activo es producido de forma natural,
mediante la fermentación del hongo (Streptomices kasugaensis).
No presenta resistencia cruzada a otros bactericidas y fungicidas. Clorhidrato de kasugamicina hidratado* 2,3 % p/v (23 g/L) Coformulantes c.s.p. Presentación tarro x litro.</t>
  </si>
  <si>
    <t>Fungicida protectante de amplio espectro que tiene las
propiedades de Mancozeb, el oxicloruro de cobre y complejo férrico. De gran actividad contra los hongos y bacterias, ofrece control preventivo y reverdecimiento de las plantas. Composición
COBRE 11% (oxicloruro de cobre 19%) + MANCOZEB 50%. Presentación bolsa x kilogramo.</t>
  </si>
  <si>
    <t>KILOGRAMO</t>
  </si>
  <si>
    <t>Fungicida protectante con ingrediente activo Azufre (Grupo M02:
FUNGICIDA), con un mecanismo de acción que inhibe la
secreción de enzimas necesarias para el proceso de infección de los hongos, cuenta con una formulación en suspensión concentrada que garantiza un área de super cie mayor que la de los polvos mojables. Ingrediente activo: Azufre: 720 g/L de formulación a 20 °C. Ingredientes aditivos: C.s.p. 1 L. Presentación tarro x litro.</t>
  </si>
  <si>
    <t>Fungicida con acción preventiva y de post-infección cuando el
hongo está en incubación. Además, posee actividad translaminar, lo cual mejora su efecto, especialmente en períodos de alta presión de la enfermedad. Su forma de aplicación es aspersión foliar. Ingredientes Activos: Mancozeb equivalente a 640 g de i.a./kg y Cymoxanil equivalente a 80 g de i.a./kg Ingredientes Inertes: Dispersante e inertes asociados. Presentación bolsa x 500 gramos.</t>
  </si>
  <si>
    <t>Fungicida de efecto preventivo y de post-infección cuando el hongo está en incubación. Además posee acción sistémica local,
lo cuál mejora su efecto, especialmente en periodos de alta presión de las enfermedades. Ingrediente Activo: MANCOZEB : 640 gramos/kilogramo CYMOXANIL: 80 gramos/kilogramo Formulación: Polvo Mojable (WP). Presentacion bolsa por kilogramo.</t>
  </si>
  <si>
    <t>Insecticida de uso agrícola concentrado emulsionable, el cual
tiene como ingrediente activo el Chlorpirifos en una concentración de 480 gramos/litro, insecticida organofosforado de amplio espectro y recomendado para el control de plagas en
diversos cultivos y potreros. Presentación tarro x litro.</t>
  </si>
  <si>
    <t>Insecticida agrícola con concentrado emulsionable no sistémico
que actúa por contacto y acción estomacal. Eficaz por contacto, ingestión e inhalación. Tiene prolongado efecto residual en las
plantas tratadas, marcada actividad repelente de los insectos y efecto inhibidor de la alimentación de larvas. Composición Cipermetrina 10% p/v + Profenofos50% p/v. Presentación tarro x
litro.</t>
  </si>
  <si>
    <t>Insecticida no sistémico, de rápida acción por contacto y por
ingestión. Controla una amplia gama de insectos.
Específicamente, afecta los puentes de sodio de las células
nerviosas, generando efectos como la parálisis de los
organismos patógenos. Posee un buen efecto inicial y residual.
Ingrediente activo: Lamdacialotrina 50 g/L. Presentación tarro x
litro.</t>
  </si>
  <si>
    <t>Insecticidad químico, en forma de suspensión concentrada; el
cual tiene como ingredientes activos imidacloprid 200 g/L y
lambdacihalotrina 50 g/L, combina la acción de imidacloprid
insecticida sistémico y lambdacihalotrina insecticidad no
sistémico; ambas moléculas con acción por contacto e ingestión.
Presentación tarro x litro.</t>
  </si>
  <si>
    <t>Insecticida de alto rendimiento que combina la rápida acción de
la cipermetrina, un piretroide con características muy ventajosas
porque contiene una alta proporción de isómeros biológicamente
más activos con respecto a sus similares. Además, contiene
butóxido de piperonilo, una sustancia que multiplica la acción del
piretroide al neutralizar la resistencia de los insectos.
Composición Cipermetrina 20 %, Butóxido de piperonilo 15 %.
Presentación tarro x litro.</t>
  </si>
  <si>
    <t>Insecticida piretroide que actúa por contacto e ingestión sobre el
sistema nervioso central, causando bloqueo de los receptores
post-sinápticos nicotinérgicos de acetilcolina; ofrece un alto efecto residual y sistémico. Composición contienen como
ingrediente activo la molecula de Cipermetrina. Presentación
tarro x litro.</t>
  </si>
  <si>
    <t>Acaricida e insecticida selectivo, con efecto sistémico local y
translaminar, de residualidad media, que actúa sobre formas
móviles (larvas, y adultos), para control preventivo a curativo
temprano. Composición: Abamectina 1,8% · B1a y B1b.
Formulación: Es una emulsión concentrada (EC). Presentacion
tarro x litro</t>
  </si>
  <si>
    <t>Insecticida que combina dos poderosos modos de acción.
Sistémico de tiamethoxam que es absorbido y distribuido por el
follaje y traslocado en toda la planta, actuando por ingestión y de
contacto de Lambda Cyalotrina, con un rápido efecto de derribe
(Knock-down). También posee un marcado efecto de repelencia
y acción antialimentaria. THIAMETHOXAM 141 g/L + LAMBDACIALOTRINA 106 gr/L Ingredientes aditivos c.s.p.
1/L. Presentación bolsa x kilo.</t>
  </si>
  <si>
    <t>Insecticida sistémico por contacto e ingestión, rápido efecto de
choque. Este inhibe la actividad de la acetilcolinesterasa, alterando las funciones del sistema nervioso central del insecto.
Composición: Ingrediente Activo: Methomyl. Presentación bolsa
x 120 gramos.</t>
  </si>
  <si>
    <t>Coadyuvante líquido con base en alcohol etoxilado, ácidos
orgánicos, colorantes, indicadores de ácidos para acondicionar
el agua empleada en la mezcla de aplicación agrícola. Este coadyuvante reduce el pH del agua a niveles de 3.5 a 6.5 que son los más adecuados para lograr un desempeño óptimo de los
ingredientes activos de los productos agrícolas. Composición: Fósforo Asimilable (P.O.) 40,0 g/L, Potasio Soluble en Agua
(KO), 30,0 g/L, Silicio Total (SiO), 10,0 g/L, Densidad a 20°C 1,07 g/ml, pH en solución al 10% 2,69, Conductividad Eléctrica (1:100) 0,75 dS/m. Presentación tarro x litro.</t>
  </si>
  <si>
    <t>Fertilizante foliar, ayuda al llenado de fruto mediante el transporte de azúcares y fotoasimilados, el potasio es importante para este proceso. Contribuye con la calidad de su cosecha gracias al aporte de elementos menores como el zinc, manganeso, hierro entre otros. Composición Fósforo Asimilable (PO) 160 g/L , Potasio soluble en agua (KO), 480 g/L 15 g/, Magnesio soluble en agua (MgO), Azufre soluble en agua (5) Boro soluble en aqua (B)*, 10 g/L 0,5 g/L, Molibdeno Soluble en agua (Mo).. Zinc soluble en agua (Zn) 10 g/L, Quelatos con ácido ascorbico, ácido glutamico, ácido fólico y ácido málico, Quelatado con polioles manitol , Densidad a 20°C 1,75 g/ml, pH en solución al 10% 6,95, Conductividad eléctrica (1:100) 8,49 ds/m. Presentación tarro x litro.</t>
  </si>
  <si>
    <t>Fertilizante diseñado para contrarrestar condiciones de estres de
cualquier tipo de cultivo, favorece el rebrote y ayuda a mantener
activos los pigmentos fotosintéticos de la planta. Composición
Potasio soluble en agua (K¿O) 30 g/L, Boro Soluble en agua (B)
0,5 g/L, Cobre Soluble en agua (Cu) 0,2 g/L, Carbono orgánico
oxidable 30 g/L, Hierro Soluble en agua (Fe) 0,3 g/L, Manganeso
soluble en agua (Mn) 0,3 g/L, Zinc soluble en agua (Zn) 0,4 g/L,
Carbohidratos, Polisacaridos, aminoácidos libres, Prolina,
estracto de algas marinas, ácido salicílico pH (Solución 10%)
5,7, Densidad 1,12 g/mL, Conductividad Eléctrica 1:2000,56
dS/m. Presentación tarro x litro</t>
  </si>
  <si>
    <t>Fertilizante foliar formulado a base de heotagluconato de calcio y
boro acomplejado en monoetanilamina para asegurar un
adecuado balance de los dos nutrientes para la fertilización de
los cultivos. Composición Calcio Soluble en aqua (Ca) 50 g/L,
"Boro Soluble en agua (B) 30g/l, Aminoácidos Libres AA 20g/l,
Carbono Orgánico Oxidable C.O. 30/L, PH (Solución 10%) a 4.5,
Densidad 1,43-g/mL, Conductividad Electrica 1:200 3:9 dS/m
Presentación tarro x litro.</t>
  </si>
  <si>
    <t>Fertilizante enraizador especialmente diseñado para inducir y
estimular el desarrollo radicular y el engrosamiento de tallos en
la producción de plántulas, trasplantes, estacas ya enraizadas y
árboles frutales. Composición Nitrógeno Total 1,49%, Fosforo
Asimilable (P¿O) 2,53%, Potasio Soluble en Agua (KO) 2,98%, Calcio (CaO) 5,83%, Carbono Orgánico Oxidable Total 11,70%, Relación Carbono/Nitrógeno 8,0, Cenizas 51,0%, Humedad
15,00%, PH 7,5 a 8,2, Densidad a 20°C 0,65 a 0,74 g/cm³, Capacidad de Intercambio Cationico 44,40 mg/100g , Capacidad de Retención de Agua 83,30%, Conductividad Eléctrica 24,90 d5/m Presentación tarro x litro.</t>
  </si>
  <si>
    <t>Acondicionador de suelos e ideal para la producción de
diferentes tipos de fertilizantes orgánicos, que permiten mejorar
la productividad de los cultivos mediante el aporte de nutrientes
y mejoramiento de la carga orgánica en el suelo. Es ideal para
cultivos que requieran potasio, como caña, palma, arroz, café,
piña, plátano, aguacate y cítricos.Composición:Nitrogeno total
(N)1,90%,Potasio Total (k20) 14,50%,Carbonot orgánico oxidable total 28,40%,Silicio Total (SiO2)1,70%, Humedad 1,20% pH en solución al 10% 5,54%,Densidad real máxima0,522 g/cm3, Capacidad de intercambio catiónico 273,35 meq/100g, Salmonella spp Ausencia /25g, Coliformes totales,&lt;1,8 NMP/g, Huevos de helmintos viables&lt;1 huevo/4g. Presentación bolsa x 5 kilogramos.</t>
  </si>
  <si>
    <t>Fertilizante radicular con una composición balanceada de
nutrientes secundarios y micronutrientes. Ayuda a obtener una
mayor producción y una mejor calidad en la cosecha al disminuir
la deficiencia de los suelos en Calcio, Magnesio, Cobre, Zinc,
Boro, Azufre y Silicio, se formula para cultivos de arroz, algodón,
café, frutales, papa, sorgo y soya. Todos estos cultivos requieren
del silicio para tolerar sequias, incrementar su resistencia a ataques de patógenos de hongos y retrasar la defoliación
prematura. Composición: Silicio Total (SiO2) 35 %, Fosforo Total
(P2O5) 5 %, Calcio Total (CaO) 15 %, MagnesioTotal (MgO) 5
%, Azufre Total (S) 2 % Boro Total (B) 0,10 %, Cobre Total (Cu) 0,03 %, Zinc Total (Zn) 0,20%. Presentación bulto x 50 kilogramos.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</si>
</sst>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2"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7" applyNumberFormat="0" applyFill="0" applyAlignment="0" applyProtection="0"/>
    <xf numFmtId="0" fontId="12" fillId="0" borderId="8" applyNumberFormat="0" applyFill="0" applyAlignment="0" applyProtection="0"/>
    <xf numFmtId="0" fontId="13" fillId="0" borderId="9"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0" applyNumberFormat="0" applyAlignment="0" applyProtection="0"/>
    <xf numFmtId="0" fontId="18" fillId="8" borderId="11" applyNumberFormat="0" applyAlignment="0" applyProtection="0"/>
    <xf numFmtId="0" fontId="19" fillId="8" borderId="10" applyNumberFormat="0" applyAlignment="0" applyProtection="0"/>
    <xf numFmtId="0" fontId="20" fillId="0" borderId="12" applyNumberFormat="0" applyFill="0" applyAlignment="0" applyProtection="0"/>
    <xf numFmtId="0" fontId="21" fillId="9" borderId="13" applyNumberFormat="0" applyAlignment="0" applyProtection="0"/>
    <xf numFmtId="0" fontId="22" fillId="0" borderId="0" applyNumberFormat="0" applyFill="0" applyBorder="0" applyAlignment="0" applyProtection="0"/>
    <xf numFmtId="0" fontId="5" fillId="10" borderId="14" applyNumberFormat="0" applyFont="0" applyAlignment="0" applyProtection="0"/>
    <xf numFmtId="0" fontId="23" fillId="0" borderId="0" applyNumberFormat="0" applyFill="0" applyBorder="0" applyAlignment="0" applyProtection="0"/>
    <xf numFmtId="0" fontId="24" fillId="0" borderId="15"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00">
    <xf numFmtId="0" fontId="0" fillId="0" borderId="0" xfId="0"/>
    <xf numFmtId="0" fontId="1" fillId="2" borderId="0" xfId="0" applyFont="1" applyFill="1" applyProtection="1">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1" fillId="2" borderId="0" xfId="0" applyFont="1" applyFill="1" applyProtection="1">
      <protection locked="0"/>
    </xf>
    <xf numFmtId="0" fontId="1" fillId="2" borderId="0" xfId="0" applyFont="1" applyFill="1" applyAlignment="1" applyProtection="1">
      <alignment horizontal="center"/>
      <protection locked="0"/>
    </xf>
    <xf numFmtId="0" fontId="0" fillId="2" borderId="0" xfId="0" applyFill="1" applyProtection="1">
      <protection locked="0"/>
    </xf>
    <xf numFmtId="0" fontId="3" fillId="2" borderId="0" xfId="0" applyFont="1" applyFill="1" applyProtection="1">
      <protection locked="0"/>
    </xf>
    <xf numFmtId="0" fontId="6" fillId="2" borderId="0" xfId="0" applyFont="1" applyFill="1" applyProtection="1">
      <protection locked="0"/>
    </xf>
    <xf numFmtId="0" fontId="3" fillId="2" borderId="0" xfId="0" applyFont="1" applyFill="1" applyAlignment="1" applyProtection="1">
      <alignment horizontal="left"/>
      <protection locked="0"/>
    </xf>
    <xf numFmtId="0" fontId="6" fillId="2" borderId="0" xfId="0" applyFont="1" applyFill="1" applyAlignment="1" applyProtection="1">
      <alignment horizontal="left"/>
      <protection locked="0"/>
    </xf>
    <xf numFmtId="0" fontId="27" fillId="0" borderId="0" xfId="0" applyFont="1" applyAlignment="1" applyProtection="1">
      <alignment vertical="center" wrapText="1"/>
      <protection locked="0"/>
    </xf>
    <xf numFmtId="0" fontId="7" fillId="2" borderId="0" xfId="0" applyFont="1" applyFill="1" applyAlignment="1" applyProtection="1">
      <alignment vertical="center" wrapText="1"/>
      <protection locked="0"/>
    </xf>
    <xf numFmtId="0" fontId="1" fillId="2" borderId="0" xfId="0" applyFont="1" applyFill="1" applyAlignment="1" applyProtection="1">
      <alignment vertical="justify"/>
      <protection locked="0"/>
    </xf>
    <xf numFmtId="0" fontId="1" fillId="2" borderId="0" xfId="0" applyFont="1" applyFill="1" applyAlignment="1" applyProtection="1">
      <alignment vertical="center"/>
      <protection locked="0"/>
    </xf>
    <xf numFmtId="0" fontId="7" fillId="2" borderId="0" xfId="0" applyFont="1" applyFill="1" applyAlignment="1" applyProtection="1">
      <alignment horizontal="center" vertical="center" wrapText="1"/>
      <protection locked="0"/>
    </xf>
    <xf numFmtId="0" fontId="1" fillId="2" borderId="0" xfId="0" applyFont="1" applyFill="1" applyAlignment="1" applyProtection="1">
      <alignment horizontal="center" vertical="center"/>
      <protection locked="0"/>
    </xf>
    <xf numFmtId="0" fontId="27" fillId="2" borderId="0" xfId="0" applyFont="1" applyFill="1" applyAlignment="1" applyProtection="1">
      <alignment vertical="center" wrapText="1"/>
      <protection locked="0"/>
    </xf>
    <xf numFmtId="0" fontId="0" fillId="2" borderId="0" xfId="0" applyFill="1" applyAlignment="1" applyProtection="1">
      <alignment vertical="center"/>
      <protection locked="0"/>
    </xf>
    <xf numFmtId="43" fontId="26" fillId="0" borderId="0" xfId="3" applyFont="1" applyBorder="1" applyAlignment="1" applyProtection="1">
      <alignment vertical="center"/>
      <protection locked="0"/>
    </xf>
    <xf numFmtId="43" fontId="26" fillId="0" borderId="0" xfId="3" applyFont="1" applyBorder="1" applyAlignment="1" applyProtection="1">
      <alignment vertical="center" wrapText="1"/>
      <protection locked="0"/>
    </xf>
    <xf numFmtId="43" fontId="26" fillId="0" borderId="0" xfId="4" applyFont="1" applyBorder="1" applyProtection="1">
      <protection locked="0"/>
    </xf>
    <xf numFmtId="0" fontId="3" fillId="0" borderId="0" xfId="0" applyFont="1" applyAlignment="1" applyProtection="1">
      <alignment vertical="center"/>
      <protection locked="0"/>
    </xf>
    <xf numFmtId="0" fontId="3" fillId="2" borderId="0" xfId="0" applyFont="1" applyFill="1" applyAlignment="1" applyProtection="1">
      <alignment wrapText="1"/>
      <protection locked="0"/>
    </xf>
    <xf numFmtId="0" fontId="7" fillId="3" borderId="27" xfId="0" applyFont="1" applyFill="1" applyBorder="1" applyAlignment="1" applyProtection="1">
      <alignment horizontal="center" vertical="center" wrapText="1"/>
    </xf>
    <xf numFmtId="0" fontId="7" fillId="3" borderId="28" xfId="0" applyFont="1" applyFill="1" applyBorder="1" applyAlignment="1" applyProtection="1">
      <alignment horizontal="center" vertical="center" wrapText="1"/>
    </xf>
    <xf numFmtId="43" fontId="7" fillId="3" borderId="28" xfId="3" applyFont="1" applyFill="1" applyBorder="1" applyAlignment="1" applyProtection="1">
      <alignment horizontal="center" vertical="center" wrapText="1"/>
    </xf>
    <xf numFmtId="43" fontId="7" fillId="3" borderId="33" xfId="3" applyFont="1" applyFill="1" applyBorder="1" applyAlignment="1" applyProtection="1">
      <alignment horizontal="center" vertical="center" wrapText="1"/>
    </xf>
    <xf numFmtId="0" fontId="1" fillId="2" borderId="0" xfId="0" applyFont="1" applyFill="1" applyProtection="1"/>
    <xf numFmtId="0" fontId="0" fillId="2" borderId="0" xfId="0" applyFill="1" applyProtection="1"/>
    <xf numFmtId="43" fontId="3" fillId="0" borderId="33" xfId="4" applyFont="1" applyBorder="1" applyAlignment="1" applyProtection="1">
      <alignment vertical="center"/>
    </xf>
    <xf numFmtId="43" fontId="3" fillId="0" borderId="34" xfId="4" applyFont="1" applyBorder="1" applyAlignment="1" applyProtection="1">
      <alignment vertical="center"/>
    </xf>
    <xf numFmtId="43" fontId="6" fillId="0" borderId="34" xfId="4" applyFont="1" applyBorder="1" applyAlignment="1" applyProtection="1">
      <alignment vertical="center"/>
    </xf>
    <xf numFmtId="43" fontId="3" fillId="0" borderId="34" xfId="4" applyFont="1" applyFill="1" applyBorder="1" applyAlignment="1" applyProtection="1">
      <alignment vertical="center"/>
    </xf>
    <xf numFmtId="43" fontId="6" fillId="0" borderId="35" xfId="4" applyFont="1" applyBorder="1" applyAlignment="1" applyProtection="1">
      <alignment vertical="center"/>
    </xf>
    <xf numFmtId="43" fontId="3" fillId="0" borderId="1" xfId="3" applyFont="1" applyFill="1" applyBorder="1" applyAlignment="1" applyProtection="1">
      <alignment horizontal="center" vertical="center"/>
    </xf>
    <xf numFmtId="43" fontId="3" fillId="0" borderId="34" xfId="3" applyFont="1" applyFill="1" applyBorder="1" applyAlignment="1" applyProtection="1">
      <alignment vertical="center"/>
    </xf>
    <xf numFmtId="0" fontId="3" fillId="0" borderId="1" xfId="0" applyFont="1" applyBorder="1" applyAlignment="1" applyProtection="1">
      <alignment horizontal="center" vertical="center" wrapText="1"/>
    </xf>
    <xf numFmtId="0" fontId="1" fillId="0" borderId="1" xfId="0" applyFont="1" applyBorder="1" applyAlignment="1" applyProtection="1">
      <alignment horizontal="center" vertical="center" wrapText="1"/>
    </xf>
    <xf numFmtId="0" fontId="3" fillId="0" borderId="1" xfId="0" applyFont="1" applyBorder="1" applyAlignment="1" applyProtection="1">
      <alignment horizontal="left" vertical="center" wrapText="1"/>
    </xf>
    <xf numFmtId="0" fontId="3" fillId="2" borderId="0" xfId="0" applyFont="1" applyFill="1" applyAlignment="1" applyProtection="1">
      <alignment horizontal="center"/>
    </xf>
    <xf numFmtId="0" fontId="3" fillId="2" borderId="0" xfId="0" applyFont="1" applyFill="1" applyAlignment="1" applyProtection="1">
      <alignment horizontal="center" wrapText="1"/>
    </xf>
    <xf numFmtId="0" fontId="1" fillId="2" borderId="0" xfId="0" applyFont="1" applyFill="1" applyAlignment="1" applyProtection="1">
      <alignment horizontal="center"/>
    </xf>
    <xf numFmtId="0" fontId="8" fillId="2" borderId="5" xfId="0" applyFont="1" applyFill="1" applyBorder="1" applyAlignment="1" applyProtection="1">
      <alignment horizontal="center"/>
    </xf>
    <xf numFmtId="0" fontId="2" fillId="0" borderId="1" xfId="0" applyFont="1" applyBorder="1" applyAlignment="1" applyProtection="1">
      <alignment vertical="top" wrapText="1"/>
    </xf>
    <xf numFmtId="0" fontId="4" fillId="2" borderId="1" xfId="0" applyFont="1" applyFill="1" applyBorder="1" applyAlignment="1" applyProtection="1">
      <alignment horizontal="center" vertical="center" wrapText="1"/>
    </xf>
    <xf numFmtId="0" fontId="4" fillId="0" borderId="1" xfId="0" applyFont="1" applyBorder="1" applyAlignment="1" applyProtection="1">
      <alignment horizontal="center" vertical="center" wrapText="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xf>
    <xf numFmtId="0" fontId="7" fillId="3" borderId="4" xfId="0" applyFont="1" applyFill="1" applyBorder="1" applyAlignment="1" applyProtection="1">
      <alignment horizontal="center" vertical="center" wrapText="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29" fillId="2" borderId="18" xfId="0" applyFont="1" applyFill="1" applyBorder="1" applyAlignment="1" applyProtection="1">
      <alignment horizontal="left" vertical="center" wrapText="1"/>
    </xf>
    <xf numFmtId="0" fontId="29" fillId="2" borderId="5" xfId="0" applyFont="1" applyFill="1" applyBorder="1" applyAlignment="1" applyProtection="1">
      <alignment horizontal="left" vertical="center" wrapText="1"/>
    </xf>
    <xf numFmtId="0" fontId="29" fillId="2" borderId="19" xfId="0" applyFont="1" applyFill="1" applyBorder="1" applyAlignment="1" applyProtection="1">
      <alignment horizontal="left" vertical="center" wrapText="1"/>
    </xf>
    <xf numFmtId="0" fontId="29" fillId="2" borderId="20" xfId="0" applyFont="1" applyFill="1" applyBorder="1" applyAlignment="1" applyProtection="1">
      <alignment horizontal="left" vertical="center" wrapText="1"/>
    </xf>
    <xf numFmtId="0" fontId="29" fillId="2" borderId="0" xfId="0" applyFont="1" applyFill="1" applyAlignment="1" applyProtection="1">
      <alignment horizontal="left" vertical="center" wrapText="1"/>
    </xf>
    <xf numFmtId="0" fontId="29" fillId="2" borderId="21" xfId="0" applyFont="1" applyFill="1" applyBorder="1" applyAlignment="1" applyProtection="1">
      <alignment horizontal="left" vertical="center" wrapText="1"/>
    </xf>
    <xf numFmtId="0" fontId="29" fillId="2" borderId="22" xfId="0" applyFont="1" applyFill="1" applyBorder="1" applyAlignment="1" applyProtection="1">
      <alignment horizontal="left" vertical="center" wrapText="1"/>
    </xf>
    <xf numFmtId="0" fontId="29" fillId="2" borderId="6" xfId="0" applyFont="1" applyFill="1" applyBorder="1" applyAlignment="1" applyProtection="1">
      <alignment horizontal="left" vertical="center" wrapText="1"/>
    </xf>
    <xf numFmtId="0" fontId="29" fillId="2" borderId="23" xfId="0" applyFont="1" applyFill="1" applyBorder="1" applyAlignment="1" applyProtection="1">
      <alignment horizontal="left" vertical="center" wrapText="1"/>
    </xf>
    <xf numFmtId="0" fontId="1" fillId="36" borderId="6" xfId="0" applyFont="1" applyFill="1" applyBorder="1" applyAlignment="1" applyProtection="1">
      <alignment horizontal="center" vertical="center"/>
      <protection locked="0"/>
    </xf>
    <xf numFmtId="0" fontId="27" fillId="35" borderId="26" xfId="0" applyFont="1" applyFill="1" applyBorder="1" applyAlignment="1" applyProtection="1">
      <alignment horizontal="center" vertical="center"/>
    </xf>
    <xf numFmtId="0" fontId="27" fillId="35" borderId="24" xfId="0" applyFont="1" applyFill="1" applyBorder="1" applyAlignment="1" applyProtection="1">
      <alignment horizontal="center" vertical="center"/>
    </xf>
    <xf numFmtId="0" fontId="27" fillId="35" borderId="32" xfId="0" applyFont="1" applyFill="1" applyBorder="1" applyAlignment="1" applyProtection="1">
      <alignment horizontal="center" vertical="center"/>
    </xf>
    <xf numFmtId="0" fontId="27" fillId="35" borderId="17" xfId="0" applyFont="1" applyFill="1" applyBorder="1" applyAlignment="1" applyProtection="1">
      <alignment horizontal="center" vertical="center"/>
    </xf>
    <xf numFmtId="0" fontId="27" fillId="35" borderId="16" xfId="0" applyFont="1" applyFill="1" applyBorder="1" applyAlignment="1" applyProtection="1">
      <alignment horizontal="center" vertical="center"/>
    </xf>
    <xf numFmtId="0" fontId="27" fillId="35" borderId="25" xfId="0" applyFont="1" applyFill="1" applyBorder="1" applyAlignment="1" applyProtection="1">
      <alignment horizontal="center" vertical="center"/>
    </xf>
    <xf numFmtId="0" fontId="6" fillId="0" borderId="30" xfId="3" applyNumberFormat="1" applyFont="1" applyBorder="1" applyAlignment="1" applyProtection="1">
      <alignment horizontal="center" vertical="center" wrapText="1"/>
    </xf>
    <xf numFmtId="0" fontId="6" fillId="0" borderId="31" xfId="3" applyNumberFormat="1" applyFont="1" applyBorder="1" applyAlignment="1" applyProtection="1">
      <alignment horizontal="center" vertical="center" wrapText="1"/>
    </xf>
    <xf numFmtId="0" fontId="6" fillId="0" borderId="29" xfId="3" applyNumberFormat="1" applyFont="1" applyBorder="1" applyAlignment="1" applyProtection="1">
      <alignment horizontal="center" vertical="center" wrapText="1"/>
    </xf>
    <xf numFmtId="0" fontId="6" fillId="0" borderId="1" xfId="3" applyNumberFormat="1" applyFont="1" applyBorder="1" applyAlignment="1" applyProtection="1">
      <alignment horizontal="center" vertical="center" wrapText="1"/>
    </xf>
    <xf numFmtId="0" fontId="3" fillId="0" borderId="29" xfId="3" applyNumberFormat="1" applyFont="1" applyBorder="1" applyAlignment="1" applyProtection="1">
      <alignment horizontal="center" vertical="center" wrapText="1"/>
    </xf>
    <xf numFmtId="0" fontId="3" fillId="0" borderId="1" xfId="3" applyNumberFormat="1" applyFont="1" applyBorder="1" applyAlignment="1" applyProtection="1">
      <alignment horizontal="center" vertical="center" wrapText="1"/>
    </xf>
    <xf numFmtId="0" fontId="6" fillId="0" borderId="29" xfId="3" applyNumberFormat="1" applyFont="1" applyBorder="1" applyAlignment="1" applyProtection="1">
      <alignment horizontal="center" vertical="center"/>
    </xf>
    <xf numFmtId="0" fontId="6" fillId="0" borderId="1" xfId="3" applyNumberFormat="1" applyFont="1" applyBorder="1" applyAlignment="1" applyProtection="1">
      <alignment horizontal="center" vertical="center"/>
    </xf>
    <xf numFmtId="0" fontId="3" fillId="0" borderId="29" xfId="3" applyNumberFormat="1" applyFont="1" applyBorder="1" applyAlignment="1" applyProtection="1">
      <alignment horizontal="center" vertical="center"/>
    </xf>
    <xf numFmtId="0" fontId="3" fillId="0" borderId="1" xfId="3" applyNumberFormat="1" applyFont="1" applyBorder="1" applyAlignment="1" applyProtection="1">
      <alignment horizontal="center" vertical="center"/>
    </xf>
    <xf numFmtId="0" fontId="3" fillId="0" borderId="27" xfId="3" applyNumberFormat="1" applyFont="1" applyBorder="1" applyAlignment="1" applyProtection="1">
      <alignment horizontal="center" vertical="center" wrapText="1"/>
    </xf>
    <xf numFmtId="0" fontId="3" fillId="0" borderId="28" xfId="3" applyNumberFormat="1" applyFont="1" applyBorder="1" applyAlignment="1" applyProtection="1">
      <alignment horizontal="center" vertical="center" wrapText="1"/>
    </xf>
    <xf numFmtId="43" fontId="3" fillId="0" borderId="25" xfId="3" applyFont="1" applyFill="1" applyBorder="1" applyAlignment="1" applyProtection="1">
      <alignment horizontal="center" vertical="center"/>
    </xf>
    <xf numFmtId="43" fontId="3" fillId="0" borderId="36" xfId="3" applyFont="1" applyFill="1" applyBorder="1" applyAlignment="1" applyProtection="1">
      <alignment horizontal="center" vertical="center"/>
    </xf>
    <xf numFmtId="43" fontId="3" fillId="0" borderId="37" xfId="3" applyFont="1" applyFill="1" applyBorder="1" applyAlignment="1" applyProtection="1">
      <alignment vertical="center"/>
    </xf>
    <xf numFmtId="43" fontId="3" fillId="0" borderId="4" xfId="3" applyFont="1" applyFill="1" applyBorder="1" applyAlignment="1" applyProtection="1">
      <alignment horizontal="center" vertical="center"/>
    </xf>
    <xf numFmtId="0" fontId="6" fillId="2" borderId="22" xfId="0" applyFont="1" applyFill="1" applyBorder="1" applyAlignment="1" applyProtection="1">
      <alignment horizontal="center" vertical="center"/>
    </xf>
    <xf numFmtId="0" fontId="6" fillId="2" borderId="6" xfId="0" applyFont="1" applyFill="1" applyBorder="1" applyAlignment="1" applyProtection="1">
      <alignment horizontal="center" vertical="center"/>
    </xf>
    <xf numFmtId="0" fontId="3" fillId="0" borderId="1" xfId="0" applyFont="1" applyBorder="1" applyAlignment="1" applyProtection="1">
      <alignment horizontal="center" vertical="center"/>
      <protection locked="0"/>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Moneda 2" xfId="46"/>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122464</xdr:colOff>
      <xdr:row>1</xdr:row>
      <xdr:rowOff>24603</xdr:rowOff>
    </xdr:from>
    <xdr:to>
      <xdr:col>0</xdr:col>
      <xdr:colOff>516294</xdr:colOff>
      <xdr:row>4</xdr:row>
      <xdr:rowOff>156739</xdr:rowOff>
    </xdr:to>
    <xdr:pic>
      <xdr:nvPicPr>
        <xdr:cNvPr id="2" name="Imagen 1">
          <a:extLst>
            <a:ext uri="{FF2B5EF4-FFF2-40B4-BE49-F238E27FC236}">
              <a16:creationId xmlns:a16="http://schemas.microsoft.com/office/drawing/2014/main" id="{992449B9-4BEA-48E0-8059-F7D8C7741A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2464" y="215103"/>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8"/>
  <sheetViews>
    <sheetView tabSelected="1" topLeftCell="A52" zoomScale="70" zoomScaleNormal="70" zoomScaleSheetLayoutView="70" zoomScalePageLayoutView="55" workbookViewId="0">
      <selection activeCell="A72" sqref="A72:O72"/>
    </sheetView>
  </sheetViews>
  <sheetFormatPr baseColWidth="10" defaultColWidth="11.42578125" defaultRowHeight="15" x14ac:dyDescent="0.25"/>
  <cols>
    <col min="1" max="1" width="10.42578125" style="13" customWidth="1"/>
    <col min="2" max="2" width="56.5703125" style="13" customWidth="1"/>
    <col min="3" max="3" width="23" style="13" customWidth="1"/>
    <col min="4" max="4" width="13.5703125" style="13" bestFit="1" customWidth="1"/>
    <col min="5" max="5" width="14" style="13" bestFit="1" customWidth="1"/>
    <col min="6" max="6" width="13.5703125" style="13" customWidth="1"/>
    <col min="7" max="7" width="17.7109375" style="13" customWidth="1"/>
    <col min="8" max="8" width="15" style="13" customWidth="1"/>
    <col min="9" max="9" width="17.7109375" style="13" customWidth="1"/>
    <col min="10" max="10" width="15" style="13" customWidth="1"/>
    <col min="11" max="11" width="17.85546875" style="15" customWidth="1"/>
    <col min="12" max="13" width="16.7109375" style="15" customWidth="1"/>
    <col min="14" max="14" width="14.7109375" style="15" customWidth="1"/>
    <col min="15" max="15" width="20.28515625" style="15" customWidth="1"/>
    <col min="16" max="16384" width="11.42578125" style="15"/>
  </cols>
  <sheetData>
    <row r="1" spans="1:15" x14ac:dyDescent="0.25">
      <c r="F1" s="14"/>
    </row>
    <row r="2" spans="1:15" ht="15.75" customHeight="1" x14ac:dyDescent="0.25">
      <c r="A2" s="53"/>
      <c r="B2" s="54" t="s">
        <v>0</v>
      </c>
      <c r="C2" s="54"/>
      <c r="D2" s="54"/>
      <c r="E2" s="54"/>
      <c r="F2" s="54"/>
      <c r="G2" s="54"/>
      <c r="H2" s="54"/>
      <c r="I2" s="54"/>
      <c r="J2" s="54"/>
      <c r="K2" s="54"/>
      <c r="L2" s="54"/>
      <c r="M2" s="54"/>
      <c r="N2" s="55" t="s">
        <v>1</v>
      </c>
      <c r="O2" s="55"/>
    </row>
    <row r="3" spans="1:15" ht="15.75" customHeight="1" x14ac:dyDescent="0.25">
      <c r="A3" s="53"/>
      <c r="B3" s="54" t="s">
        <v>2</v>
      </c>
      <c r="C3" s="54"/>
      <c r="D3" s="54"/>
      <c r="E3" s="54"/>
      <c r="F3" s="54"/>
      <c r="G3" s="54"/>
      <c r="H3" s="54"/>
      <c r="I3" s="54"/>
      <c r="J3" s="54"/>
      <c r="K3" s="54"/>
      <c r="L3" s="54"/>
      <c r="M3" s="54"/>
      <c r="N3" s="55" t="s">
        <v>48</v>
      </c>
      <c r="O3" s="55"/>
    </row>
    <row r="4" spans="1:15" ht="16.5" customHeight="1" x14ac:dyDescent="0.25">
      <c r="A4" s="53"/>
      <c r="B4" s="54" t="s">
        <v>3</v>
      </c>
      <c r="C4" s="54"/>
      <c r="D4" s="54"/>
      <c r="E4" s="54"/>
      <c r="F4" s="54"/>
      <c r="G4" s="54"/>
      <c r="H4" s="54"/>
      <c r="I4" s="54"/>
      <c r="J4" s="54"/>
      <c r="K4" s="54"/>
      <c r="L4" s="54"/>
      <c r="M4" s="54"/>
      <c r="N4" s="55" t="s">
        <v>49</v>
      </c>
      <c r="O4" s="55"/>
    </row>
    <row r="5" spans="1:15" ht="15" customHeight="1" x14ac:dyDescent="0.25">
      <c r="A5" s="53"/>
      <c r="B5" s="54"/>
      <c r="C5" s="54"/>
      <c r="D5" s="54"/>
      <c r="E5" s="54"/>
      <c r="F5" s="54"/>
      <c r="G5" s="54"/>
      <c r="H5" s="54"/>
      <c r="I5" s="54"/>
      <c r="J5" s="54"/>
      <c r="K5" s="54"/>
      <c r="L5" s="54"/>
      <c r="M5" s="54"/>
      <c r="N5" s="55" t="s">
        <v>46</v>
      </c>
      <c r="O5" s="55"/>
    </row>
    <row r="7" spans="1:15" x14ac:dyDescent="0.25">
      <c r="A7" s="16" t="s">
        <v>4</v>
      </c>
    </row>
    <row r="8" spans="1:15" ht="9.9499999999999993" customHeight="1" x14ac:dyDescent="0.25">
      <c r="A8" s="17"/>
    </row>
    <row r="9" spans="1:15" ht="30" customHeight="1" x14ac:dyDescent="0.25">
      <c r="A9" s="75" t="s">
        <v>5</v>
      </c>
      <c r="B9" s="76"/>
      <c r="D9" s="60" t="s">
        <v>6</v>
      </c>
      <c r="E9" s="61"/>
      <c r="F9" s="62"/>
      <c r="G9" s="63"/>
      <c r="H9" s="63"/>
      <c r="I9" s="64"/>
      <c r="K9" s="60" t="s">
        <v>7</v>
      </c>
      <c r="L9" s="61"/>
      <c r="M9" s="58"/>
      <c r="N9" s="59"/>
    </row>
    <row r="10" spans="1:15" ht="8.25" customHeight="1" x14ac:dyDescent="0.25">
      <c r="A10" s="77"/>
      <c r="B10" s="78"/>
      <c r="C10" s="18"/>
      <c r="E10" s="19"/>
      <c r="F10" s="19"/>
      <c r="M10" s="19"/>
      <c r="N10" s="13"/>
    </row>
    <row r="11" spans="1:15" ht="30" customHeight="1" x14ac:dyDescent="0.25">
      <c r="A11" s="79"/>
      <c r="B11" s="80"/>
      <c r="D11" s="60" t="s">
        <v>8</v>
      </c>
      <c r="E11" s="61"/>
      <c r="F11" s="62"/>
      <c r="G11" s="63"/>
      <c r="H11" s="63"/>
      <c r="I11" s="64"/>
      <c r="K11" s="60" t="s">
        <v>9</v>
      </c>
      <c r="L11" s="61"/>
      <c r="M11" s="56"/>
      <c r="N11" s="57"/>
      <c r="O11" s="20"/>
    </row>
    <row r="12" spans="1:15" ht="9.9499999999999993" customHeight="1" thickBot="1" x14ac:dyDescent="0.3">
      <c r="A12" s="21"/>
      <c r="B12" s="22"/>
      <c r="C12" s="23"/>
      <c r="D12" s="21"/>
      <c r="E12" s="22"/>
      <c r="F12" s="22"/>
      <c r="G12" s="22"/>
      <c r="H12" s="21"/>
      <c r="I12" s="24"/>
      <c r="J12" s="25"/>
      <c r="K12" s="25"/>
      <c r="L12" s="25"/>
      <c r="N12" s="26"/>
      <c r="O12" s="26"/>
    </row>
    <row r="13" spans="1:15" s="27" customFormat="1" ht="111.75" customHeight="1" x14ac:dyDescent="0.25">
      <c r="A13" s="33" t="s">
        <v>10</v>
      </c>
      <c r="B13" s="34" t="s">
        <v>11</v>
      </c>
      <c r="C13" s="34" t="s">
        <v>12</v>
      </c>
      <c r="D13" s="34" t="s">
        <v>13</v>
      </c>
      <c r="E13" s="34" t="s">
        <v>14</v>
      </c>
      <c r="F13" s="35" t="s">
        <v>15</v>
      </c>
      <c r="G13" s="35" t="s">
        <v>16</v>
      </c>
      <c r="H13" s="35" t="s">
        <v>17</v>
      </c>
      <c r="I13" s="35" t="s">
        <v>18</v>
      </c>
      <c r="J13" s="35" t="s">
        <v>19</v>
      </c>
      <c r="K13" s="35" t="s">
        <v>20</v>
      </c>
      <c r="L13" s="35" t="s">
        <v>21</v>
      </c>
      <c r="M13" s="35" t="s">
        <v>22</v>
      </c>
      <c r="N13" s="35" t="s">
        <v>23</v>
      </c>
      <c r="O13" s="36" t="s">
        <v>24</v>
      </c>
    </row>
    <row r="14" spans="1:15" s="27" customFormat="1" ht="82.5" customHeight="1" x14ac:dyDescent="0.25">
      <c r="A14" s="99">
        <v>1</v>
      </c>
      <c r="B14" s="48" t="s">
        <v>50</v>
      </c>
      <c r="C14" s="3"/>
      <c r="D14" s="46">
        <v>4</v>
      </c>
      <c r="E14" s="47" t="s">
        <v>53</v>
      </c>
      <c r="F14" s="4"/>
      <c r="G14" s="2"/>
      <c r="H14" s="44">
        <f>+ROUND(F14*G14,0)</f>
        <v>0</v>
      </c>
      <c r="I14" s="2"/>
      <c r="J14" s="44">
        <f t="shared" ref="J14" si="0">ROUND(F14*I14,0)</f>
        <v>0</v>
      </c>
      <c r="K14" s="44">
        <f t="shared" ref="K14" si="1">ROUND(F14+H14+J14,0)</f>
        <v>0</v>
      </c>
      <c r="L14" s="96">
        <f t="shared" ref="L14" si="2">ROUND(F14*D14,0)</f>
        <v>0</v>
      </c>
      <c r="M14" s="44">
        <f t="shared" ref="M14" si="3">ROUND(L14*G14,0)</f>
        <v>0</v>
      </c>
      <c r="N14" s="44">
        <f t="shared" ref="N14" si="4">ROUND(L14*I14,0)</f>
        <v>0</v>
      </c>
      <c r="O14" s="45">
        <f t="shared" ref="O14" si="5">ROUND(L14+N14+M14,0)</f>
        <v>0</v>
      </c>
    </row>
    <row r="15" spans="1:15" s="27" customFormat="1" ht="107.25" customHeight="1" x14ac:dyDescent="0.25">
      <c r="A15" s="99">
        <v>2</v>
      </c>
      <c r="B15" s="48" t="s">
        <v>51</v>
      </c>
      <c r="C15" s="3"/>
      <c r="D15" s="46">
        <v>1</v>
      </c>
      <c r="E15" s="47" t="s">
        <v>54</v>
      </c>
      <c r="F15" s="4"/>
      <c r="G15" s="2"/>
      <c r="H15" s="44">
        <f t="shared" ref="H15" si="6">+ROUND(F15*G15,0)</f>
        <v>0</v>
      </c>
      <c r="I15" s="2"/>
      <c r="J15" s="44">
        <f t="shared" ref="J15" si="7">ROUND(F15*I15,0)</f>
        <v>0</v>
      </c>
      <c r="K15" s="44">
        <f t="shared" ref="K15" si="8">ROUND(F15+H15+J15,0)</f>
        <v>0</v>
      </c>
      <c r="L15" s="96">
        <f t="shared" ref="L15" si="9">ROUND(F15*D15,0)</f>
        <v>0</v>
      </c>
      <c r="M15" s="44">
        <f t="shared" ref="M15" si="10">ROUND(L15*G15,0)</f>
        <v>0</v>
      </c>
      <c r="N15" s="44">
        <f t="shared" ref="N15" si="11">ROUND(L15*I15,0)</f>
        <v>0</v>
      </c>
      <c r="O15" s="45">
        <f t="shared" ref="O15" si="12">ROUND(L15+N15+M15,0)</f>
        <v>0</v>
      </c>
    </row>
    <row r="16" spans="1:15" s="27" customFormat="1" ht="107.25" customHeight="1" x14ac:dyDescent="0.25">
      <c r="A16" s="99">
        <v>3</v>
      </c>
      <c r="B16" s="48" t="s">
        <v>52</v>
      </c>
      <c r="C16" s="3"/>
      <c r="D16" s="46">
        <v>1</v>
      </c>
      <c r="E16" s="47" t="s">
        <v>53</v>
      </c>
      <c r="F16" s="4"/>
      <c r="G16" s="2"/>
      <c r="H16" s="44">
        <f t="shared" ref="H16:H22" si="13">+ROUND(F16*G16,0)</f>
        <v>0</v>
      </c>
      <c r="I16" s="2"/>
      <c r="J16" s="44">
        <f t="shared" ref="J16:J22" si="14">ROUND(F16*I16,0)</f>
        <v>0</v>
      </c>
      <c r="K16" s="44">
        <f t="shared" ref="K16:K22" si="15">ROUND(F16+H16+J16,0)</f>
        <v>0</v>
      </c>
      <c r="L16" s="96">
        <f t="shared" ref="L16:L52" si="16">ROUND(F16*D16,0)</f>
        <v>0</v>
      </c>
      <c r="M16" s="44">
        <f t="shared" ref="M16:M52" si="17">ROUND(L16*G16,0)</f>
        <v>0</v>
      </c>
      <c r="N16" s="44">
        <f t="shared" ref="N16:N52" si="18">ROUND(L16*I16,0)</f>
        <v>0</v>
      </c>
      <c r="O16" s="45">
        <f t="shared" ref="O16:O52" si="19">ROUND(L16+N16+M16,0)</f>
        <v>0</v>
      </c>
    </row>
    <row r="17" spans="1:15" s="27" customFormat="1" ht="89.25" customHeight="1" x14ac:dyDescent="0.25">
      <c r="A17" s="99">
        <v>4</v>
      </c>
      <c r="B17" s="48" t="s">
        <v>55</v>
      </c>
      <c r="C17" s="3"/>
      <c r="D17" s="46">
        <v>4</v>
      </c>
      <c r="E17" s="47" t="s">
        <v>53</v>
      </c>
      <c r="F17" s="4"/>
      <c r="G17" s="2"/>
      <c r="H17" s="44">
        <f t="shared" si="13"/>
        <v>0</v>
      </c>
      <c r="I17" s="2"/>
      <c r="J17" s="44">
        <f t="shared" si="14"/>
        <v>0</v>
      </c>
      <c r="K17" s="44">
        <f t="shared" si="15"/>
        <v>0</v>
      </c>
      <c r="L17" s="96">
        <f t="shared" si="16"/>
        <v>0</v>
      </c>
      <c r="M17" s="44">
        <f t="shared" si="17"/>
        <v>0</v>
      </c>
      <c r="N17" s="44">
        <f t="shared" si="18"/>
        <v>0</v>
      </c>
      <c r="O17" s="45">
        <f t="shared" si="19"/>
        <v>0</v>
      </c>
    </row>
    <row r="18" spans="1:15" s="27" customFormat="1" ht="107.25" customHeight="1" x14ac:dyDescent="0.25">
      <c r="A18" s="99">
        <v>5</v>
      </c>
      <c r="B18" s="48" t="s">
        <v>56</v>
      </c>
      <c r="C18" s="3"/>
      <c r="D18" s="46">
        <v>30</v>
      </c>
      <c r="E18" s="47" t="s">
        <v>57</v>
      </c>
      <c r="F18" s="4"/>
      <c r="G18" s="2"/>
      <c r="H18" s="44">
        <f t="shared" si="13"/>
        <v>0</v>
      </c>
      <c r="I18" s="2"/>
      <c r="J18" s="44">
        <f t="shared" si="14"/>
        <v>0</v>
      </c>
      <c r="K18" s="44">
        <f t="shared" si="15"/>
        <v>0</v>
      </c>
      <c r="L18" s="96">
        <f t="shared" si="16"/>
        <v>0</v>
      </c>
      <c r="M18" s="44">
        <f t="shared" si="17"/>
        <v>0</v>
      </c>
      <c r="N18" s="44">
        <f t="shared" si="18"/>
        <v>0</v>
      </c>
      <c r="O18" s="45">
        <f t="shared" si="19"/>
        <v>0</v>
      </c>
    </row>
    <row r="19" spans="1:15" s="27" customFormat="1" ht="107.25" customHeight="1" x14ac:dyDescent="0.25">
      <c r="A19" s="99">
        <v>6</v>
      </c>
      <c r="B19" s="48" t="s">
        <v>58</v>
      </c>
      <c r="C19" s="3"/>
      <c r="D19" s="46">
        <v>35</v>
      </c>
      <c r="E19" s="47" t="s">
        <v>57</v>
      </c>
      <c r="F19" s="4"/>
      <c r="G19" s="2"/>
      <c r="H19" s="44">
        <f t="shared" si="13"/>
        <v>0</v>
      </c>
      <c r="I19" s="2"/>
      <c r="J19" s="44">
        <f t="shared" si="14"/>
        <v>0</v>
      </c>
      <c r="K19" s="44">
        <f t="shared" si="15"/>
        <v>0</v>
      </c>
      <c r="L19" s="96">
        <f t="shared" si="16"/>
        <v>0</v>
      </c>
      <c r="M19" s="44">
        <f t="shared" si="17"/>
        <v>0</v>
      </c>
      <c r="N19" s="44">
        <f t="shared" si="18"/>
        <v>0</v>
      </c>
      <c r="O19" s="45">
        <f t="shared" si="19"/>
        <v>0</v>
      </c>
    </row>
    <row r="20" spans="1:15" s="27" customFormat="1" ht="107.25" customHeight="1" x14ac:dyDescent="0.25">
      <c r="A20" s="99">
        <v>7</v>
      </c>
      <c r="B20" s="48" t="s">
        <v>59</v>
      </c>
      <c r="C20" s="3"/>
      <c r="D20" s="46">
        <v>20</v>
      </c>
      <c r="E20" s="47" t="s">
        <v>57</v>
      </c>
      <c r="F20" s="4"/>
      <c r="G20" s="2"/>
      <c r="H20" s="44">
        <f t="shared" si="13"/>
        <v>0</v>
      </c>
      <c r="I20" s="2"/>
      <c r="J20" s="44">
        <f t="shared" si="14"/>
        <v>0</v>
      </c>
      <c r="K20" s="44">
        <f t="shared" si="15"/>
        <v>0</v>
      </c>
      <c r="L20" s="96">
        <f t="shared" si="16"/>
        <v>0</v>
      </c>
      <c r="M20" s="44">
        <f t="shared" si="17"/>
        <v>0</v>
      </c>
      <c r="N20" s="44">
        <f t="shared" si="18"/>
        <v>0</v>
      </c>
      <c r="O20" s="45">
        <f t="shared" si="19"/>
        <v>0</v>
      </c>
    </row>
    <row r="21" spans="1:15" s="27" customFormat="1" ht="107.25" customHeight="1" x14ac:dyDescent="0.25">
      <c r="A21" s="99">
        <v>8</v>
      </c>
      <c r="B21" s="48" t="s">
        <v>60</v>
      </c>
      <c r="C21" s="3"/>
      <c r="D21" s="46">
        <v>20</v>
      </c>
      <c r="E21" s="47" t="s">
        <v>57</v>
      </c>
      <c r="F21" s="4"/>
      <c r="G21" s="2"/>
      <c r="H21" s="44">
        <f t="shared" si="13"/>
        <v>0</v>
      </c>
      <c r="I21" s="2"/>
      <c r="J21" s="44">
        <f t="shared" si="14"/>
        <v>0</v>
      </c>
      <c r="K21" s="44">
        <f t="shared" si="15"/>
        <v>0</v>
      </c>
      <c r="L21" s="96">
        <f t="shared" si="16"/>
        <v>0</v>
      </c>
      <c r="M21" s="44">
        <f t="shared" si="17"/>
        <v>0</v>
      </c>
      <c r="N21" s="44">
        <f t="shared" si="18"/>
        <v>0</v>
      </c>
      <c r="O21" s="45">
        <f t="shared" si="19"/>
        <v>0</v>
      </c>
    </row>
    <row r="22" spans="1:15" s="27" customFormat="1" ht="107.25" customHeight="1" x14ac:dyDescent="0.25">
      <c r="A22" s="99">
        <v>9</v>
      </c>
      <c r="B22" s="48" t="s">
        <v>61</v>
      </c>
      <c r="C22" s="3"/>
      <c r="D22" s="46">
        <v>20</v>
      </c>
      <c r="E22" s="47" t="s">
        <v>57</v>
      </c>
      <c r="F22" s="4"/>
      <c r="G22" s="2"/>
      <c r="H22" s="44">
        <f t="shared" si="13"/>
        <v>0</v>
      </c>
      <c r="I22" s="2"/>
      <c r="J22" s="44">
        <f t="shared" si="14"/>
        <v>0</v>
      </c>
      <c r="K22" s="44">
        <f t="shared" si="15"/>
        <v>0</v>
      </c>
      <c r="L22" s="96">
        <f t="shared" si="16"/>
        <v>0</v>
      </c>
      <c r="M22" s="44">
        <f t="shared" si="17"/>
        <v>0</v>
      </c>
      <c r="N22" s="44">
        <f t="shared" si="18"/>
        <v>0</v>
      </c>
      <c r="O22" s="45">
        <f t="shared" si="19"/>
        <v>0</v>
      </c>
    </row>
    <row r="23" spans="1:15" s="27" customFormat="1" ht="99.75" customHeight="1" x14ac:dyDescent="0.25">
      <c r="A23" s="99">
        <v>10</v>
      </c>
      <c r="B23" s="48" t="s">
        <v>62</v>
      </c>
      <c r="C23" s="3"/>
      <c r="D23" s="46">
        <v>5</v>
      </c>
      <c r="E23" s="47" t="s">
        <v>57</v>
      </c>
      <c r="F23" s="4"/>
      <c r="G23" s="2"/>
      <c r="H23" s="44"/>
      <c r="I23" s="2"/>
      <c r="J23" s="44"/>
      <c r="K23" s="44"/>
      <c r="L23" s="93">
        <f t="shared" si="16"/>
        <v>0</v>
      </c>
      <c r="M23" s="94">
        <f t="shared" si="17"/>
        <v>0</v>
      </c>
      <c r="N23" s="94">
        <f t="shared" si="18"/>
        <v>0</v>
      </c>
      <c r="O23" s="95">
        <f t="shared" si="19"/>
        <v>0</v>
      </c>
    </row>
    <row r="24" spans="1:15" s="27" customFormat="1" ht="154.5" customHeight="1" x14ac:dyDescent="0.25">
      <c r="A24" s="99">
        <v>11</v>
      </c>
      <c r="B24" s="48" t="s">
        <v>63</v>
      </c>
      <c r="C24" s="3"/>
      <c r="D24" s="46">
        <v>4</v>
      </c>
      <c r="E24" s="47" t="s">
        <v>57</v>
      </c>
      <c r="F24" s="4"/>
      <c r="G24" s="2"/>
      <c r="H24" s="44"/>
      <c r="I24" s="2"/>
      <c r="J24" s="44"/>
      <c r="K24" s="44"/>
      <c r="L24" s="93">
        <f t="shared" si="16"/>
        <v>0</v>
      </c>
      <c r="M24" s="94">
        <f t="shared" si="17"/>
        <v>0</v>
      </c>
      <c r="N24" s="94">
        <f t="shared" si="18"/>
        <v>0</v>
      </c>
      <c r="O24" s="95">
        <f t="shared" si="19"/>
        <v>0</v>
      </c>
    </row>
    <row r="25" spans="1:15" s="27" customFormat="1" ht="151.5" customHeight="1" x14ac:dyDescent="0.25">
      <c r="A25" s="99">
        <v>12</v>
      </c>
      <c r="B25" s="48" t="s">
        <v>64</v>
      </c>
      <c r="C25" s="3"/>
      <c r="D25" s="46">
        <v>1</v>
      </c>
      <c r="E25" s="47" t="s">
        <v>57</v>
      </c>
      <c r="F25" s="4"/>
      <c r="G25" s="2"/>
      <c r="H25" s="44"/>
      <c r="I25" s="2"/>
      <c r="J25" s="44"/>
      <c r="K25" s="44"/>
      <c r="L25" s="93">
        <f t="shared" si="16"/>
        <v>0</v>
      </c>
      <c r="M25" s="94">
        <f t="shared" si="17"/>
        <v>0</v>
      </c>
      <c r="N25" s="94">
        <f t="shared" si="18"/>
        <v>0</v>
      </c>
      <c r="O25" s="95">
        <f t="shared" si="19"/>
        <v>0</v>
      </c>
    </row>
    <row r="26" spans="1:15" s="27" customFormat="1" ht="155.25" customHeight="1" x14ac:dyDescent="0.25">
      <c r="A26" s="99">
        <v>13</v>
      </c>
      <c r="B26" s="48" t="s">
        <v>65</v>
      </c>
      <c r="C26" s="3"/>
      <c r="D26" s="46">
        <v>1</v>
      </c>
      <c r="E26" s="47" t="s">
        <v>57</v>
      </c>
      <c r="F26" s="4"/>
      <c r="G26" s="2"/>
      <c r="H26" s="44"/>
      <c r="I26" s="2"/>
      <c r="J26" s="44"/>
      <c r="K26" s="44"/>
      <c r="L26" s="93">
        <f t="shared" si="16"/>
        <v>0</v>
      </c>
      <c r="M26" s="94">
        <f t="shared" si="17"/>
        <v>0</v>
      </c>
      <c r="N26" s="94">
        <f t="shared" si="18"/>
        <v>0</v>
      </c>
      <c r="O26" s="95">
        <f t="shared" si="19"/>
        <v>0</v>
      </c>
    </row>
    <row r="27" spans="1:15" s="27" customFormat="1" ht="107.25" customHeight="1" x14ac:dyDescent="0.25">
      <c r="A27" s="99">
        <v>14</v>
      </c>
      <c r="B27" s="48" t="s">
        <v>66</v>
      </c>
      <c r="C27" s="3"/>
      <c r="D27" s="46">
        <v>2</v>
      </c>
      <c r="E27" s="47" t="s">
        <v>53</v>
      </c>
      <c r="F27" s="4"/>
      <c r="G27" s="2"/>
      <c r="H27" s="44"/>
      <c r="I27" s="2"/>
      <c r="J27" s="44"/>
      <c r="K27" s="44"/>
      <c r="L27" s="93">
        <f t="shared" si="16"/>
        <v>0</v>
      </c>
      <c r="M27" s="94">
        <f t="shared" si="17"/>
        <v>0</v>
      </c>
      <c r="N27" s="94">
        <f t="shared" si="18"/>
        <v>0</v>
      </c>
      <c r="O27" s="95">
        <f t="shared" si="19"/>
        <v>0</v>
      </c>
    </row>
    <row r="28" spans="1:15" s="27" customFormat="1" ht="160.5" customHeight="1" x14ac:dyDescent="0.25">
      <c r="A28" s="99">
        <v>15</v>
      </c>
      <c r="B28" s="48" t="s">
        <v>67</v>
      </c>
      <c r="C28" s="3"/>
      <c r="D28" s="46">
        <v>1</v>
      </c>
      <c r="E28" s="47" t="s">
        <v>53</v>
      </c>
      <c r="F28" s="4"/>
      <c r="G28" s="2"/>
      <c r="H28" s="44"/>
      <c r="I28" s="2"/>
      <c r="J28" s="44"/>
      <c r="K28" s="44"/>
      <c r="L28" s="93">
        <f t="shared" si="16"/>
        <v>0</v>
      </c>
      <c r="M28" s="94">
        <f t="shared" si="17"/>
        <v>0</v>
      </c>
      <c r="N28" s="94">
        <f t="shared" si="18"/>
        <v>0</v>
      </c>
      <c r="O28" s="95">
        <f t="shared" si="19"/>
        <v>0</v>
      </c>
    </row>
    <row r="29" spans="1:15" s="27" customFormat="1" ht="107.25" customHeight="1" x14ac:dyDescent="0.25">
      <c r="A29" s="99">
        <v>16</v>
      </c>
      <c r="B29" s="48" t="s">
        <v>68</v>
      </c>
      <c r="C29" s="3"/>
      <c r="D29" s="46">
        <v>4</v>
      </c>
      <c r="E29" s="47" t="s">
        <v>54</v>
      </c>
      <c r="F29" s="4"/>
      <c r="G29" s="2"/>
      <c r="H29" s="44"/>
      <c r="I29" s="2"/>
      <c r="J29" s="44"/>
      <c r="K29" s="44"/>
      <c r="L29" s="93">
        <f t="shared" si="16"/>
        <v>0</v>
      </c>
      <c r="M29" s="94">
        <f t="shared" si="17"/>
        <v>0</v>
      </c>
      <c r="N29" s="94">
        <f t="shared" si="18"/>
        <v>0</v>
      </c>
      <c r="O29" s="95">
        <f t="shared" si="19"/>
        <v>0</v>
      </c>
    </row>
    <row r="30" spans="1:15" s="27" customFormat="1" ht="107.25" customHeight="1" x14ac:dyDescent="0.25">
      <c r="A30" s="99">
        <v>17</v>
      </c>
      <c r="B30" s="48" t="s">
        <v>69</v>
      </c>
      <c r="C30" s="3"/>
      <c r="D30" s="46">
        <v>2</v>
      </c>
      <c r="E30" s="47" t="s">
        <v>54</v>
      </c>
      <c r="F30" s="4"/>
      <c r="G30" s="2"/>
      <c r="H30" s="44"/>
      <c r="I30" s="2"/>
      <c r="J30" s="44"/>
      <c r="K30" s="44"/>
      <c r="L30" s="93">
        <f t="shared" si="16"/>
        <v>0</v>
      </c>
      <c r="M30" s="94">
        <f t="shared" si="17"/>
        <v>0</v>
      </c>
      <c r="N30" s="94">
        <f t="shared" si="18"/>
        <v>0</v>
      </c>
      <c r="O30" s="95">
        <f t="shared" si="19"/>
        <v>0</v>
      </c>
    </row>
    <row r="31" spans="1:15" s="27" customFormat="1" ht="169.5" customHeight="1" x14ac:dyDescent="0.25">
      <c r="A31" s="99">
        <v>18</v>
      </c>
      <c r="B31" s="48" t="s">
        <v>70</v>
      </c>
      <c r="C31" s="3"/>
      <c r="D31" s="46">
        <v>5</v>
      </c>
      <c r="E31" s="47" t="s">
        <v>54</v>
      </c>
      <c r="F31" s="4"/>
      <c r="G31" s="2"/>
      <c r="H31" s="44"/>
      <c r="I31" s="2"/>
      <c r="J31" s="44"/>
      <c r="K31" s="44"/>
      <c r="L31" s="93">
        <f t="shared" si="16"/>
        <v>0</v>
      </c>
      <c r="M31" s="94">
        <f t="shared" si="17"/>
        <v>0</v>
      </c>
      <c r="N31" s="94">
        <f t="shared" si="18"/>
        <v>0</v>
      </c>
      <c r="O31" s="95">
        <f t="shared" si="19"/>
        <v>0</v>
      </c>
    </row>
    <row r="32" spans="1:15" s="27" customFormat="1" ht="107.25" customHeight="1" x14ac:dyDescent="0.25">
      <c r="A32" s="99">
        <v>19</v>
      </c>
      <c r="B32" s="48" t="s">
        <v>71</v>
      </c>
      <c r="C32" s="3"/>
      <c r="D32" s="46">
        <v>3</v>
      </c>
      <c r="E32" s="47" t="s">
        <v>53</v>
      </c>
      <c r="F32" s="4"/>
      <c r="G32" s="2"/>
      <c r="H32" s="44"/>
      <c r="I32" s="2"/>
      <c r="J32" s="44"/>
      <c r="K32" s="44"/>
      <c r="L32" s="93">
        <f t="shared" si="16"/>
        <v>0</v>
      </c>
      <c r="M32" s="94">
        <f t="shared" si="17"/>
        <v>0</v>
      </c>
      <c r="N32" s="94">
        <f t="shared" si="18"/>
        <v>0</v>
      </c>
      <c r="O32" s="95">
        <f t="shared" si="19"/>
        <v>0</v>
      </c>
    </row>
    <row r="33" spans="1:15" s="27" customFormat="1" ht="107.25" customHeight="1" x14ac:dyDescent="0.25">
      <c r="A33" s="99">
        <v>20</v>
      </c>
      <c r="B33" s="48" t="s">
        <v>72</v>
      </c>
      <c r="C33" s="3"/>
      <c r="D33" s="46">
        <v>2</v>
      </c>
      <c r="E33" s="47" t="s">
        <v>73</v>
      </c>
      <c r="F33" s="4"/>
      <c r="G33" s="2"/>
      <c r="H33" s="44"/>
      <c r="I33" s="2"/>
      <c r="J33" s="44"/>
      <c r="K33" s="44"/>
      <c r="L33" s="93">
        <f t="shared" si="16"/>
        <v>0</v>
      </c>
      <c r="M33" s="94">
        <f t="shared" si="17"/>
        <v>0</v>
      </c>
      <c r="N33" s="94">
        <f t="shared" si="18"/>
        <v>0</v>
      </c>
      <c r="O33" s="95">
        <f t="shared" si="19"/>
        <v>0</v>
      </c>
    </row>
    <row r="34" spans="1:15" s="27" customFormat="1" ht="117.75" customHeight="1" x14ac:dyDescent="0.25">
      <c r="A34" s="99">
        <v>21</v>
      </c>
      <c r="B34" s="48" t="s">
        <v>74</v>
      </c>
      <c r="C34" s="3"/>
      <c r="D34" s="46">
        <v>3</v>
      </c>
      <c r="E34" s="47" t="s">
        <v>53</v>
      </c>
      <c r="F34" s="4"/>
      <c r="G34" s="2"/>
      <c r="H34" s="44"/>
      <c r="I34" s="2"/>
      <c r="J34" s="44"/>
      <c r="K34" s="44"/>
      <c r="L34" s="93">
        <f t="shared" si="16"/>
        <v>0</v>
      </c>
      <c r="M34" s="94">
        <f t="shared" si="17"/>
        <v>0</v>
      </c>
      <c r="N34" s="94">
        <f t="shared" si="18"/>
        <v>0</v>
      </c>
      <c r="O34" s="95">
        <f t="shared" si="19"/>
        <v>0</v>
      </c>
    </row>
    <row r="35" spans="1:15" s="27" customFormat="1" ht="126.75" customHeight="1" x14ac:dyDescent="0.25">
      <c r="A35" s="99">
        <v>22</v>
      </c>
      <c r="B35" s="48" t="s">
        <v>75</v>
      </c>
      <c r="C35" s="3"/>
      <c r="D35" s="46">
        <v>4</v>
      </c>
      <c r="E35" s="47" t="s">
        <v>54</v>
      </c>
      <c r="F35" s="4"/>
      <c r="G35" s="2"/>
      <c r="H35" s="44"/>
      <c r="I35" s="2"/>
      <c r="J35" s="44"/>
      <c r="K35" s="44"/>
      <c r="L35" s="93">
        <f t="shared" si="16"/>
        <v>0</v>
      </c>
      <c r="M35" s="94">
        <f t="shared" si="17"/>
        <v>0</v>
      </c>
      <c r="N35" s="94">
        <f t="shared" si="18"/>
        <v>0</v>
      </c>
      <c r="O35" s="95">
        <f t="shared" si="19"/>
        <v>0</v>
      </c>
    </row>
    <row r="36" spans="1:15" s="27" customFormat="1" ht="107.25" customHeight="1" x14ac:dyDescent="0.25">
      <c r="A36" s="99">
        <v>23</v>
      </c>
      <c r="B36" s="48" t="s">
        <v>76</v>
      </c>
      <c r="C36" s="3"/>
      <c r="D36" s="46">
        <v>2</v>
      </c>
      <c r="E36" s="47" t="s">
        <v>73</v>
      </c>
      <c r="F36" s="4"/>
      <c r="G36" s="2"/>
      <c r="H36" s="44"/>
      <c r="I36" s="2"/>
      <c r="J36" s="44"/>
      <c r="K36" s="44"/>
      <c r="L36" s="93">
        <f t="shared" si="16"/>
        <v>0</v>
      </c>
      <c r="M36" s="94">
        <f t="shared" si="17"/>
        <v>0</v>
      </c>
      <c r="N36" s="94">
        <f t="shared" si="18"/>
        <v>0</v>
      </c>
      <c r="O36" s="95">
        <f t="shared" si="19"/>
        <v>0</v>
      </c>
    </row>
    <row r="37" spans="1:15" s="27" customFormat="1" ht="99" customHeight="1" x14ac:dyDescent="0.25">
      <c r="A37" s="99">
        <v>24</v>
      </c>
      <c r="B37" s="48" t="s">
        <v>77</v>
      </c>
      <c r="C37" s="3"/>
      <c r="D37" s="46">
        <v>2</v>
      </c>
      <c r="E37" s="47" t="s">
        <v>53</v>
      </c>
      <c r="F37" s="4"/>
      <c r="G37" s="2"/>
      <c r="H37" s="44"/>
      <c r="I37" s="2"/>
      <c r="J37" s="44"/>
      <c r="K37" s="44"/>
      <c r="L37" s="93">
        <f t="shared" si="16"/>
        <v>0</v>
      </c>
      <c r="M37" s="94">
        <f t="shared" si="17"/>
        <v>0</v>
      </c>
      <c r="N37" s="94">
        <f t="shared" si="18"/>
        <v>0</v>
      </c>
      <c r="O37" s="95">
        <f t="shared" si="19"/>
        <v>0</v>
      </c>
    </row>
    <row r="38" spans="1:15" s="27" customFormat="1" ht="107.25" customHeight="1" x14ac:dyDescent="0.25">
      <c r="A38" s="99">
        <v>25</v>
      </c>
      <c r="B38" s="48" t="s">
        <v>78</v>
      </c>
      <c r="C38" s="3"/>
      <c r="D38" s="46">
        <v>2</v>
      </c>
      <c r="E38" s="47" t="s">
        <v>53</v>
      </c>
      <c r="F38" s="4"/>
      <c r="G38" s="2"/>
      <c r="H38" s="44"/>
      <c r="I38" s="2"/>
      <c r="J38" s="44"/>
      <c r="K38" s="44"/>
      <c r="L38" s="93">
        <f t="shared" si="16"/>
        <v>0</v>
      </c>
      <c r="M38" s="94">
        <f t="shared" si="17"/>
        <v>0</v>
      </c>
      <c r="N38" s="94">
        <f t="shared" si="18"/>
        <v>0</v>
      </c>
      <c r="O38" s="95">
        <f t="shared" si="19"/>
        <v>0</v>
      </c>
    </row>
    <row r="39" spans="1:15" s="27" customFormat="1" ht="107.25" customHeight="1" x14ac:dyDescent="0.25">
      <c r="A39" s="99">
        <v>26</v>
      </c>
      <c r="B39" s="48" t="s">
        <v>79</v>
      </c>
      <c r="C39" s="3"/>
      <c r="D39" s="46">
        <v>2</v>
      </c>
      <c r="E39" s="47" t="s">
        <v>53</v>
      </c>
      <c r="F39" s="4"/>
      <c r="G39" s="2"/>
      <c r="H39" s="44"/>
      <c r="I39" s="2"/>
      <c r="J39" s="44"/>
      <c r="K39" s="44"/>
      <c r="L39" s="93">
        <f t="shared" si="16"/>
        <v>0</v>
      </c>
      <c r="M39" s="94">
        <f t="shared" si="17"/>
        <v>0</v>
      </c>
      <c r="N39" s="94">
        <f t="shared" si="18"/>
        <v>0</v>
      </c>
      <c r="O39" s="95">
        <f t="shared" si="19"/>
        <v>0</v>
      </c>
    </row>
    <row r="40" spans="1:15" s="27" customFormat="1" ht="107.25" customHeight="1" x14ac:dyDescent="0.25">
      <c r="A40" s="99">
        <v>27</v>
      </c>
      <c r="B40" s="48" t="s">
        <v>80</v>
      </c>
      <c r="C40" s="3"/>
      <c r="D40" s="46">
        <v>2</v>
      </c>
      <c r="E40" s="47" t="s">
        <v>53</v>
      </c>
      <c r="F40" s="4"/>
      <c r="G40" s="2"/>
      <c r="H40" s="44"/>
      <c r="I40" s="2"/>
      <c r="J40" s="44"/>
      <c r="K40" s="44"/>
      <c r="L40" s="93">
        <f t="shared" si="16"/>
        <v>0</v>
      </c>
      <c r="M40" s="94">
        <f t="shared" si="17"/>
        <v>0</v>
      </c>
      <c r="N40" s="94">
        <f t="shared" si="18"/>
        <v>0</v>
      </c>
      <c r="O40" s="95">
        <f t="shared" si="19"/>
        <v>0</v>
      </c>
    </row>
    <row r="41" spans="1:15" s="27" customFormat="1" ht="114.75" customHeight="1" x14ac:dyDescent="0.25">
      <c r="A41" s="99">
        <v>28</v>
      </c>
      <c r="B41" s="48" t="s">
        <v>81</v>
      </c>
      <c r="C41" s="3"/>
      <c r="D41" s="46">
        <v>2</v>
      </c>
      <c r="E41" s="47" t="s">
        <v>53</v>
      </c>
      <c r="F41" s="4"/>
      <c r="G41" s="2"/>
      <c r="H41" s="44"/>
      <c r="I41" s="2"/>
      <c r="J41" s="44"/>
      <c r="K41" s="44"/>
      <c r="L41" s="93">
        <f t="shared" si="16"/>
        <v>0</v>
      </c>
      <c r="M41" s="94">
        <f t="shared" si="17"/>
        <v>0</v>
      </c>
      <c r="N41" s="94">
        <f t="shared" si="18"/>
        <v>0</v>
      </c>
      <c r="O41" s="95">
        <f t="shared" si="19"/>
        <v>0</v>
      </c>
    </row>
    <row r="42" spans="1:15" s="27" customFormat="1" ht="107.25" customHeight="1" x14ac:dyDescent="0.25">
      <c r="A42" s="99">
        <v>29</v>
      </c>
      <c r="B42" s="48" t="s">
        <v>82</v>
      </c>
      <c r="C42" s="3"/>
      <c r="D42" s="46">
        <v>2</v>
      </c>
      <c r="E42" s="47" t="s">
        <v>53</v>
      </c>
      <c r="F42" s="4"/>
      <c r="G42" s="2"/>
      <c r="H42" s="44"/>
      <c r="I42" s="2"/>
      <c r="J42" s="44"/>
      <c r="K42" s="44"/>
      <c r="L42" s="93">
        <f t="shared" si="16"/>
        <v>0</v>
      </c>
      <c r="M42" s="94">
        <f t="shared" si="17"/>
        <v>0</v>
      </c>
      <c r="N42" s="94">
        <f t="shared" si="18"/>
        <v>0</v>
      </c>
      <c r="O42" s="95">
        <f t="shared" si="19"/>
        <v>0</v>
      </c>
    </row>
    <row r="43" spans="1:15" s="27" customFormat="1" ht="107.25" customHeight="1" x14ac:dyDescent="0.25">
      <c r="A43" s="99">
        <v>30</v>
      </c>
      <c r="B43" s="48" t="s">
        <v>83</v>
      </c>
      <c r="C43" s="3"/>
      <c r="D43" s="46">
        <v>2</v>
      </c>
      <c r="E43" s="47" t="s">
        <v>53</v>
      </c>
      <c r="F43" s="4"/>
      <c r="G43" s="2"/>
      <c r="H43" s="44"/>
      <c r="I43" s="2"/>
      <c r="J43" s="44"/>
      <c r="K43" s="44"/>
      <c r="L43" s="93">
        <f t="shared" si="16"/>
        <v>0</v>
      </c>
      <c r="M43" s="94">
        <f t="shared" si="17"/>
        <v>0</v>
      </c>
      <c r="N43" s="94">
        <f t="shared" si="18"/>
        <v>0</v>
      </c>
      <c r="O43" s="95">
        <f t="shared" si="19"/>
        <v>0</v>
      </c>
    </row>
    <row r="44" spans="1:15" s="27" customFormat="1" ht="120" customHeight="1" x14ac:dyDescent="0.25">
      <c r="A44" s="99">
        <v>31</v>
      </c>
      <c r="B44" s="48" t="s">
        <v>84</v>
      </c>
      <c r="C44" s="3"/>
      <c r="D44" s="46">
        <v>2</v>
      </c>
      <c r="E44" s="47" t="s">
        <v>73</v>
      </c>
      <c r="F44" s="4"/>
      <c r="G44" s="2"/>
      <c r="H44" s="44"/>
      <c r="I44" s="2"/>
      <c r="J44" s="44"/>
      <c r="K44" s="44"/>
      <c r="L44" s="93">
        <f t="shared" si="16"/>
        <v>0</v>
      </c>
      <c r="M44" s="94">
        <f t="shared" si="17"/>
        <v>0</v>
      </c>
      <c r="N44" s="94">
        <f t="shared" si="18"/>
        <v>0</v>
      </c>
      <c r="O44" s="95">
        <f t="shared" si="19"/>
        <v>0</v>
      </c>
    </row>
    <row r="45" spans="1:15" s="27" customFormat="1" ht="107.25" customHeight="1" x14ac:dyDescent="0.25">
      <c r="A45" s="99">
        <v>32</v>
      </c>
      <c r="B45" s="48" t="s">
        <v>85</v>
      </c>
      <c r="C45" s="3"/>
      <c r="D45" s="46">
        <v>4</v>
      </c>
      <c r="E45" s="47" t="s">
        <v>54</v>
      </c>
      <c r="F45" s="4"/>
      <c r="G45" s="2"/>
      <c r="H45" s="44"/>
      <c r="I45" s="2"/>
      <c r="J45" s="44"/>
      <c r="K45" s="44"/>
      <c r="L45" s="93">
        <f t="shared" si="16"/>
        <v>0</v>
      </c>
      <c r="M45" s="94">
        <f t="shared" si="17"/>
        <v>0</v>
      </c>
      <c r="N45" s="94">
        <f t="shared" si="18"/>
        <v>0</v>
      </c>
      <c r="O45" s="95">
        <f t="shared" si="19"/>
        <v>0</v>
      </c>
    </row>
    <row r="46" spans="1:15" s="27" customFormat="1" ht="152.25" customHeight="1" x14ac:dyDescent="0.25">
      <c r="A46" s="99">
        <v>33</v>
      </c>
      <c r="B46" s="48" t="s">
        <v>86</v>
      </c>
      <c r="C46" s="3"/>
      <c r="D46" s="46">
        <v>3</v>
      </c>
      <c r="E46" s="47" t="s">
        <v>53</v>
      </c>
      <c r="F46" s="4"/>
      <c r="G46" s="2"/>
      <c r="H46" s="44"/>
      <c r="I46" s="2"/>
      <c r="J46" s="44"/>
      <c r="K46" s="44"/>
      <c r="L46" s="93">
        <f t="shared" si="16"/>
        <v>0</v>
      </c>
      <c r="M46" s="94">
        <f t="shared" si="17"/>
        <v>0</v>
      </c>
      <c r="N46" s="94">
        <f t="shared" si="18"/>
        <v>0</v>
      </c>
      <c r="O46" s="95">
        <f t="shared" si="19"/>
        <v>0</v>
      </c>
    </row>
    <row r="47" spans="1:15" s="27" customFormat="1" ht="174.75" customHeight="1" x14ac:dyDescent="0.25">
      <c r="A47" s="99">
        <v>34</v>
      </c>
      <c r="B47" s="48" t="s">
        <v>87</v>
      </c>
      <c r="C47" s="3"/>
      <c r="D47" s="46">
        <v>4</v>
      </c>
      <c r="E47" s="47" t="s">
        <v>53</v>
      </c>
      <c r="F47" s="4"/>
      <c r="G47" s="2"/>
      <c r="H47" s="44"/>
      <c r="I47" s="2"/>
      <c r="J47" s="44"/>
      <c r="K47" s="44"/>
      <c r="L47" s="93">
        <f t="shared" si="16"/>
        <v>0</v>
      </c>
      <c r="M47" s="94">
        <f t="shared" si="17"/>
        <v>0</v>
      </c>
      <c r="N47" s="94">
        <f t="shared" si="18"/>
        <v>0</v>
      </c>
      <c r="O47" s="95">
        <f t="shared" si="19"/>
        <v>0</v>
      </c>
    </row>
    <row r="48" spans="1:15" s="27" customFormat="1" ht="155.25" customHeight="1" x14ac:dyDescent="0.25">
      <c r="A48" s="99">
        <v>35</v>
      </c>
      <c r="B48" s="48" t="s">
        <v>88</v>
      </c>
      <c r="C48" s="3"/>
      <c r="D48" s="46">
        <v>4</v>
      </c>
      <c r="E48" s="47" t="s">
        <v>53</v>
      </c>
      <c r="F48" s="4"/>
      <c r="G48" s="2"/>
      <c r="H48" s="44"/>
      <c r="I48" s="2"/>
      <c r="J48" s="44"/>
      <c r="K48" s="44"/>
      <c r="L48" s="93">
        <f t="shared" si="16"/>
        <v>0</v>
      </c>
      <c r="M48" s="94">
        <f t="shared" si="17"/>
        <v>0</v>
      </c>
      <c r="N48" s="94">
        <f t="shared" si="18"/>
        <v>0</v>
      </c>
      <c r="O48" s="95">
        <f t="shared" si="19"/>
        <v>0</v>
      </c>
    </row>
    <row r="49" spans="1:15" s="27" customFormat="1" ht="117" customHeight="1" x14ac:dyDescent="0.25">
      <c r="A49" s="99">
        <v>36</v>
      </c>
      <c r="B49" s="48" t="s">
        <v>89</v>
      </c>
      <c r="C49" s="3"/>
      <c r="D49" s="46">
        <v>4</v>
      </c>
      <c r="E49" s="47" t="s">
        <v>53</v>
      </c>
      <c r="F49" s="4"/>
      <c r="G49" s="2"/>
      <c r="H49" s="44"/>
      <c r="I49" s="2"/>
      <c r="J49" s="44"/>
      <c r="K49" s="44"/>
      <c r="L49" s="93">
        <f t="shared" si="16"/>
        <v>0</v>
      </c>
      <c r="M49" s="94">
        <f t="shared" si="17"/>
        <v>0</v>
      </c>
      <c r="N49" s="94">
        <f t="shared" si="18"/>
        <v>0</v>
      </c>
      <c r="O49" s="95">
        <f t="shared" si="19"/>
        <v>0</v>
      </c>
    </row>
    <row r="50" spans="1:15" s="27" customFormat="1" ht="154.5" customHeight="1" x14ac:dyDescent="0.25">
      <c r="A50" s="99">
        <v>37</v>
      </c>
      <c r="B50" s="48" t="s">
        <v>90</v>
      </c>
      <c r="C50" s="3"/>
      <c r="D50" s="46">
        <v>4</v>
      </c>
      <c r="E50" s="47" t="s">
        <v>53</v>
      </c>
      <c r="F50" s="4"/>
      <c r="G50" s="2"/>
      <c r="H50" s="44"/>
      <c r="I50" s="2"/>
      <c r="J50" s="44"/>
      <c r="K50" s="44"/>
      <c r="L50" s="93">
        <f t="shared" si="16"/>
        <v>0</v>
      </c>
      <c r="M50" s="94">
        <f t="shared" si="17"/>
        <v>0</v>
      </c>
      <c r="N50" s="94">
        <f t="shared" si="18"/>
        <v>0</v>
      </c>
      <c r="O50" s="95">
        <f t="shared" si="19"/>
        <v>0</v>
      </c>
    </row>
    <row r="51" spans="1:15" s="27" customFormat="1" ht="219.75" customHeight="1" x14ac:dyDescent="0.25">
      <c r="A51" s="99">
        <v>38</v>
      </c>
      <c r="B51" s="48" t="s">
        <v>92</v>
      </c>
      <c r="C51" s="3"/>
      <c r="D51" s="46">
        <v>2</v>
      </c>
      <c r="E51" s="47" t="s">
        <v>57</v>
      </c>
      <c r="F51" s="4"/>
      <c r="G51" s="2"/>
      <c r="H51" s="44"/>
      <c r="I51" s="2"/>
      <c r="J51" s="44"/>
      <c r="K51" s="44"/>
      <c r="L51" s="93">
        <f t="shared" si="16"/>
        <v>0</v>
      </c>
      <c r="M51" s="94">
        <f t="shared" si="17"/>
        <v>0</v>
      </c>
      <c r="N51" s="94">
        <f t="shared" si="18"/>
        <v>0</v>
      </c>
      <c r="O51" s="95">
        <f t="shared" si="19"/>
        <v>0</v>
      </c>
    </row>
    <row r="52" spans="1:15" s="27" customFormat="1" ht="186.75" customHeight="1" thickBot="1" x14ac:dyDescent="0.3">
      <c r="A52" s="99">
        <v>39</v>
      </c>
      <c r="B52" s="48" t="s">
        <v>91</v>
      </c>
      <c r="C52" s="3"/>
      <c r="D52" s="46">
        <v>4</v>
      </c>
      <c r="E52" s="47" t="s">
        <v>54</v>
      </c>
      <c r="F52" s="4"/>
      <c r="G52" s="2"/>
      <c r="H52" s="44"/>
      <c r="I52" s="2"/>
      <c r="J52" s="44"/>
      <c r="K52" s="44"/>
      <c r="L52" s="93">
        <f t="shared" si="16"/>
        <v>0</v>
      </c>
      <c r="M52" s="94">
        <f t="shared" si="17"/>
        <v>0</v>
      </c>
      <c r="N52" s="94">
        <f t="shared" si="18"/>
        <v>0</v>
      </c>
      <c r="O52" s="95">
        <f t="shared" si="19"/>
        <v>0</v>
      </c>
    </row>
    <row r="53" spans="1:15" s="27" customFormat="1" ht="42" customHeight="1" thickBot="1" x14ac:dyDescent="0.3">
      <c r="A53" s="97" t="s">
        <v>25</v>
      </c>
      <c r="B53" s="98"/>
      <c r="C53" s="98"/>
      <c r="D53" s="98"/>
      <c r="E53" s="98"/>
      <c r="F53" s="98"/>
      <c r="G53" s="98"/>
      <c r="H53" s="98"/>
      <c r="I53" s="98"/>
      <c r="J53" s="98"/>
      <c r="K53" s="98"/>
      <c r="L53" s="91" t="s">
        <v>26</v>
      </c>
      <c r="M53" s="92"/>
      <c r="N53" s="92"/>
      <c r="O53" s="39">
        <f>SUMIF(G:G,0%,L:L)+SUMIF(G:G,"",L:L)</f>
        <v>0</v>
      </c>
    </row>
    <row r="54" spans="1:15" s="27" customFormat="1" ht="39" customHeight="1" x14ac:dyDescent="0.25">
      <c r="A54" s="65" t="s">
        <v>47</v>
      </c>
      <c r="B54" s="66"/>
      <c r="C54" s="66"/>
      <c r="D54" s="66"/>
      <c r="E54" s="66"/>
      <c r="F54" s="66"/>
      <c r="G54" s="66"/>
      <c r="H54" s="66"/>
      <c r="I54" s="66"/>
      <c r="J54" s="66"/>
      <c r="K54" s="67"/>
      <c r="L54" s="85" t="s">
        <v>27</v>
      </c>
      <c r="M54" s="86"/>
      <c r="N54" s="86"/>
      <c r="O54" s="40">
        <f>SUMIF(G:G,5%,L:L)</f>
        <v>0</v>
      </c>
    </row>
    <row r="55" spans="1:15" s="27" customFormat="1" ht="30" customHeight="1" x14ac:dyDescent="0.25">
      <c r="A55" s="68"/>
      <c r="B55" s="69"/>
      <c r="C55" s="69"/>
      <c r="D55" s="69"/>
      <c r="E55" s="69"/>
      <c r="F55" s="69"/>
      <c r="G55" s="69"/>
      <c r="H55" s="69"/>
      <c r="I55" s="69"/>
      <c r="J55" s="69"/>
      <c r="K55" s="70"/>
      <c r="L55" s="85" t="s">
        <v>28</v>
      </c>
      <c r="M55" s="86"/>
      <c r="N55" s="86"/>
      <c r="O55" s="40">
        <f>SUMIF(G:G,19%,L:L)</f>
        <v>0</v>
      </c>
    </row>
    <row r="56" spans="1:15" s="27" customFormat="1" ht="30" customHeight="1" x14ac:dyDescent="0.25">
      <c r="A56" s="68"/>
      <c r="B56" s="69"/>
      <c r="C56" s="69"/>
      <c r="D56" s="69"/>
      <c r="E56" s="69"/>
      <c r="F56" s="69"/>
      <c r="G56" s="69"/>
      <c r="H56" s="69"/>
      <c r="I56" s="69"/>
      <c r="J56" s="69"/>
      <c r="K56" s="70"/>
      <c r="L56" s="87" t="s">
        <v>21</v>
      </c>
      <c r="M56" s="88"/>
      <c r="N56" s="88"/>
      <c r="O56" s="41">
        <f>SUM(O53:O55)</f>
        <v>0</v>
      </c>
    </row>
    <row r="57" spans="1:15" s="27" customFormat="1" ht="30" customHeight="1" x14ac:dyDescent="0.25">
      <c r="A57" s="68"/>
      <c r="B57" s="69"/>
      <c r="C57" s="69"/>
      <c r="D57" s="69"/>
      <c r="E57" s="69"/>
      <c r="F57" s="69"/>
      <c r="G57" s="69"/>
      <c r="H57" s="69"/>
      <c r="I57" s="69"/>
      <c r="J57" s="69"/>
      <c r="K57" s="70"/>
      <c r="L57" s="89" t="s">
        <v>29</v>
      </c>
      <c r="M57" s="90"/>
      <c r="N57" s="90"/>
      <c r="O57" s="42">
        <f>SUMIF(G:G,5%,M:M)</f>
        <v>0</v>
      </c>
    </row>
    <row r="58" spans="1:15" s="27" customFormat="1" ht="30" customHeight="1" x14ac:dyDescent="0.25">
      <c r="A58" s="68"/>
      <c r="B58" s="69"/>
      <c r="C58" s="69"/>
      <c r="D58" s="69"/>
      <c r="E58" s="69"/>
      <c r="F58" s="69"/>
      <c r="G58" s="69"/>
      <c r="H58" s="69"/>
      <c r="I58" s="69"/>
      <c r="J58" s="69"/>
      <c r="K58" s="70"/>
      <c r="L58" s="89" t="s">
        <v>30</v>
      </c>
      <c r="M58" s="90"/>
      <c r="N58" s="90"/>
      <c r="O58" s="42">
        <f>SUMIF(G:G,19%,M:M)</f>
        <v>0</v>
      </c>
    </row>
    <row r="59" spans="1:15" s="27" customFormat="1" ht="30" customHeight="1" x14ac:dyDescent="0.25">
      <c r="A59" s="68"/>
      <c r="B59" s="69"/>
      <c r="C59" s="69"/>
      <c r="D59" s="69"/>
      <c r="E59" s="69"/>
      <c r="F59" s="69"/>
      <c r="G59" s="69"/>
      <c r="H59" s="69"/>
      <c r="I59" s="69"/>
      <c r="J59" s="69"/>
      <c r="K59" s="70"/>
      <c r="L59" s="87" t="s">
        <v>31</v>
      </c>
      <c r="M59" s="88"/>
      <c r="N59" s="88"/>
      <c r="O59" s="41">
        <f>SUM(O57:O58)</f>
        <v>0</v>
      </c>
    </row>
    <row r="60" spans="1:15" s="27" customFormat="1" ht="30" customHeight="1" x14ac:dyDescent="0.25">
      <c r="A60" s="68"/>
      <c r="B60" s="69"/>
      <c r="C60" s="69"/>
      <c r="D60" s="69"/>
      <c r="E60" s="69"/>
      <c r="F60" s="69"/>
      <c r="G60" s="69"/>
      <c r="H60" s="69"/>
      <c r="I60" s="69"/>
      <c r="J60" s="69"/>
      <c r="K60" s="70"/>
      <c r="L60" s="85" t="s">
        <v>32</v>
      </c>
      <c r="M60" s="86"/>
      <c r="N60" s="86"/>
      <c r="O60" s="40">
        <f>SUMIF(I:I,8%,N:N)</f>
        <v>0</v>
      </c>
    </row>
    <row r="61" spans="1:15" s="27" customFormat="1" ht="37.5" customHeight="1" x14ac:dyDescent="0.25">
      <c r="A61" s="68"/>
      <c r="B61" s="69"/>
      <c r="C61" s="69"/>
      <c r="D61" s="69"/>
      <c r="E61" s="69"/>
      <c r="F61" s="69"/>
      <c r="G61" s="69"/>
      <c r="H61" s="69"/>
      <c r="I61" s="69"/>
      <c r="J61" s="69"/>
      <c r="K61" s="70"/>
      <c r="L61" s="83" t="s">
        <v>33</v>
      </c>
      <c r="M61" s="84"/>
      <c r="N61" s="84"/>
      <c r="O61" s="41">
        <f>SUM(O60)</f>
        <v>0</v>
      </c>
    </row>
    <row r="62" spans="1:15" s="27" customFormat="1" ht="32.25" customHeight="1" thickBot="1" x14ac:dyDescent="0.3">
      <c r="A62" s="71"/>
      <c r="B62" s="72"/>
      <c r="C62" s="72"/>
      <c r="D62" s="72"/>
      <c r="E62" s="72"/>
      <c r="F62" s="72"/>
      <c r="G62" s="72"/>
      <c r="H62" s="72"/>
      <c r="I62" s="72"/>
      <c r="J62" s="72"/>
      <c r="K62" s="73"/>
      <c r="L62" s="81" t="s">
        <v>34</v>
      </c>
      <c r="M62" s="82"/>
      <c r="N62" s="82"/>
      <c r="O62" s="43">
        <f>+O56+O59+O61</f>
        <v>0</v>
      </c>
    </row>
    <row r="64" spans="1:15" ht="50.1" customHeight="1" thickBot="1" x14ac:dyDescent="0.3">
      <c r="B64" s="74"/>
      <c r="C64" s="74"/>
    </row>
    <row r="65" spans="1:17" x14ac:dyDescent="0.25">
      <c r="B65" s="52" t="s">
        <v>35</v>
      </c>
      <c r="C65" s="52"/>
    </row>
    <row r="66" spans="1:17" ht="15" customHeight="1" x14ac:dyDescent="0.25">
      <c r="M66" s="28"/>
      <c r="N66" s="29"/>
      <c r="O66" s="30"/>
    </row>
    <row r="67" spans="1:17" ht="15.75" customHeight="1" x14ac:dyDescent="0.25">
      <c r="M67" s="28"/>
      <c r="N67" s="29"/>
      <c r="O67" s="30"/>
    </row>
    <row r="68" spans="1:17" ht="15" customHeight="1" x14ac:dyDescent="0.25">
      <c r="A68" s="31" t="s">
        <v>36</v>
      </c>
      <c r="M68" s="28"/>
      <c r="N68" s="29"/>
      <c r="O68" s="30"/>
    </row>
    <row r="69" spans="1:17" x14ac:dyDescent="0.25">
      <c r="A69" s="51" t="s">
        <v>37</v>
      </c>
      <c r="B69" s="51"/>
      <c r="C69" s="51"/>
      <c r="D69" s="51"/>
      <c r="E69" s="51"/>
      <c r="F69" s="51"/>
      <c r="G69" s="51"/>
      <c r="H69" s="51"/>
      <c r="I69" s="51"/>
      <c r="J69" s="51"/>
      <c r="K69" s="51"/>
      <c r="L69" s="51"/>
      <c r="M69" s="51"/>
      <c r="N69" s="51"/>
      <c r="O69" s="51"/>
      <c r="P69" s="13"/>
      <c r="Q69" s="13"/>
    </row>
    <row r="70" spans="1:17" ht="15" customHeight="1" x14ac:dyDescent="0.25">
      <c r="A70" s="50" t="s">
        <v>38</v>
      </c>
      <c r="B70" s="50"/>
      <c r="C70" s="50"/>
      <c r="D70" s="50"/>
      <c r="E70" s="50"/>
      <c r="F70" s="50"/>
      <c r="G70" s="50"/>
      <c r="H70" s="50"/>
      <c r="I70" s="50"/>
      <c r="J70" s="50"/>
      <c r="K70" s="50"/>
      <c r="L70" s="50"/>
      <c r="M70" s="50"/>
      <c r="N70" s="50"/>
      <c r="O70" s="50"/>
      <c r="P70" s="32"/>
      <c r="Q70" s="32"/>
    </row>
    <row r="71" spans="1:17" x14ac:dyDescent="0.25">
      <c r="A71" s="49" t="s">
        <v>39</v>
      </c>
      <c r="B71" s="49"/>
      <c r="C71" s="49"/>
      <c r="D71" s="49"/>
      <c r="E71" s="49"/>
      <c r="F71" s="49"/>
      <c r="G71" s="49"/>
      <c r="H71" s="49"/>
      <c r="I71" s="49"/>
      <c r="J71" s="49"/>
      <c r="K71" s="49"/>
      <c r="L71" s="49"/>
      <c r="M71" s="49"/>
      <c r="N71" s="49"/>
      <c r="O71" s="49"/>
      <c r="P71" s="16"/>
      <c r="Q71" s="16"/>
    </row>
    <row r="72" spans="1:17" x14ac:dyDescent="0.25">
      <c r="A72" s="49" t="s">
        <v>40</v>
      </c>
      <c r="B72" s="49"/>
      <c r="C72" s="49"/>
      <c r="D72" s="49"/>
      <c r="E72" s="49"/>
      <c r="F72" s="49"/>
      <c r="G72" s="49"/>
      <c r="H72" s="49"/>
      <c r="I72" s="49"/>
      <c r="J72" s="49"/>
      <c r="K72" s="49"/>
      <c r="L72" s="49"/>
      <c r="M72" s="49"/>
      <c r="N72" s="49"/>
      <c r="O72" s="49"/>
      <c r="P72" s="16"/>
      <c r="Q72" s="16"/>
    </row>
    <row r="73" spans="1:17" x14ac:dyDescent="0.25">
      <c r="A73" s="37"/>
      <c r="B73" s="37"/>
      <c r="C73" s="37"/>
      <c r="D73" s="37"/>
      <c r="E73" s="37"/>
      <c r="F73" s="37"/>
      <c r="G73" s="37"/>
      <c r="H73" s="37"/>
      <c r="I73" s="37"/>
      <c r="J73" s="37"/>
      <c r="K73" s="37"/>
      <c r="L73" s="37"/>
      <c r="M73" s="37"/>
      <c r="N73" s="37"/>
      <c r="O73" s="38"/>
    </row>
    <row r="115" spans="11:15" s="13" customFormat="1" x14ac:dyDescent="0.25">
      <c r="K115" s="15"/>
      <c r="L115" s="15"/>
      <c r="M115" s="15"/>
      <c r="N115" s="15"/>
      <c r="O115" s="15"/>
    </row>
    <row r="116" spans="11:15" s="13" customFormat="1" x14ac:dyDescent="0.25">
      <c r="K116" s="15"/>
      <c r="L116" s="15"/>
      <c r="M116" s="15"/>
      <c r="N116" s="15"/>
      <c r="O116" s="15"/>
    </row>
    <row r="117" spans="11:15" s="13" customFormat="1" x14ac:dyDescent="0.25">
      <c r="K117" s="15"/>
      <c r="L117" s="15"/>
      <c r="M117" s="15"/>
      <c r="N117" s="15"/>
      <c r="O117" s="15"/>
    </row>
    <row r="118" spans="11:15" s="13" customFormat="1" x14ac:dyDescent="0.25">
      <c r="K118" s="15"/>
      <c r="L118" s="15"/>
      <c r="M118" s="15"/>
      <c r="N118" s="15"/>
      <c r="O118" s="15"/>
    </row>
  </sheetData>
  <sheetProtection algorithmName="SHA-512" hashValue="5aC4p0MzCUIZvMbpjBteloD8qp3DdFmObhYIx5I+qaxzmIAwkEhT6aHc6aBz6VIpIn9ULIAibyHLUi6gMwGRPA==" saltValue="tEn8Enz8I+ks62Ys9QK82g==" spinCount="100000" sheet="1" formatCells="0" formatColumns="0" formatRows="0" insertColumns="0" insertRows="0" insertHyperlinks="0" deleteColumns="0" deleteRows="0" sort="0" autoFilter="0" pivotTables="0"/>
  <mergeCells count="35">
    <mergeCell ref="L57:N57"/>
    <mergeCell ref="L56:N56"/>
    <mergeCell ref="L55:N55"/>
    <mergeCell ref="L54:N54"/>
    <mergeCell ref="L53:N53"/>
    <mergeCell ref="L62:N62"/>
    <mergeCell ref="L61:N61"/>
    <mergeCell ref="L60:N60"/>
    <mergeCell ref="L59:N59"/>
    <mergeCell ref="L58:N58"/>
    <mergeCell ref="A54:K62"/>
    <mergeCell ref="F9:I9"/>
    <mergeCell ref="B64:C64"/>
    <mergeCell ref="A9:B11"/>
    <mergeCell ref="D9:E9"/>
    <mergeCell ref="D11:E11"/>
    <mergeCell ref="A53:K53"/>
    <mergeCell ref="M11:N11"/>
    <mergeCell ref="M9:N9"/>
    <mergeCell ref="K9:L9"/>
    <mergeCell ref="K11:L11"/>
    <mergeCell ref="F11:I11"/>
    <mergeCell ref="A2:A5"/>
    <mergeCell ref="B2:M2"/>
    <mergeCell ref="N2:O2"/>
    <mergeCell ref="B3:M3"/>
    <mergeCell ref="N3:O3"/>
    <mergeCell ref="B4:M5"/>
    <mergeCell ref="N4:O4"/>
    <mergeCell ref="N5:O5"/>
    <mergeCell ref="A72:O72"/>
    <mergeCell ref="A71:O71"/>
    <mergeCell ref="A70:O70"/>
    <mergeCell ref="A69:O69"/>
    <mergeCell ref="B65:C65"/>
  </mergeCells>
  <dataValidations count="4">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Title="Señor Cotizante" prompt="Por favor adjunte el logo de su empresa, en caso de no contar con el logo escriba nuevamente su nombre, razón social o dejar en blanco." sqref="A9:B11"/>
    <dataValidation type="whole" allowBlank="1" showInputMessage="1" showErrorMessage="1" sqref="F14:F52">
      <formula1>0</formula1>
      <formula2>1000000000000000</formula2>
    </dataValidation>
    <dataValidation allowBlank="1" showInputMessage="1" showErrorMessage="1" promptTitle="NOMBRE/RAZÓN SOCIAL" prompt="NOMBRE/RAZÓN SOCIAL" sqref="F9:I9"/>
  </dataValidations>
  <pageMargins left="0.7" right="0.7" top="0.75" bottom="0.75" header="0.3" footer="0.3"/>
  <pageSetup paperSize="5" scale="51"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 type="list" showInputMessage="1" showErrorMessage="1">
          <x14:formula1>
            <xm:f>Cálculos!$D$7:$D$9</xm:f>
          </x14:formula1>
          <xm:sqref>G14:G52</xm:sqref>
        </x14:dataValidation>
        <x14:dataValidation type="list" allowBlank="1" showInputMessage="1" showErrorMessage="1">
          <x14:formula1>
            <xm:f>Cálculos!$F$7:$F$8</xm:f>
          </x14:formula1>
          <xm:sqref>I14:I52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8" bestFit="1" customWidth="1"/>
    <col min="6" max="6" width="15" style="12" bestFit="1" customWidth="1"/>
  </cols>
  <sheetData>
    <row r="6" spans="2:6" x14ac:dyDescent="0.25">
      <c r="B6" s="5" t="s">
        <v>8</v>
      </c>
      <c r="D6" s="6" t="s">
        <v>41</v>
      </c>
      <c r="F6" s="9" t="s">
        <v>42</v>
      </c>
    </row>
    <row r="7" spans="2:6" x14ac:dyDescent="0.25">
      <c r="B7" s="1" t="s">
        <v>43</v>
      </c>
      <c r="D7" s="7">
        <v>0</v>
      </c>
      <c r="F7" s="10">
        <v>0.08</v>
      </c>
    </row>
    <row r="8" spans="2:6" x14ac:dyDescent="0.25">
      <c r="B8" s="1" t="s">
        <v>44</v>
      </c>
      <c r="D8" s="7">
        <v>0.05</v>
      </c>
      <c r="F8" s="11">
        <v>0</v>
      </c>
    </row>
    <row r="9" spans="2:6" x14ac:dyDescent="0.25">
      <c r="B9" s="1" t="s">
        <v>45</v>
      </c>
      <c r="D9" s="7">
        <v>0.19</v>
      </c>
    </row>
    <row r="10" spans="2:6" x14ac:dyDescent="0.25">
      <c r="D10" s="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431A719-18F1-4FE9-B6C2-4A9012EAD3D6}">
  <ds:schemaRefs>
    <ds:schemaRef ds:uri="http://schemas.microsoft.com/office/2006/metadata/properties"/>
    <ds:schemaRef ds:uri="http://purl.org/dc/elements/1.1/"/>
    <ds:schemaRef ds:uri="http://schemas.microsoft.com/office/2006/documentManagement/types"/>
    <ds:schemaRef ds:uri="http://purl.org/dc/terms/"/>
    <ds:schemaRef ds:uri="http://schemas.microsoft.com/office/infopath/2007/PartnerControls"/>
    <ds:schemaRef ds:uri="http://purl.org/dc/dcmitype/"/>
    <ds:schemaRef ds:uri="39f7a895-868e-4739-ab10-589c64175fbd"/>
    <ds:schemaRef ds:uri="632c1e4e-69c6-4d1f-81a1-009441d464e5"/>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D388D2F8-1E82-4992-ADDB-A536DB975F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Bienes y Servicios</vt:lpstr>
      <vt:lpstr>Cálculos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FERNANDA MORENO</cp:lastModifiedBy>
  <cp:revision/>
  <dcterms:created xsi:type="dcterms:W3CDTF">2017-04-28T13:22:52Z</dcterms:created>
  <dcterms:modified xsi:type="dcterms:W3CDTF">2024-05-20T20:07:36Z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