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4\INVERSION\APOYO LOGISTICO BIENESTAR\PUBLICAR 2024\"/>
    </mc:Choice>
  </mc:AlternateContent>
  <bookViews>
    <workbookView xWindow="0" yWindow="0" windowWidth="26083" windowHeight="1061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7" i="7"/>
  <c r="J17" i="7"/>
  <c r="L17" i="7"/>
  <c r="M17" i="7" s="1"/>
  <c r="H15" i="7"/>
  <c r="J15" i="7"/>
  <c r="L15" i="7"/>
  <c r="M15" i="7" s="1"/>
  <c r="O20" i="7"/>
  <c r="O19" i="7"/>
  <c r="L14" i="7"/>
  <c r="M14" i="7" s="1"/>
  <c r="J14" i="7"/>
  <c r="H14" i="7"/>
  <c r="K15" i="7" l="1"/>
  <c r="K17" i="7"/>
  <c r="N17" i="7"/>
  <c r="O17" i="7" s="1"/>
  <c r="N15" i="7"/>
  <c r="O15" i="7" s="1"/>
  <c r="O18" i="7"/>
  <c r="O21" i="7" s="1"/>
  <c r="K14" i="7"/>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<sst xmlns="http://schemas.openxmlformats.org/spreadsheetml/2006/main" count="60" uniqueCount="55">
  <si>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</si>
  <si>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</si>
  <si>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</si>
  <si>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</si>
  <si>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</si>
  <si>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</si>
  <si>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</si>
  <si>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</si>
  <si>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</si>
  <si>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</si>
  <si>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</si>
  <si>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</si>
  <si>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</si>
  <si>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</si>
  <si>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</si>
  <si>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</si>
  <si>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</si>
  <si>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</si>
  <si>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</si>
  <si>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</si>
  <si>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</si>
  <si>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</si>
  <si>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</si>
  <si>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</si>
  <si>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</si>
  <si>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</si>
  <si>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</si>
  <si>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</si>
  <si>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</si>
  <si>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</si>
  <si>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</si>
  <si>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</si>
  <si>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</si>
  <si>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</si>
  <si>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</si>
  <si>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</si>
  <si>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</si>
  <si>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</si>
  <si>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</si>
  <si>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</si>
  <si>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</si>
  <si>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</si>
  <si>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</si>
  <si>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</si>
  <si>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</si>
  <si>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</si>
  <si>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</si>
  <si>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</si>
  <si>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</si>
  <si>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</si>
  <si>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UNIDAD </t>
  </si>
  <si>
    <t>Servicio de almuerzo OPCIÓN 1 en Facatativá Universidad de
Cundinamarca.
Consta de:
- Jugo o gaseosa 350 ml
-Una porción de arroz 100 gr, una porción de principio 60
gr (frijoles, pastas, lentejas, garbanzo, arvejas o similares).
-Una porción de papa o plátano 60 gr.
-Una porción de Proteína 90 gr. (carne de res, cerdo, pollo o
pescado)
-Sopa 200 ml, consomé o una porción de fruta 50 gr.
Lo anterior en envases desechables biodegradables.</t>
  </si>
  <si>
    <t>Prestar servicios almuerzo OPCIÓN 2 garantizar las siguientes
condiciones:
Nota: Almuerzo con servicio a la mesa, conforme a las
especificaciones técnicas establecidas.
Se debe garantizar que, dentro de las raciones del Almuerzo se
incluya:
-Proteico de mínimo 180 gr.
-Cereal 100 gr.
-Energético 70gr.
-Ensalada 60gr.
-Postre 25gr.
-Jugo natural 300 ml.
- Disposición del lugar (restaurante o salón) el cual deberá ser
amplio con buena ventilación teniendo en cuenta que serán 140
personas, debidamente organizado para el servicio (silletería con
vestido en caso de requerirse, mesas con manteles en caso de
requerirse, menajes, meseros), servicio de sonido y video en
caso de requerirse, evento que se realizará en el lugar que el
operador acuerde con el supervisor.</t>
  </si>
  <si>
    <t>SERVICIO DE REFRIGERIO OPCIÓN 01: Refrigerio Saludable
solido 100 gr y liquido 200 ml más fruta puede ser entre las
siguientes opciones:
-SOLIDO: Pastel Horneado de 100gr Hawaiano, o Pastel
Horneado de 100gr pollo con champiñones o Sándwich de
Jamón y Queso en pan Tajado o Palito de Queso Horneado de
100gr.
-LIQUIDO: Jugo en Caja 200ml o Tea en Caja de 200ml o
Gaseosa 250ml o Avena en Caja 200ml.
-FRUTA: Fruta Cosecha (Que puede ser mandarina, durazno,
banano o manzana)</t>
  </si>
  <si>
    <t>SERVICIO DE REFRIGERIO OPCIÓN 02: Refrigerio calidad
Superior mejor calidad de contenido solido 200 gr y liquido 200
ml, puede ser entre las siguientes opciones: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Gaseosa 250ml o
Avena en Caja 200ml o Tea en Caja de 200ml
-FRUTA: Fruta Especial (Que puede ser Manzana, Pera,
Granadilla o Durazno)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</si>
</sst>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zoomScale="70" zoomScaleNormal="70" zoomScaleSheetLayoutView="70" zoomScalePageLayoutView="55" workbookViewId="0">
      <selection activeCell="B14" sqref="B14"/>
    </sheetView>
  </sheetViews>
  <sheetFormatPr baseColWidth="10" defaultColWidth="11.375" defaultRowHeight="14.3" x14ac:dyDescent="0.25"/>
  <cols>
    <col min="1" max="1" width="10.375" style="13" customWidth="1"/>
    <col min="2" max="2" width="56.625" style="13" customWidth="1"/>
    <col min="3" max="3" width="23" style="13" customWidth="1"/>
    <col min="4" max="4" width="13.625" style="13" bestFit="1" customWidth="1"/>
    <col min="5" max="5" width="14" style="13" bestFit="1" customWidth="1"/>
    <col min="6" max="6" width="13.625" style="13" customWidth="1"/>
    <col min="7" max="7" width="17.75" style="13" customWidth="1"/>
    <col min="8" max="8" width="15" style="13" customWidth="1"/>
    <col min="9" max="9" width="17.75" style="13" customWidth="1"/>
    <col min="10" max="10" width="15" style="13" customWidth="1"/>
    <col min="11" max="11" width="17.875" style="15" customWidth="1"/>
    <col min="12" max="13" width="16.75" style="15" customWidth="1"/>
    <col min="14" max="14" width="14.75" style="15" customWidth="1"/>
    <col min="15" max="15" width="20.25" style="15" customWidth="1"/>
    <col min="16" max="16384" width="11.375" style="15"/>
  </cols>
  <sheetData>
    <row r="1" spans="1:15" ht="14.95" x14ac:dyDescent="0.25">
      <c r="F1" s="14"/>
    </row>
    <row r="2" spans="1:15" ht="15.8" customHeight="1" x14ac:dyDescent="0.25">
      <c r="A2" s="52"/>
      <c r="B2" s="53" t="s">
        <v>0</v>
      </c>
      <c r="C2" s="53"/>
      <c r="D2" s="53"/>
      <c r="E2" s="53"/>
      <c r="F2" s="53"/>
      <c r="G2" s="53"/>
      <c r="H2" s="53"/>
      <c r="I2" s="53"/>
      <c r="J2" s="53"/>
      <c r="K2" s="53"/>
      <c r="L2" s="53"/>
      <c r="M2" s="53"/>
      <c r="N2" s="54" t="s">
        <v>1</v>
      </c>
      <c r="O2" s="54"/>
    </row>
    <row r="3" spans="1:15" ht="15.8"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4.95" customHeight="1" x14ac:dyDescent="0.25">
      <c r="A5" s="52"/>
      <c r="B5" s="53"/>
      <c r="C5" s="53"/>
      <c r="D5" s="53"/>
      <c r="E5" s="53"/>
      <c r="F5" s="53"/>
      <c r="G5" s="53"/>
      <c r="H5" s="53"/>
      <c r="I5" s="53"/>
      <c r="J5" s="53"/>
      <c r="K5" s="53"/>
      <c r="L5" s="53"/>
      <c r="M5" s="53"/>
      <c r="N5" s="54" t="s">
        <v>46</v>
      </c>
      <c r="O5" s="54"/>
    </row>
    <row r="7" spans="1:15" ht="14.95" x14ac:dyDescent="0.25">
      <c r="A7" s="16" t="s">
        <v>4</v>
      </c>
    </row>
    <row r="8" spans="1:15" ht="10.050000000000001" customHeight="1" x14ac:dyDescent="0.25">
      <c r="A8" s="17"/>
    </row>
    <row r="9" spans="1:15" ht="30.1" customHeight="1" x14ac:dyDescent="0.25">
      <c r="A9" s="74" t="s">
        <v>5</v>
      </c>
      <c r="B9" s="75"/>
      <c r="D9" s="59" t="s">
        <v>6</v>
      </c>
      <c r="E9" s="60"/>
      <c r="F9" s="61"/>
      <c r="G9" s="62"/>
      <c r="H9" s="62"/>
      <c r="I9" s="63"/>
      <c r="K9" s="59" t="s">
        <v>7</v>
      </c>
      <c r="L9" s="60"/>
      <c r="M9" s="57"/>
      <c r="N9" s="58"/>
    </row>
    <row r="10" spans="1:15" ht="8.35" customHeight="1" x14ac:dyDescent="0.25">
      <c r="A10" s="76"/>
      <c r="B10" s="77"/>
      <c r="C10" s="18"/>
      <c r="E10" s="19"/>
      <c r="F10" s="19"/>
      <c r="M10" s="19"/>
      <c r="N10" s="13"/>
    </row>
    <row r="11" spans="1:15" ht="30.1" customHeight="1" x14ac:dyDescent="0.25">
      <c r="A11" s="78"/>
      <c r="B11" s="79"/>
      <c r="D11" s="59" t="s">
        <v>8</v>
      </c>
      <c r="E11" s="60"/>
      <c r="F11" s="61"/>
      <c r="G11" s="62"/>
      <c r="H11" s="62"/>
      <c r="I11" s="63"/>
      <c r="K11" s="59" t="s">
        <v>9</v>
      </c>
      <c r="L11" s="60"/>
      <c r="M11" s="55"/>
      <c r="N11" s="56"/>
      <c r="O11" s="20"/>
    </row>
    <row r="12" spans="1:15" ht="10.050000000000001"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3" t="s">
        <v>10</v>
      </c>
      <c r="B13" s="34" t="s">
        <v>11</v>
      </c>
      <c r="C13" s="34" t="s">
        <v>12</v>
      </c>
      <c r="D13" s="34" t="s">
        <v>13</v>
      </c>
      <c r="E13" s="34" t="s">
        <v>14</v>
      </c>
      <c r="F13" s="35" t="s">
        <v>15</v>
      </c>
      <c r="G13" s="35" t="s">
        <v>16</v>
      </c>
      <c r="H13" s="35" t="s">
        <v>17</v>
      </c>
      <c r="I13" s="35" t="s">
        <v>18</v>
      </c>
      <c r="J13" s="35" t="s">
        <v>19</v>
      </c>
      <c r="K13" s="35" t="s">
        <v>20</v>
      </c>
      <c r="L13" s="35" t="s">
        <v>21</v>
      </c>
      <c r="M13" s="35" t="s">
        <v>22</v>
      </c>
      <c r="N13" s="35" t="s">
        <v>23</v>
      </c>
      <c r="O13" s="36" t="s">
        <v>24</v>
      </c>
    </row>
    <row r="14" spans="1:15" s="27" customFormat="1" ht="164.4" customHeight="1" x14ac:dyDescent="0.25">
      <c r="A14" s="37">
        <v>1</v>
      </c>
      <c r="B14" s="38" t="s">
        <v>51</v>
      </c>
      <c r="C14" s="3"/>
      <c r="D14" s="39">
        <v>550</v>
      </c>
      <c r="E14" s="40" t="s">
        <v>50</v>
      </c>
      <c r="F14" s="4"/>
      <c r="G14" s="2"/>
      <c r="H14" s="41">
        <f>+ROUND(F14*G14,0)</f>
        <v>0</v>
      </c>
      <c r="I14" s="2"/>
      <c r="J14" s="41">
        <f t="shared" ref="J14" si="0">ROUND(F14*I14,0)</f>
        <v>0</v>
      </c>
      <c r="K14" s="41">
        <f t="shared" ref="K14" si="1">ROUND(F14+H14+J14,0)</f>
        <v>0</v>
      </c>
      <c r="L14" s="41">
        <f t="shared" ref="L14" si="2">ROUND(F14*D14,0)</f>
        <v>0</v>
      </c>
      <c r="M14" s="41">
        <f t="shared" ref="M14" si="3">ROUND(L14*G14,0)</f>
        <v>0</v>
      </c>
      <c r="N14" s="41">
        <f t="shared" ref="N14" si="4">ROUND(L14*I14,0)</f>
        <v>0</v>
      </c>
      <c r="O14" s="42">
        <f t="shared" ref="O14" si="5">ROUND(L14+N14+M14,0)</f>
        <v>0</v>
      </c>
    </row>
    <row r="15" spans="1:15" s="27" customFormat="1" ht="253.4" customHeight="1" x14ac:dyDescent="0.25">
      <c r="A15" s="37">
        <v>2</v>
      </c>
      <c r="B15" s="38" t="s">
        <v>52</v>
      </c>
      <c r="C15" s="3"/>
      <c r="D15" s="39">
        <v>140</v>
      </c>
      <c r="E15" s="40" t="s">
        <v>50</v>
      </c>
      <c r="F15" s="4"/>
      <c r="G15" s="2"/>
      <c r="H15" s="41">
        <f t="shared" ref="H15" si="6">+ROUND(F15*G15,0)</f>
        <v>0</v>
      </c>
      <c r="I15" s="2"/>
      <c r="J15" s="41">
        <f t="shared" ref="J15" si="7">ROUND(F15*I15,0)</f>
        <v>0</v>
      </c>
      <c r="K15" s="41">
        <f t="shared" ref="K15" si="8">ROUND(F15+H15+J15,0)</f>
        <v>0</v>
      </c>
      <c r="L15" s="41">
        <f t="shared" ref="L15" si="9">ROUND(F15*D15,0)</f>
        <v>0</v>
      </c>
      <c r="M15" s="41">
        <f t="shared" ref="M15" si="10">ROUND(L15*G15,0)</f>
        <v>0</v>
      </c>
      <c r="N15" s="41">
        <f t="shared" ref="N15" si="11">ROUND(L15*I15,0)</f>
        <v>0</v>
      </c>
      <c r="O15" s="42">
        <f t="shared" ref="O15" si="12">ROUND(L15+N15+M15,0)</f>
        <v>0</v>
      </c>
    </row>
    <row r="16" spans="1:15" s="27" customFormat="1" ht="151.5" customHeight="1" x14ac:dyDescent="0.25">
      <c r="A16" s="37">
        <v>3</v>
      </c>
      <c r="B16" s="38" t="s">
        <v>53</v>
      </c>
      <c r="C16" s="3"/>
      <c r="D16" s="39">
        <v>502</v>
      </c>
      <c r="E16" s="40" t="s">
        <v>50</v>
      </c>
      <c r="F16" s="4"/>
      <c r="G16" s="2"/>
      <c r="H16" s="41"/>
      <c r="I16" s="2"/>
      <c r="J16" s="41"/>
      <c r="K16" s="41"/>
      <c r="L16" s="41"/>
      <c r="M16" s="41"/>
      <c r="N16" s="41"/>
      <c r="O16" s="42"/>
    </row>
    <row r="17" spans="1:15" s="27" customFormat="1" ht="196.3" customHeight="1" thickBot="1" x14ac:dyDescent="0.3">
      <c r="A17" s="37">
        <v>4</v>
      </c>
      <c r="B17" s="38" t="s">
        <v>54</v>
      </c>
      <c r="C17" s="3"/>
      <c r="D17" s="39">
        <v>640</v>
      </c>
      <c r="E17" s="40" t="s">
        <v>50</v>
      </c>
      <c r="F17" s="4"/>
      <c r="G17" s="2"/>
      <c r="H17" s="41">
        <f t="shared" ref="H17" si="13">+ROUND(F17*G17,0)</f>
        <v>0</v>
      </c>
      <c r="I17" s="2"/>
      <c r="J17" s="41">
        <f t="shared" ref="J17" si="14">ROUND(F17*I17,0)</f>
        <v>0</v>
      </c>
      <c r="K17" s="41">
        <f t="shared" ref="K17" si="15">ROUND(F17+H17+J17,0)</f>
        <v>0</v>
      </c>
      <c r="L17" s="41">
        <f t="shared" ref="L17" si="16">ROUND(F17*D17,0)</f>
        <v>0</v>
      </c>
      <c r="M17" s="41">
        <f t="shared" ref="M17" si="17">ROUND(L17*G17,0)</f>
        <v>0</v>
      </c>
      <c r="N17" s="41">
        <f t="shared" ref="N17" si="18">ROUND(L17*I17,0)</f>
        <v>0</v>
      </c>
      <c r="O17" s="42">
        <f t="shared" ref="O17" si="19">ROUND(L17+N17+M17,0)</f>
        <v>0</v>
      </c>
    </row>
    <row r="18" spans="1:15" s="27" customFormat="1" ht="41.95" customHeight="1" thickBot="1" x14ac:dyDescent="0.3">
      <c r="A18" s="80" t="s">
        <v>25</v>
      </c>
      <c r="B18" s="81"/>
      <c r="C18" s="81"/>
      <c r="D18" s="81"/>
      <c r="E18" s="81"/>
      <c r="F18" s="81"/>
      <c r="G18" s="81"/>
      <c r="H18" s="81"/>
      <c r="I18" s="81"/>
      <c r="J18" s="81"/>
      <c r="K18" s="81"/>
      <c r="L18" s="92" t="s">
        <v>26</v>
      </c>
      <c r="M18" s="93"/>
      <c r="N18" s="93"/>
      <c r="O18" s="43">
        <f>SUMIF(G:G,0%,L:L)+SUMIF(G:G,"",L:L)</f>
        <v>0</v>
      </c>
    </row>
    <row r="19" spans="1:15" s="27" customFormat="1" ht="39.1" customHeight="1" x14ac:dyDescent="0.25">
      <c r="A19" s="64" t="s">
        <v>47</v>
      </c>
      <c r="B19" s="65"/>
      <c r="C19" s="65"/>
      <c r="D19" s="65"/>
      <c r="E19" s="65"/>
      <c r="F19" s="65"/>
      <c r="G19" s="65"/>
      <c r="H19" s="65"/>
      <c r="I19" s="65"/>
      <c r="J19" s="65"/>
      <c r="K19" s="66"/>
      <c r="L19" s="86" t="s">
        <v>27</v>
      </c>
      <c r="M19" s="87"/>
      <c r="N19" s="87"/>
      <c r="O19" s="44">
        <f>SUMIF(G:G,5%,L:L)</f>
        <v>0</v>
      </c>
    </row>
    <row r="20" spans="1:15" s="27" customFormat="1" ht="30.1" customHeight="1" x14ac:dyDescent="0.25">
      <c r="A20" s="67"/>
      <c r="B20" s="68"/>
      <c r="C20" s="68"/>
      <c r="D20" s="68"/>
      <c r="E20" s="68"/>
      <c r="F20" s="68"/>
      <c r="G20" s="68"/>
      <c r="H20" s="68"/>
      <c r="I20" s="68"/>
      <c r="J20" s="68"/>
      <c r="K20" s="69"/>
      <c r="L20" s="86" t="s">
        <v>28</v>
      </c>
      <c r="M20" s="87"/>
      <c r="N20" s="87"/>
      <c r="O20" s="44">
        <f>SUMIF(G:G,19%,L:L)</f>
        <v>0</v>
      </c>
    </row>
    <row r="21" spans="1:15" s="27" customFormat="1" ht="30.1" customHeight="1" x14ac:dyDescent="0.25">
      <c r="A21" s="67"/>
      <c r="B21" s="68"/>
      <c r="C21" s="68"/>
      <c r="D21" s="68"/>
      <c r="E21" s="68"/>
      <c r="F21" s="68"/>
      <c r="G21" s="68"/>
      <c r="H21" s="68"/>
      <c r="I21" s="68"/>
      <c r="J21" s="68"/>
      <c r="K21" s="69"/>
      <c r="L21" s="88" t="s">
        <v>21</v>
      </c>
      <c r="M21" s="89"/>
      <c r="N21" s="89"/>
      <c r="O21" s="45">
        <f>SUM(O18:O20)</f>
        <v>0</v>
      </c>
    </row>
    <row r="22" spans="1:15" s="27" customFormat="1" ht="30.1" customHeight="1" x14ac:dyDescent="0.25">
      <c r="A22" s="67"/>
      <c r="B22" s="68"/>
      <c r="C22" s="68"/>
      <c r="D22" s="68"/>
      <c r="E22" s="68"/>
      <c r="F22" s="68"/>
      <c r="G22" s="68"/>
      <c r="H22" s="68"/>
      <c r="I22" s="68"/>
      <c r="J22" s="68"/>
      <c r="K22" s="69"/>
      <c r="L22" s="90" t="s">
        <v>29</v>
      </c>
      <c r="M22" s="91"/>
      <c r="N22" s="91"/>
      <c r="O22" s="46">
        <f>SUMIF(G:G,5%,M:M)</f>
        <v>0</v>
      </c>
    </row>
    <row r="23" spans="1:15" s="27" customFormat="1" ht="30.1" customHeight="1" x14ac:dyDescent="0.25">
      <c r="A23" s="67"/>
      <c r="B23" s="68"/>
      <c r="C23" s="68"/>
      <c r="D23" s="68"/>
      <c r="E23" s="68"/>
      <c r="F23" s="68"/>
      <c r="G23" s="68"/>
      <c r="H23" s="68"/>
      <c r="I23" s="68"/>
      <c r="J23" s="68"/>
      <c r="K23" s="69"/>
      <c r="L23" s="90" t="s">
        <v>30</v>
      </c>
      <c r="M23" s="91"/>
      <c r="N23" s="91"/>
      <c r="O23" s="46">
        <f>SUMIF(G:G,19%,M:M)</f>
        <v>0</v>
      </c>
    </row>
    <row r="24" spans="1:15" s="27" customFormat="1" ht="30.1" customHeight="1" x14ac:dyDescent="0.25">
      <c r="A24" s="67"/>
      <c r="B24" s="68"/>
      <c r="C24" s="68"/>
      <c r="D24" s="68"/>
      <c r="E24" s="68"/>
      <c r="F24" s="68"/>
      <c r="G24" s="68"/>
      <c r="H24" s="68"/>
      <c r="I24" s="68"/>
      <c r="J24" s="68"/>
      <c r="K24" s="69"/>
      <c r="L24" s="88" t="s">
        <v>31</v>
      </c>
      <c r="M24" s="89"/>
      <c r="N24" s="89"/>
      <c r="O24" s="45">
        <f>SUM(O22:O23)</f>
        <v>0</v>
      </c>
    </row>
    <row r="25" spans="1:15" s="27" customFormat="1" ht="30.1" customHeight="1" x14ac:dyDescent="0.25">
      <c r="A25" s="67"/>
      <c r="B25" s="68"/>
      <c r="C25" s="68"/>
      <c r="D25" s="68"/>
      <c r="E25" s="68"/>
      <c r="F25" s="68"/>
      <c r="G25" s="68"/>
      <c r="H25" s="68"/>
      <c r="I25" s="68"/>
      <c r="J25" s="68"/>
      <c r="K25" s="69"/>
      <c r="L25" s="86" t="s">
        <v>32</v>
      </c>
      <c r="M25" s="87"/>
      <c r="N25" s="87"/>
      <c r="O25" s="44">
        <f>SUMIF(I:I,8%,N:N)</f>
        <v>0</v>
      </c>
    </row>
    <row r="26" spans="1:15" s="27" customFormat="1" ht="37.549999999999997" customHeight="1" x14ac:dyDescent="0.25">
      <c r="A26" s="67"/>
      <c r="B26" s="68"/>
      <c r="C26" s="68"/>
      <c r="D26" s="68"/>
      <c r="E26" s="68"/>
      <c r="F26" s="68"/>
      <c r="G26" s="68"/>
      <c r="H26" s="68"/>
      <c r="I26" s="68"/>
      <c r="J26" s="68"/>
      <c r="K26" s="69"/>
      <c r="L26" s="84" t="s">
        <v>33</v>
      </c>
      <c r="M26" s="85"/>
      <c r="N26" s="85"/>
      <c r="O26" s="45">
        <f>SUM(O25)</f>
        <v>0</v>
      </c>
    </row>
    <row r="27" spans="1:15" s="27" customFormat="1" ht="32.299999999999997" customHeight="1" thickBot="1" x14ac:dyDescent="0.3">
      <c r="A27" s="70"/>
      <c r="B27" s="71"/>
      <c r="C27" s="71"/>
      <c r="D27" s="71"/>
      <c r="E27" s="71"/>
      <c r="F27" s="71"/>
      <c r="G27" s="71"/>
      <c r="H27" s="71"/>
      <c r="I27" s="71"/>
      <c r="J27" s="71"/>
      <c r="K27" s="72"/>
      <c r="L27" s="82" t="s">
        <v>34</v>
      </c>
      <c r="M27" s="83"/>
      <c r="N27" s="83"/>
      <c r="O27" s="47">
        <f>+O21+O24+O26</f>
        <v>0</v>
      </c>
    </row>
    <row r="29" spans="1:15" ht="50.1" customHeight="1" thickBot="1" x14ac:dyDescent="0.3">
      <c r="B29" s="73"/>
      <c r="C29" s="73"/>
    </row>
    <row r="30" spans="1:15" x14ac:dyDescent="0.25">
      <c r="B30" s="51" t="s">
        <v>35</v>
      </c>
      <c r="C30" s="51"/>
    </row>
    <row r="31" spans="1:15" ht="14.95" customHeight="1" x14ac:dyDescent="0.25">
      <c r="M31" s="28"/>
      <c r="N31" s="29"/>
      <c r="O31" s="30"/>
    </row>
    <row r="32" spans="1:15" ht="15.8" customHeight="1" x14ac:dyDescent="0.25">
      <c r="M32" s="28"/>
      <c r="N32" s="29"/>
      <c r="O32" s="30"/>
    </row>
    <row r="33" spans="1:17" ht="14.95" customHeight="1" x14ac:dyDescent="0.25">
      <c r="A33" s="31" t="s">
        <v>36</v>
      </c>
      <c r="M33" s="28"/>
      <c r="N33" s="29"/>
      <c r="O33" s="30"/>
    </row>
    <row r="34" spans="1:17" x14ac:dyDescent="0.25">
      <c r="A34" s="50" t="s">
        <v>37</v>
      </c>
      <c r="B34" s="50"/>
      <c r="C34" s="50"/>
      <c r="D34" s="50"/>
      <c r="E34" s="50"/>
      <c r="F34" s="50"/>
      <c r="G34" s="50"/>
      <c r="H34" s="50"/>
      <c r="I34" s="50"/>
      <c r="J34" s="50"/>
      <c r="K34" s="50"/>
      <c r="L34" s="50"/>
      <c r="M34" s="50"/>
      <c r="N34" s="50"/>
      <c r="O34" s="50"/>
      <c r="P34" s="13"/>
      <c r="Q34" s="13"/>
    </row>
    <row r="35" spans="1:17" ht="14.95" customHeight="1" x14ac:dyDescent="0.25">
      <c r="A35" s="49" t="s">
        <v>38</v>
      </c>
      <c r="B35" s="49"/>
      <c r="C35" s="49"/>
      <c r="D35" s="49"/>
      <c r="E35" s="49"/>
      <c r="F35" s="49"/>
      <c r="G35" s="49"/>
      <c r="H35" s="49"/>
      <c r="I35" s="49"/>
      <c r="J35" s="49"/>
      <c r="K35" s="49"/>
      <c r="L35" s="49"/>
      <c r="M35" s="49"/>
      <c r="N35" s="49"/>
      <c r="O35" s="49"/>
      <c r="P35" s="32"/>
      <c r="Q35" s="32"/>
    </row>
    <row r="36" spans="1:17" x14ac:dyDescent="0.25">
      <c r="A36" s="48" t="s">
        <v>39</v>
      </c>
      <c r="B36" s="48"/>
      <c r="C36" s="48"/>
      <c r="D36" s="48"/>
      <c r="E36" s="48"/>
      <c r="F36" s="48"/>
      <c r="G36" s="48"/>
      <c r="H36" s="48"/>
      <c r="I36" s="48"/>
      <c r="J36" s="48"/>
      <c r="K36" s="48"/>
      <c r="L36" s="48"/>
      <c r="M36" s="48"/>
      <c r="N36" s="48"/>
      <c r="O36" s="48"/>
      <c r="P36" s="16"/>
      <c r="Q36" s="16"/>
    </row>
    <row r="37" spans="1:17" x14ac:dyDescent="0.25">
      <c r="A37" s="48" t="s">
        <v>40</v>
      </c>
      <c r="B37" s="48"/>
      <c r="C37" s="48"/>
      <c r="D37" s="48"/>
      <c r="E37" s="48"/>
      <c r="F37" s="48"/>
      <c r="G37" s="48"/>
      <c r="H37" s="48"/>
      <c r="I37" s="48"/>
      <c r="J37" s="48"/>
      <c r="K37" s="48"/>
      <c r="L37" s="48"/>
      <c r="M37" s="48"/>
      <c r="N37" s="48"/>
      <c r="O37" s="48"/>
      <c r="P37" s="16"/>
      <c r="Q37" s="16"/>
    </row>
    <row r="38" spans="1:17" x14ac:dyDescent="0.25">
      <c r="K38" s="13"/>
      <c r="L38" s="13"/>
      <c r="M38" s="13"/>
      <c r="N38" s="13"/>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Tyux3UmkIx+sI9ztWPFhXDX+bBQ7rFl5JXZusqn3451q4gjTi/0sbLZs3PXOoFXP2QGv6M4HnfDKJ0RWhXk9Gw==" saltValue="gpQCTgJnb2aU0wEb+zQz4w==" spinCount="100000" sheet="1" formatCells="0" formatColumns="0" formatRows="0" insertColumns="0" insertRows="0" insertHyperlinks="0" deleteColumns="0" deleteRows="0" sort="0" autoFilter="0" pivotTables="0"/>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terms/"/>
    <ds:schemaRef ds:uri="http://schemas.microsoft.com/office/2006/metadata/properties"/>
    <ds:schemaRef ds:uri="http://purl.org/dc/dcmitype/"/>
    <ds:schemaRef ds:uri="http://purl.org/dc/elements/1.1/"/>
    <ds:schemaRef ds:uri="http://www.w3.org/XML/1998/namespace"/>
    <ds:schemaRef ds:uri="http://schemas.microsoft.com/office/2006/documentManagement/types"/>
    <ds:schemaRef ds:uri="39f7a895-868e-4739-ab10-589c64175fbd"/>
    <ds:schemaRef ds:uri="http://schemas.microsoft.com/office/infopath/2007/PartnerControl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dcterms:created xsi:type="dcterms:W3CDTF">2017-04-28T13:22:52Z</dcterms:created>
  <dcterms:modified xsi:type="dcterms:W3CDTF">2024-04-10T15:21:59Z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