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alfonso\OneDrive - UNIVERSIDAD DE CUNDINAMARCA\Escritorio\contrato restaurante bienestar 2024\publicación\"/>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4" i="2" l="1"/>
  <c r="G14" i="2"/>
  <c r="G15"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<sst xmlns="http://schemas.openxmlformats.org/spreadsheetml/2006/main" count="54" uniqueCount="48">
  <si>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</si>
  <si>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</si>
  <si>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</si>
  <si>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</si>
  <si>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</si>
  <si>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</si>
  <si>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</si>
  <si>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</si>
  <si>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</si>
  <si>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</si>
  <si>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</si>
  <si>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</si>
  <si>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</si>
  <si>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</si>
  <si>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</si>
  <si>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</si>
  <si>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</si>
  <si>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</si>
  <si>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</si>
  <si>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</si>
  <si>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</si>
  <si>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</si>
  <si>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</si>
  <si>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</si>
  <si>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</si>
  <si>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</si>
  <si>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</si>
  <si>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</si>
  <si>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</si>
  <si>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</si>
  <si>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</si>
  <si>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</si>
  <si>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</si>
  <si>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</si>
  <si>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</si>
  <si>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</si>
  <si>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</si>
  <si>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</si>
  <si>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</si>
  <si>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</si>
  <si>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</si>
  <si>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</si>
  <si>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</si>
  <si>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</si>
  <si>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</si>
  <si>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</si>
  <si>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16.</t>
  </si>
  <si>
    <t>Contratar el servicio de restaurante universitario para los estudiantes de la universidad de Cundinamarca, Extensión Facatativá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</si>
</sst>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xf numFmtId="41" fontId="8" fillId="8" borderId="4" xfId="2"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K16" sqref="K16"/>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7"/>
      <c r="C2" s="69" t="s">
        <v>0</v>
      </c>
      <c r="D2" s="69"/>
      <c r="E2" s="69"/>
      <c r="F2" s="69"/>
      <c r="G2" s="69"/>
      <c r="H2" s="69"/>
      <c r="I2" s="69"/>
      <c r="J2" s="69"/>
      <c r="K2" s="69"/>
      <c r="L2" s="69"/>
      <c r="M2" s="76" t="s">
        <v>1</v>
      </c>
      <c r="N2" s="76"/>
    </row>
    <row r="3" spans="2:16" ht="15.75" customHeight="1" x14ac:dyDescent="0.25">
      <c r="B3" s="67"/>
      <c r="C3" s="69" t="s">
        <v>2</v>
      </c>
      <c r="D3" s="69"/>
      <c r="E3" s="69"/>
      <c r="F3" s="69"/>
      <c r="G3" s="69"/>
      <c r="H3" s="69"/>
      <c r="I3" s="69"/>
      <c r="J3" s="69"/>
      <c r="K3" s="69"/>
      <c r="L3" s="69"/>
      <c r="M3" s="76" t="s">
        <v>44</v>
      </c>
      <c r="N3" s="76"/>
    </row>
    <row r="4" spans="2:16" ht="16.5" customHeight="1" x14ac:dyDescent="0.25">
      <c r="B4" s="67"/>
      <c r="C4" s="70" t="s">
        <v>3</v>
      </c>
      <c r="D4" s="71"/>
      <c r="E4" s="71"/>
      <c r="F4" s="71"/>
      <c r="G4" s="71"/>
      <c r="H4" s="71"/>
      <c r="I4" s="71"/>
      <c r="J4" s="71"/>
      <c r="K4" s="71"/>
      <c r="L4" s="72"/>
      <c r="M4" s="76" t="s">
        <v>45</v>
      </c>
      <c r="N4" s="76"/>
    </row>
    <row r="5" spans="2:16" x14ac:dyDescent="0.25">
      <c r="B5" s="67"/>
      <c r="C5" s="73"/>
      <c r="D5" s="74"/>
      <c r="E5" s="74"/>
      <c r="F5" s="74"/>
      <c r="G5" s="74"/>
      <c r="H5" s="74"/>
      <c r="I5" s="74"/>
      <c r="J5" s="74"/>
      <c r="K5" s="74"/>
      <c r="L5" s="75"/>
      <c r="M5" s="76" t="s">
        <v>4</v>
      </c>
      <c r="N5" s="76"/>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7" t="s">
        <v>46</v>
      </c>
      <c r="C7" s="77"/>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78" t="s">
        <v>47</v>
      </c>
      <c r="C10" s="68"/>
      <c r="D10" s="68"/>
      <c r="E10" s="68"/>
      <c r="F10" s="68"/>
      <c r="G10" s="68"/>
      <c r="H10" s="68"/>
      <c r="I10" s="68"/>
      <c r="J10" s="68"/>
      <c r="K10" s="68"/>
      <c r="L10" s="68"/>
      <c r="M10" s="68"/>
      <c r="N10" s="68"/>
    </row>
    <row r="11" spans="2:16" x14ac:dyDescent="0.25">
      <c r="B11" s="68"/>
      <c r="C11" s="68"/>
      <c r="D11" s="68"/>
      <c r="E11" s="68"/>
      <c r="F11" s="68"/>
      <c r="G11" s="68"/>
      <c r="H11" s="68"/>
      <c r="I11" s="68"/>
      <c r="J11" s="68"/>
      <c r="K11" s="68"/>
      <c r="L11" s="68"/>
      <c r="M11" s="68"/>
      <c r="N11" s="68"/>
    </row>
    <row r="12" spans="2:16" x14ac:dyDescent="0.25">
      <c r="B12" s="68"/>
      <c r="C12" s="68"/>
      <c r="D12" s="68"/>
      <c r="E12" s="68"/>
      <c r="F12" s="68"/>
      <c r="G12" s="68"/>
      <c r="H12" s="68"/>
      <c r="I12" s="68"/>
      <c r="J12" s="68"/>
      <c r="K12" s="68"/>
      <c r="L12" s="68"/>
      <c r="M12" s="68"/>
      <c r="N12" s="68"/>
    </row>
    <row r="13" spans="2:16" x14ac:dyDescent="0.25">
      <c r="B13" s="24"/>
    </row>
    <row r="14" spans="2:16" ht="41.25" customHeight="1" x14ac:dyDescent="0.25">
      <c r="C14" s="57" t="s">
        <v>6</v>
      </c>
      <c r="D14" s="57"/>
      <c r="E14" s="57"/>
      <c r="F14" s="57"/>
      <c r="G14" s="7">
        <f>+ROUND(G16*80%,0)</f>
        <v>136530386</v>
      </c>
      <c r="H14" s="9"/>
      <c r="I14" s="9"/>
      <c r="J14" s="9"/>
      <c r="K14" s="9"/>
      <c r="L14" s="9"/>
      <c r="M14" s="9"/>
      <c r="N14" s="9"/>
      <c r="O14" s="9"/>
      <c r="P14" s="9"/>
    </row>
    <row r="15" spans="2:16" ht="25.5" customHeight="1" x14ac:dyDescent="0.25">
      <c r="C15" s="57" t="s">
        <v>7</v>
      </c>
      <c r="D15" s="57"/>
      <c r="E15" s="57"/>
      <c r="F15" s="57"/>
      <c r="G15" s="8">
        <f>+COUNT(E24:E24)</f>
        <v>0</v>
      </c>
      <c r="H15" s="9"/>
      <c r="I15" s="9"/>
      <c r="J15" s="9"/>
      <c r="K15" s="9"/>
      <c r="L15" s="9"/>
      <c r="M15" s="9"/>
      <c r="N15" s="9"/>
      <c r="O15" s="9"/>
      <c r="P15" s="9"/>
    </row>
    <row r="16" spans="2:16" ht="29.25" customHeight="1" x14ac:dyDescent="0.25">
      <c r="C16" s="57" t="s">
        <v>8</v>
      </c>
      <c r="D16" s="57"/>
      <c r="E16" s="57"/>
      <c r="F16" s="57"/>
      <c r="G16" s="79">
        <v>170662982</v>
      </c>
      <c r="H16" s="9"/>
      <c r="I16" s="9"/>
      <c r="J16" s="9"/>
      <c r="K16" s="9"/>
      <c r="L16" s="9"/>
      <c r="M16" s="9"/>
      <c r="N16" s="9"/>
      <c r="O16" s="9"/>
      <c r="P16" s="9"/>
    </row>
    <row r="17" spans="1:16" ht="33.75" customHeight="1" x14ac:dyDescent="0.25">
      <c r="C17" s="57"/>
      <c r="D17" s="57"/>
      <c r="E17" s="57"/>
      <c r="F17" s="57"/>
      <c r="G17" s="79"/>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7" t="s">
        <v>10</v>
      </c>
      <c r="C23" s="36" t="s">
        <v>11</v>
      </c>
      <c r="D23" s="37"/>
      <c r="E23" s="36" t="s">
        <v>12</v>
      </c>
      <c r="F23" s="37"/>
      <c r="G23" s="36" t="s">
        <v>13</v>
      </c>
      <c r="H23" s="37"/>
      <c r="I23" s="27" t="s">
        <v>14</v>
      </c>
      <c r="K23" s="9"/>
      <c r="L23" s="9"/>
      <c r="M23" s="9"/>
      <c r="N23" s="9"/>
      <c r="O23" s="9"/>
      <c r="P23" s="9"/>
    </row>
    <row r="24" spans="1:16" ht="65.25" customHeight="1" x14ac:dyDescent="0.25">
      <c r="B24" s="10">
        <v>1</v>
      </c>
      <c r="C24" s="38"/>
      <c r="D24" s="39"/>
      <c r="E24" s="62"/>
      <c r="F24" s="63"/>
      <c r="G24" s="64">
        <f>+E24/G16</f>
        <v>0</v>
      </c>
      <c r="H24" s="65"/>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43</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6" t="s">
        <v>24</v>
      </c>
    </row>
    <row r="77" spans="1:14" s="18" customFormat="1" ht="101.25" customHeight="1" x14ac:dyDescent="0.25">
      <c r="A77" s="9"/>
      <c r="B77" s="66" t="s">
        <v>25</v>
      </c>
      <c r="C77" s="66"/>
      <c r="D77" s="66"/>
      <c r="E77" s="30" t="s">
        <v>26</v>
      </c>
      <c r="F77" s="31" t="s">
        <v>27</v>
      </c>
      <c r="G77" s="32" t="s">
        <v>28</v>
      </c>
      <c r="H77" s="31" t="s">
        <v>27</v>
      </c>
      <c r="I77" s="32" t="s">
        <v>28</v>
      </c>
      <c r="J77" s="31" t="s">
        <v>27</v>
      </c>
      <c r="K77" s="32" t="s">
        <v>28</v>
      </c>
      <c r="L77" s="31" t="s">
        <v>27</v>
      </c>
      <c r="M77" s="32" t="s">
        <v>28</v>
      </c>
      <c r="N77" s="66"/>
    </row>
    <row r="78" spans="1:14" s="17" customFormat="1" ht="59.25" customHeight="1" x14ac:dyDescent="0.25">
      <c r="A78" s="9"/>
      <c r="B78" s="49" t="str">
        <f>B10</f>
        <v>Contratar el servicio de restaurante universitario para los estudiantes de la universidad de Cundinamarca, Extensión Facatativá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32</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gDPTOBV3iDLZ3Wv5U1i3jy8+yfBI/VZ0vKdVYVcEEWmWOYZwlucRVs83wwJMmp9GZWhARQoEj1TqLLq8ROBCjw==" saltValue="bC3Z9uWwFlczzUv86r27qg==" spinCount="100000" sheet="1" formatCells="0" formatColumns="0" formatRows="0" insertColumns="0" insertRows="0" insertHyperlinks="0" deleteColumns="0" deleteRows="0" sort="0" autoFilter="0" pivotTables="0"/>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term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JOHAN Johan stiven alfonso</cp:lastModifiedBy>
  <cp:revision/>
  <dcterms:created xsi:type="dcterms:W3CDTF">2022-01-21T16:30:23Z</dcterms:created>
  <dcterms:modified xsi:type="dcterms:W3CDTF">2024-01-31T21:29:38Z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