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44 PUBLICIDAD STAND EXPOESTUDIANTE/"/>
    </mc:Choice>
  </mc:AlternateContent>
  <xr:revisionPtr revIDLastSave="294" documentId="13_ncr:1_{F325527D-AE3E-4150-8C66-BA9D114568FD}" xr6:coauthVersionLast="47" xr6:coauthVersionMax="47" xr10:uidLastSave="{15BAC46C-A276-4827-A8FE-4D2A39FA0F7C}"/>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8" i="7" l="1"/>
  <c r="O17" i="7"/>
  <c r="L14" i="7"/>
  <c r="J14" i="7"/>
  <c r="H14" i="7"/>
  <c r="M14" i="7" l="1"/>
  <c r="O16" i="7"/>
  <c r="O19" i="7" s="1"/>
  <c r="K14" i="7"/>
  <c r="N14" i="7"/>
  <c r="O23" i="7" s="1"/>
  <c r="O24" i="7" s="1"/>
  <c r="O21" i="7" l="1"/>
  <c r="O22" i="7" s="1"/>
  <c r="O25" i="7" s="1"/>
  <c r="O14" i="7"/>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<sst xmlns="http://schemas.openxmlformats.org/spreadsheetml/2006/main" count="98" uniqueCount="83">
  <si>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</si>
  <si>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</si>
  <si>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</si>
  <si>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</si>
  <si>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</si>
  <si>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</si>
  <si>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</si>
  <si>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</si>
  <si>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</si>
  <si>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</si>
  <si>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</si>
  <si>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</si>
  <si>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</si>
  <si>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</si>
  <si>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</si>
  <si>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</si>
  <si>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</si>
  <si>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</si>
  <si>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</si>
  <si>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</si>
  <si>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</si>
  <si>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</si>
  <si>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</si>
  <si>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</si>
  <si>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</si>
  <si>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</si>
  <si>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</si>
  <si>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</si>
  <si>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</si>
  <si>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</si>
  <si>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</si>
  <si>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</si>
  <si>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</si>
  <si>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</si>
  <si>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</si>
  <si>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</si>
  <si>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</si>
  <si>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</si>
  <si>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</si>
  <si>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</si>
  <si>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</si>
  <si>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</si>
  <si>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</si>
  <si>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</si>
  <si>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</si>
  <si>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</si>
  <si>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</si>
  <si>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</si>
  <si>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</si>
  <si>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</si>
  <si>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</si>
  <si>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</si>
  <si>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</si>
  <si>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</si>
  <si>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</si>
  <si>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</si>
  <si>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</si>
  <si>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</si>
  <si>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</si>
  <si>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</si>
  <si>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</si>
  <si>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</si>
  <si>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</si>
  <si>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</si>
  <si>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</si>
  <si>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</si>
  <si>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</si>
  <si>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</si>
  <si>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</si>
  <si>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</si>
  <si>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</si>
  <si>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</si>
  <si>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</si>
  <si>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</si>
  <si>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</si>
  <si>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</si>
  <si>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</si>
  <si>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</si>
  <si>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</si>
  <si>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</si>
  <si>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</si>
  <si>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</si>
  <si>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logistica, montaje y desmontaje del Stand publicitario de la Universidad de Cundinamarca en Expoestudiante 2024, el cual deberá tener como mínimo los siguientes elementos: 
- 2 roll up a doble cara, con dimensiones de 1 metro de ancho por 2 metros de alto impresos a full color. 
-Una estructura tipo Pop up curvo, 5 cuerpos, medidas de 2.60 metros de ancho por 2.30 metros de alto, impresos a full color, area de impresión de 3.44 metros de ancho por 2.30 metros de alto, con luces para la parte superior.
-Una estructura tipo Pop up recto, 5 cuerpos, medidas de 2.80 metros de ancho por 2.30 metros de alto, impresos a full color, area de impresión de 3.59 metros de ancho por 2.30 metros de alto, con luces para la parte superior. 
-2 banderas publicitarias tipo gota, impresos en full color 4x4, medidas de 2.20 metros de alto, con su respectiva base.
-Un porta catalogo en aluminio, medidas de los espacios 35 x 20 centimetros, alto del portacatalogo 1.50 metros. 
-2 counter publicitarios curvos, medidas 130 cm de ancho x 90 cm de alto, mesa en madera de 39 cm, area de impresión 215 cm de ancho x 85 cm de alto. 
- 15 m2 de Piso melaminico en veta de madera clara. 
- 2 sillas neumaticas altas blancas, con dimensiones (80cm x 40cm x 40cm). 
- Una mesa redonda blanca, Dimensiones: 75 cm de alto, 70 cm de ancho y 70 cm de longitud máxima. 
- 4 sillas blancas tipo huevo, dimensiones (48cm x 46cm x 45cm). 
Nota 1: Estos elementos serán montados y desmontados por el contratista, el cual solicitará los permisos de ingreso al evento ferial, cumplirá con el reglamento de corferias para las ferias  y se responsabilizará si hubiera daños de algún elemento dentro del stand durante los días de la feria. 
Nota 2: La oficina asesora de comunicaciones enviara los artes a imprimir.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</si>
</sst>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43" fontId="3" fillId="0"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locked="0"/>
    </xf>
    <xf numFmtId="164" fontId="9" fillId="35" borderId="1" xfId="4" applyNumberFormat="1" applyFont="1" applyFill="1" applyBorder="1" applyAlignment="1" applyProtection="1">
      <alignment horizontal="center" vertical="center"/>
      <protection locked="0"/>
    </xf>
    <xf numFmtId="0" fontId="3" fillId="35" borderId="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43" fontId="3" fillId="0" borderId="40"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1" fillId="0" borderId="1" xfId="0" applyFont="1" applyBorder="1" applyAlignment="1">
      <alignment horizontal="left" vertical="center" wrapText="1"/>
    </xf>
    <xf numFmtId="0" fontId="40" fillId="0" borderId="1" xfId="47" applyFont="1" applyBorder="1" applyAlignment="1">
      <alignment horizontal="center"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85" zoomScaleNormal="70" zoomScaleSheetLayoutView="85" zoomScalePageLayoutView="55" workbookViewId="0">
      <selection activeCell="G14" sqref="G14:G15"/>
    </sheetView>
  </sheetViews>
  <sheetFormatPr baseColWidth="10" defaultColWidth="11.42578125" defaultRowHeight="15" x14ac:dyDescent="0.25"/>
  <cols>
    <col min="1" max="1" width="10.42578125" style="1" customWidth="1"/>
    <col min="2" max="2" width="61.285156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4"/>
      <c r="B2" s="55" t="s">
        <v>0</v>
      </c>
      <c r="C2" s="55"/>
      <c r="D2" s="55"/>
      <c r="E2" s="55"/>
      <c r="F2" s="55"/>
      <c r="G2" s="55"/>
      <c r="H2" s="55"/>
      <c r="I2" s="55"/>
      <c r="J2" s="55"/>
      <c r="K2" s="55"/>
      <c r="L2" s="55"/>
      <c r="M2" s="55"/>
      <c r="N2" s="56" t="s">
        <v>80</v>
      </c>
      <c r="O2" s="56"/>
    </row>
    <row r="3" spans="1:15" ht="15.75" customHeight="1" x14ac:dyDescent="0.25">
      <c r="A3" s="54"/>
      <c r="B3" s="55" t="s">
        <v>2</v>
      </c>
      <c r="C3" s="55"/>
      <c r="D3" s="55"/>
      <c r="E3" s="55"/>
      <c r="F3" s="55"/>
      <c r="G3" s="55"/>
      <c r="H3" s="55"/>
      <c r="I3" s="55"/>
      <c r="J3" s="55"/>
      <c r="K3" s="55"/>
      <c r="L3" s="55"/>
      <c r="M3" s="55"/>
      <c r="N3" s="56" t="s">
        <v>77</v>
      </c>
      <c r="O3" s="56"/>
    </row>
    <row r="4" spans="1:15" ht="16.5" customHeight="1" x14ac:dyDescent="0.25">
      <c r="A4" s="54"/>
      <c r="B4" s="55" t="s">
        <v>3</v>
      </c>
      <c r="C4" s="55"/>
      <c r="D4" s="55"/>
      <c r="E4" s="55"/>
      <c r="F4" s="55"/>
      <c r="G4" s="55"/>
      <c r="H4" s="55"/>
      <c r="I4" s="55"/>
      <c r="J4" s="55"/>
      <c r="K4" s="55"/>
      <c r="L4" s="55"/>
      <c r="M4" s="55"/>
      <c r="N4" s="56" t="s">
        <v>79</v>
      </c>
      <c r="O4" s="56"/>
    </row>
    <row r="5" spans="1:15" ht="15" customHeight="1" x14ac:dyDescent="0.25">
      <c r="A5" s="54"/>
      <c r="B5" s="55"/>
      <c r="C5" s="55"/>
      <c r="D5" s="55"/>
      <c r="E5" s="55"/>
      <c r="F5" s="55"/>
      <c r="G5" s="55"/>
      <c r="H5" s="55"/>
      <c r="I5" s="55"/>
      <c r="J5" s="55"/>
      <c r="K5" s="55"/>
      <c r="L5" s="55"/>
      <c r="M5" s="55"/>
      <c r="N5" s="56" t="s">
        <v>4</v>
      </c>
      <c r="O5" s="56"/>
    </row>
    <row r="7" spans="1:15" x14ac:dyDescent="0.25">
      <c r="A7" s="4" t="s">
        <v>5</v>
      </c>
    </row>
    <row r="8" spans="1:15" ht="9.9499999999999993" customHeight="1" x14ac:dyDescent="0.25">
      <c r="A8" s="5"/>
    </row>
    <row r="9" spans="1:15" ht="30" customHeight="1" x14ac:dyDescent="0.25">
      <c r="A9" s="76" t="s">
        <v>6</v>
      </c>
      <c r="B9" s="77"/>
      <c r="D9" s="61" t="s">
        <v>7</v>
      </c>
      <c r="E9" s="62"/>
      <c r="F9" s="63"/>
      <c r="G9" s="64"/>
      <c r="H9" s="64"/>
      <c r="I9" s="65"/>
      <c r="K9" s="61" t="s">
        <v>8</v>
      </c>
      <c r="L9" s="62"/>
      <c r="M9" s="59"/>
      <c r="N9" s="60"/>
    </row>
    <row r="10" spans="1:15" ht="8.25" customHeight="1" x14ac:dyDescent="0.25">
      <c r="A10" s="78"/>
      <c r="B10" s="79"/>
      <c r="C10" s="6"/>
      <c r="E10" s="7"/>
      <c r="F10" s="7"/>
      <c r="M10" s="7"/>
      <c r="N10" s="1"/>
    </row>
    <row r="11" spans="1:15" ht="30" customHeight="1" x14ac:dyDescent="0.25">
      <c r="A11" s="80"/>
      <c r="B11" s="81"/>
      <c r="D11" s="61" t="s">
        <v>9</v>
      </c>
      <c r="E11" s="62"/>
      <c r="F11" s="63"/>
      <c r="G11" s="64"/>
      <c r="H11" s="64"/>
      <c r="I11" s="65"/>
      <c r="K11" s="61" t="s">
        <v>10</v>
      </c>
      <c r="L11" s="62"/>
      <c r="M11" s="57"/>
      <c r="N11" s="58"/>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409.5" customHeight="1" x14ac:dyDescent="0.25">
      <c r="A14" s="123">
        <v>1</v>
      </c>
      <c r="B14" s="124" t="s">
        <v>82</v>
      </c>
      <c r="C14" s="117"/>
      <c r="D14" s="99">
        <v>1</v>
      </c>
      <c r="E14" s="125" t="s">
        <v>81</v>
      </c>
      <c r="F14" s="116"/>
      <c r="G14" s="115"/>
      <c r="H14" s="114">
        <f>+ROUND(F14*G14,0)</f>
        <v>0</v>
      </c>
      <c r="I14" s="115"/>
      <c r="J14" s="114">
        <f t="shared" ref="J14" si="0">ROUND(F14*I14,0)</f>
        <v>0</v>
      </c>
      <c r="K14" s="114">
        <f t="shared" ref="K14" si="1">ROUND(F14+H14+J14,0)</f>
        <v>0</v>
      </c>
      <c r="L14" s="114">
        <f t="shared" ref="L14" si="2">ROUND(F14*D14,0)</f>
        <v>0</v>
      </c>
      <c r="M14" s="114">
        <f t="shared" ref="M14" si="3">ROUND(L14*G14,0)</f>
        <v>0</v>
      </c>
      <c r="N14" s="114">
        <f t="shared" ref="N14" si="4">ROUND(L14*I14,0)</f>
        <v>0</v>
      </c>
      <c r="O14" s="114">
        <f t="shared" ref="O14" si="5">ROUND(L14+N14+M14,0)</f>
        <v>0</v>
      </c>
    </row>
    <row r="15" spans="1:15" s="8" customFormat="1" ht="122.25" customHeight="1" x14ac:dyDescent="0.25">
      <c r="A15" s="123"/>
      <c r="B15" s="124"/>
      <c r="C15" s="117"/>
      <c r="D15" s="99"/>
      <c r="E15" s="125"/>
      <c r="F15" s="116"/>
      <c r="G15" s="115"/>
      <c r="H15" s="114"/>
      <c r="I15" s="115"/>
      <c r="J15" s="114"/>
      <c r="K15" s="114"/>
      <c r="L15" s="114"/>
      <c r="M15" s="114"/>
      <c r="N15" s="114"/>
      <c r="O15" s="114"/>
    </row>
    <row r="16" spans="1:15" s="8" customFormat="1" ht="76.5" customHeight="1" thickBot="1" x14ac:dyDescent="0.3">
      <c r="A16" s="118" t="s">
        <v>26</v>
      </c>
      <c r="B16" s="119"/>
      <c r="C16" s="119"/>
      <c r="D16" s="119"/>
      <c r="E16" s="119"/>
      <c r="F16" s="119"/>
      <c r="G16" s="119"/>
      <c r="H16" s="119"/>
      <c r="I16" s="119"/>
      <c r="J16" s="119"/>
      <c r="K16" s="119"/>
      <c r="L16" s="120" t="s">
        <v>27</v>
      </c>
      <c r="M16" s="121"/>
      <c r="N16" s="121"/>
      <c r="O16" s="122">
        <f>SUMIF(G:G,0%,L:L)+SUMIF(G:G,"",L:L)</f>
        <v>0</v>
      </c>
    </row>
    <row r="17" spans="1:17" s="8" customFormat="1" ht="39" customHeight="1" x14ac:dyDescent="0.25">
      <c r="A17" s="66" t="s">
        <v>78</v>
      </c>
      <c r="B17" s="67"/>
      <c r="C17" s="67"/>
      <c r="D17" s="67"/>
      <c r="E17" s="67"/>
      <c r="F17" s="67"/>
      <c r="G17" s="67"/>
      <c r="H17" s="67"/>
      <c r="I17" s="67"/>
      <c r="J17" s="67"/>
      <c r="K17" s="68"/>
      <c r="L17" s="86" t="s">
        <v>28</v>
      </c>
      <c r="M17" s="87"/>
      <c r="N17" s="87"/>
      <c r="O17" s="29">
        <f>SUMIF(G:G,5%,L:L)</f>
        <v>0</v>
      </c>
    </row>
    <row r="18" spans="1:17" s="8" customFormat="1" ht="30" customHeight="1" x14ac:dyDescent="0.25">
      <c r="A18" s="69"/>
      <c r="B18" s="70"/>
      <c r="C18" s="70"/>
      <c r="D18" s="70"/>
      <c r="E18" s="70"/>
      <c r="F18" s="70"/>
      <c r="G18" s="70"/>
      <c r="H18" s="70"/>
      <c r="I18" s="70"/>
      <c r="J18" s="70"/>
      <c r="K18" s="71"/>
      <c r="L18" s="86" t="s">
        <v>29</v>
      </c>
      <c r="M18" s="87"/>
      <c r="N18" s="87"/>
      <c r="O18" s="29">
        <f>SUMIF(G:G,19%,L:L)</f>
        <v>0</v>
      </c>
    </row>
    <row r="19" spans="1:17" s="8" customFormat="1" ht="30" customHeight="1" x14ac:dyDescent="0.25">
      <c r="A19" s="69"/>
      <c r="B19" s="70"/>
      <c r="C19" s="70"/>
      <c r="D19" s="70"/>
      <c r="E19" s="70"/>
      <c r="F19" s="70"/>
      <c r="G19" s="70"/>
      <c r="H19" s="70"/>
      <c r="I19" s="70"/>
      <c r="J19" s="70"/>
      <c r="K19" s="71"/>
      <c r="L19" s="88" t="s">
        <v>22</v>
      </c>
      <c r="M19" s="89"/>
      <c r="N19" s="89"/>
      <c r="O19" s="30">
        <f>SUM(O16:O18)</f>
        <v>0</v>
      </c>
    </row>
    <row r="20" spans="1:17" s="8" customFormat="1" ht="30" customHeight="1" x14ac:dyDescent="0.25">
      <c r="A20" s="69"/>
      <c r="B20" s="70"/>
      <c r="C20" s="70"/>
      <c r="D20" s="70"/>
      <c r="E20" s="70"/>
      <c r="F20" s="70"/>
      <c r="G20" s="70"/>
      <c r="H20" s="70"/>
      <c r="I20" s="70"/>
      <c r="J20" s="70"/>
      <c r="K20" s="71"/>
      <c r="L20" s="90" t="s">
        <v>30</v>
      </c>
      <c r="M20" s="91"/>
      <c r="N20" s="91"/>
      <c r="O20" s="31">
        <f>SUMIF(G:G,5%,M:M)</f>
        <v>0</v>
      </c>
    </row>
    <row r="21" spans="1:17" s="8" customFormat="1" ht="30" customHeight="1" x14ac:dyDescent="0.25">
      <c r="A21" s="69"/>
      <c r="B21" s="70"/>
      <c r="C21" s="70"/>
      <c r="D21" s="70"/>
      <c r="E21" s="70"/>
      <c r="F21" s="70"/>
      <c r="G21" s="70"/>
      <c r="H21" s="70"/>
      <c r="I21" s="70"/>
      <c r="J21" s="70"/>
      <c r="K21" s="71"/>
      <c r="L21" s="90" t="s">
        <v>31</v>
      </c>
      <c r="M21" s="91"/>
      <c r="N21" s="91"/>
      <c r="O21" s="31">
        <f>SUMIF(G:G,19%,M:M)</f>
        <v>0</v>
      </c>
    </row>
    <row r="22" spans="1:17" s="8" customFormat="1" ht="30" customHeight="1" x14ac:dyDescent="0.25">
      <c r="A22" s="69"/>
      <c r="B22" s="70"/>
      <c r="C22" s="70"/>
      <c r="D22" s="70"/>
      <c r="E22" s="70"/>
      <c r="F22" s="70"/>
      <c r="G22" s="70"/>
      <c r="H22" s="70"/>
      <c r="I22" s="70"/>
      <c r="J22" s="70"/>
      <c r="K22" s="71"/>
      <c r="L22" s="88" t="s">
        <v>32</v>
      </c>
      <c r="M22" s="89"/>
      <c r="N22" s="89"/>
      <c r="O22" s="30">
        <f>SUM(O20:O21)</f>
        <v>0</v>
      </c>
    </row>
    <row r="23" spans="1:17" s="8" customFormat="1" ht="30" customHeight="1" x14ac:dyDescent="0.25">
      <c r="A23" s="69"/>
      <c r="B23" s="70"/>
      <c r="C23" s="70"/>
      <c r="D23" s="70"/>
      <c r="E23" s="70"/>
      <c r="F23" s="70"/>
      <c r="G23" s="70"/>
      <c r="H23" s="70"/>
      <c r="I23" s="70"/>
      <c r="J23" s="70"/>
      <c r="K23" s="71"/>
      <c r="L23" s="86" t="s">
        <v>33</v>
      </c>
      <c r="M23" s="87"/>
      <c r="N23" s="87"/>
      <c r="O23" s="29">
        <f>SUMIF(I:I,8%,N:N)</f>
        <v>0</v>
      </c>
    </row>
    <row r="24" spans="1:17" s="8" customFormat="1" ht="37.5" customHeight="1" x14ac:dyDescent="0.25">
      <c r="A24" s="69"/>
      <c r="B24" s="70"/>
      <c r="C24" s="70"/>
      <c r="D24" s="70"/>
      <c r="E24" s="70"/>
      <c r="F24" s="70"/>
      <c r="G24" s="70"/>
      <c r="H24" s="70"/>
      <c r="I24" s="70"/>
      <c r="J24" s="70"/>
      <c r="K24" s="71"/>
      <c r="L24" s="84" t="s">
        <v>34</v>
      </c>
      <c r="M24" s="85"/>
      <c r="N24" s="85"/>
      <c r="O24" s="30">
        <f>SUM(O23)</f>
        <v>0</v>
      </c>
    </row>
    <row r="25" spans="1:17" s="8" customFormat="1" ht="32.25" customHeight="1" thickBot="1" x14ac:dyDescent="0.3">
      <c r="A25" s="72"/>
      <c r="B25" s="73"/>
      <c r="C25" s="73"/>
      <c r="D25" s="73"/>
      <c r="E25" s="73"/>
      <c r="F25" s="73"/>
      <c r="G25" s="73"/>
      <c r="H25" s="73"/>
      <c r="I25" s="73"/>
      <c r="J25" s="73"/>
      <c r="K25" s="74"/>
      <c r="L25" s="82" t="s">
        <v>35</v>
      </c>
      <c r="M25" s="83"/>
      <c r="N25" s="83"/>
      <c r="O25" s="32">
        <f>+O19+O22+O24</f>
        <v>0</v>
      </c>
    </row>
    <row r="27" spans="1:17" ht="50.1" customHeight="1" thickBot="1" x14ac:dyDescent="0.3">
      <c r="B27" s="75"/>
      <c r="C27" s="75"/>
    </row>
    <row r="28" spans="1:17" x14ac:dyDescent="0.25">
      <c r="B28" s="53" t="s">
        <v>36</v>
      </c>
      <c r="C28" s="53"/>
    </row>
    <row r="29" spans="1:17" ht="15" customHeight="1" x14ac:dyDescent="0.25">
      <c r="M29" s="34"/>
      <c r="N29" s="35"/>
      <c r="O29" s="36"/>
    </row>
    <row r="30" spans="1:17" ht="15.75" customHeight="1" x14ac:dyDescent="0.25">
      <c r="M30" s="34"/>
      <c r="N30" s="35"/>
      <c r="O30" s="36"/>
    </row>
    <row r="31" spans="1:17" ht="15" customHeight="1" x14ac:dyDescent="0.25">
      <c r="A31" s="9" t="s">
        <v>37</v>
      </c>
      <c r="M31" s="34"/>
      <c r="N31" s="35"/>
      <c r="O31" s="36"/>
    </row>
    <row r="32" spans="1:17" x14ac:dyDescent="0.25">
      <c r="A32" s="52" t="s">
        <v>38</v>
      </c>
      <c r="B32" s="52"/>
      <c r="C32" s="52"/>
      <c r="D32" s="52"/>
      <c r="E32" s="52"/>
      <c r="F32" s="52"/>
      <c r="G32" s="52"/>
      <c r="H32" s="52"/>
      <c r="I32" s="52"/>
      <c r="J32" s="52"/>
      <c r="K32" s="52"/>
      <c r="L32" s="52"/>
      <c r="M32" s="52"/>
      <c r="N32" s="52"/>
      <c r="O32" s="52"/>
      <c r="P32" s="1"/>
      <c r="Q32" s="1"/>
    </row>
    <row r="33" spans="1:17" ht="15" customHeight="1" x14ac:dyDescent="0.25">
      <c r="A33" s="51" t="s">
        <v>39</v>
      </c>
      <c r="B33" s="51"/>
      <c r="C33" s="51"/>
      <c r="D33" s="51"/>
      <c r="E33" s="51"/>
      <c r="F33" s="51"/>
      <c r="G33" s="51"/>
      <c r="H33" s="51"/>
      <c r="I33" s="51"/>
      <c r="J33" s="51"/>
      <c r="K33" s="51"/>
      <c r="L33" s="51"/>
      <c r="M33" s="51"/>
      <c r="N33" s="51"/>
      <c r="O33" s="51"/>
      <c r="P33" s="33"/>
      <c r="Q33" s="33"/>
    </row>
    <row r="34" spans="1:17" x14ac:dyDescent="0.25">
      <c r="A34" s="50" t="s">
        <v>40</v>
      </c>
      <c r="B34" s="50"/>
      <c r="C34" s="50"/>
      <c r="D34" s="50"/>
      <c r="E34" s="50"/>
      <c r="F34" s="50"/>
      <c r="G34" s="50"/>
      <c r="H34" s="50"/>
      <c r="I34" s="50"/>
      <c r="J34" s="50"/>
      <c r="K34" s="50"/>
      <c r="L34" s="50"/>
      <c r="M34" s="50"/>
      <c r="N34" s="50"/>
      <c r="O34" s="50"/>
      <c r="P34" s="4"/>
      <c r="Q34" s="4"/>
    </row>
    <row r="35" spans="1:17" x14ac:dyDescent="0.25">
      <c r="A35" s="50" t="s">
        <v>41</v>
      </c>
      <c r="B35" s="50"/>
      <c r="C35" s="50"/>
      <c r="D35" s="50"/>
      <c r="E35" s="50"/>
      <c r="F35" s="50"/>
      <c r="G35" s="50"/>
      <c r="H35" s="50"/>
      <c r="I35" s="50"/>
      <c r="J35" s="50"/>
      <c r="K35" s="50"/>
      <c r="L35" s="50"/>
      <c r="M35" s="50"/>
      <c r="N35" s="50"/>
      <c r="O35" s="50"/>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LZHZHzvsGV4tX8SOfC4RZB4rxw0Ku90xPvtp9aB+M2s4Ii+8LE6RVQvVjYMhU9RfFOGcavFWI82Vm329P62C8g==" saltValue="cF0hmfLbe/b++JQRAILXeg==" spinCount="100000" sheet="1" selectLockedCells="1"/>
  <mergeCells count="50">
    <mergeCell ref="A14:A15"/>
    <mergeCell ref="O14:O15"/>
    <mergeCell ref="N14:N15"/>
    <mergeCell ref="M14:M15"/>
    <mergeCell ref="L14:L15"/>
    <mergeCell ref="K14:K1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J14:J15"/>
    <mergeCell ref="I14:I15"/>
    <mergeCell ref="H14:H15"/>
    <mergeCell ref="G14:G15"/>
    <mergeCell ref="F14:F15"/>
    <mergeCell ref="E14:E15"/>
    <mergeCell ref="D14:D15"/>
    <mergeCell ref="C14:C15"/>
    <mergeCell ref="B14:B15"/>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2"/>
      <c r="C2" s="112"/>
      <c r="D2" s="103" t="s">
        <v>0</v>
      </c>
      <c r="E2" s="105"/>
      <c r="F2" s="105"/>
      <c r="G2" s="105"/>
      <c r="H2" s="104"/>
      <c r="I2" s="103" t="s">
        <v>1</v>
      </c>
      <c r="J2" s="104"/>
      <c r="K2" s="48"/>
    </row>
    <row r="3" spans="2:11" ht="15" customHeight="1" x14ac:dyDescent="0.25">
      <c r="B3" s="112"/>
      <c r="C3" s="112"/>
      <c r="D3" s="103" t="s">
        <v>2</v>
      </c>
      <c r="E3" s="105"/>
      <c r="F3" s="105"/>
      <c r="G3" s="105"/>
      <c r="H3" s="104"/>
      <c r="I3" s="103" t="s">
        <v>77</v>
      </c>
      <c r="J3" s="104"/>
      <c r="K3" s="47"/>
    </row>
    <row r="4" spans="2:11" ht="15" customHeight="1" x14ac:dyDescent="0.25">
      <c r="B4" s="112"/>
      <c r="C4" s="112"/>
      <c r="D4" s="106" t="s">
        <v>3</v>
      </c>
      <c r="E4" s="107"/>
      <c r="F4" s="107"/>
      <c r="G4" s="107"/>
      <c r="H4" s="108"/>
      <c r="I4" s="103" t="s">
        <v>79</v>
      </c>
      <c r="J4" s="104"/>
      <c r="K4" s="47"/>
    </row>
    <row r="5" spans="2:11" ht="15" customHeight="1" x14ac:dyDescent="0.25">
      <c r="B5" s="112"/>
      <c r="C5" s="112"/>
      <c r="D5" s="109"/>
      <c r="E5" s="110"/>
      <c r="F5" s="110"/>
      <c r="G5" s="110"/>
      <c r="H5" s="111"/>
      <c r="I5" s="103" t="s">
        <v>47</v>
      </c>
      <c r="J5" s="104"/>
      <c r="K5" s="47"/>
    </row>
    <row r="6" spans="2:11" x14ac:dyDescent="0.25">
      <c r="K6" s="39"/>
    </row>
    <row r="7" spans="2:11" ht="15.75" customHeight="1" x14ac:dyDescent="0.25">
      <c r="B7" s="101" t="s">
        <v>48</v>
      </c>
      <c r="C7" s="101"/>
      <c r="D7" s="101"/>
      <c r="E7" s="101"/>
      <c r="F7" s="101"/>
      <c r="G7" s="101"/>
      <c r="H7" s="101"/>
      <c r="I7" s="101"/>
      <c r="J7" s="101"/>
      <c r="K7" s="44"/>
    </row>
    <row r="8" spans="2:11" ht="15.75" customHeight="1" x14ac:dyDescent="0.25">
      <c r="B8" s="98" t="s">
        <v>49</v>
      </c>
      <c r="C8" s="98" t="s">
        <v>50</v>
      </c>
      <c r="D8" s="98"/>
      <c r="E8" s="98"/>
      <c r="F8" s="98"/>
      <c r="G8" s="101" t="s">
        <v>51</v>
      </c>
      <c r="H8" s="101"/>
      <c r="I8" s="101"/>
      <c r="J8" s="101"/>
      <c r="K8" s="44"/>
    </row>
    <row r="9" spans="2:11" ht="15.75" customHeight="1" x14ac:dyDescent="0.25">
      <c r="B9" s="98"/>
      <c r="C9" s="43" t="s">
        <v>52</v>
      </c>
      <c r="D9" s="43" t="s">
        <v>53</v>
      </c>
      <c r="E9" s="98" t="s">
        <v>54</v>
      </c>
      <c r="F9" s="98"/>
      <c r="G9" s="101"/>
      <c r="H9" s="101"/>
      <c r="I9" s="101"/>
      <c r="J9" s="101"/>
      <c r="K9" s="44"/>
    </row>
    <row r="10" spans="2:11" ht="15.75" customHeight="1" x14ac:dyDescent="0.25">
      <c r="B10" s="41">
        <v>1</v>
      </c>
      <c r="C10" s="41">
        <v>2021</v>
      </c>
      <c r="D10" s="41">
        <v>5</v>
      </c>
      <c r="E10" s="99">
        <v>24</v>
      </c>
      <c r="F10" s="99"/>
      <c r="G10" s="113" t="s">
        <v>55</v>
      </c>
      <c r="H10" s="113"/>
      <c r="I10" s="113"/>
      <c r="J10" s="113"/>
      <c r="K10" s="46"/>
    </row>
    <row r="11" spans="2:11" ht="57.75" customHeight="1" x14ac:dyDescent="0.25">
      <c r="B11" s="41">
        <v>2</v>
      </c>
      <c r="C11" s="41">
        <v>2022</v>
      </c>
      <c r="D11" s="41">
        <v>5</v>
      </c>
      <c r="E11" s="92">
        <v>31</v>
      </c>
      <c r="F11" s="93"/>
      <c r="G11" s="94" t="s">
        <v>56</v>
      </c>
      <c r="H11" s="95"/>
      <c r="I11" s="95"/>
      <c r="J11" s="96"/>
      <c r="K11" s="46"/>
    </row>
    <row r="12" spans="2:11" ht="82.5" customHeight="1" x14ac:dyDescent="0.25">
      <c r="B12" s="41">
        <v>3</v>
      </c>
      <c r="C12" s="41">
        <v>2022</v>
      </c>
      <c r="D12" s="41">
        <v>7</v>
      </c>
      <c r="E12" s="92">
        <v>27</v>
      </c>
      <c r="F12" s="93"/>
      <c r="G12" s="94" t="s">
        <v>57</v>
      </c>
      <c r="H12" s="95"/>
      <c r="I12" s="95"/>
      <c r="J12" s="96"/>
      <c r="K12" s="46"/>
    </row>
    <row r="13" spans="2:11" ht="100.5" customHeight="1" x14ac:dyDescent="0.25">
      <c r="B13" s="41">
        <v>4</v>
      </c>
      <c r="C13" s="41">
        <v>2023</v>
      </c>
      <c r="D13" s="41">
        <v>11</v>
      </c>
      <c r="E13" s="92">
        <v>30</v>
      </c>
      <c r="F13" s="93"/>
      <c r="G13" s="94" t="s">
        <v>72</v>
      </c>
      <c r="H13" s="95"/>
      <c r="I13" s="95"/>
      <c r="J13" s="96"/>
      <c r="K13" s="46"/>
    </row>
    <row r="14" spans="2:11" ht="70.5" customHeight="1" x14ac:dyDescent="0.25">
      <c r="B14" s="41">
        <v>5</v>
      </c>
      <c r="C14" s="41">
        <v>2024</v>
      </c>
      <c r="D14" s="49" t="s">
        <v>71</v>
      </c>
      <c r="E14" s="92">
        <v>27</v>
      </c>
      <c r="F14" s="93"/>
      <c r="G14" s="94" t="s">
        <v>73</v>
      </c>
      <c r="H14" s="95"/>
      <c r="I14" s="95"/>
      <c r="J14" s="96"/>
      <c r="K14" s="46"/>
    </row>
    <row r="15" spans="2:11" ht="76.5" customHeight="1" x14ac:dyDescent="0.25">
      <c r="B15" s="41">
        <v>6</v>
      </c>
      <c r="C15" s="41">
        <v>2024</v>
      </c>
      <c r="D15" s="49" t="s">
        <v>74</v>
      </c>
      <c r="E15" s="92"/>
      <c r="F15" s="93"/>
      <c r="G15" s="94" t="s">
        <v>76</v>
      </c>
      <c r="H15" s="95"/>
      <c r="I15" s="95"/>
      <c r="J15" s="96"/>
      <c r="K15" s="46"/>
    </row>
    <row r="16" spans="2:11" ht="15.75" customHeight="1" x14ac:dyDescent="0.25">
      <c r="B16" s="98" t="s">
        <v>58</v>
      </c>
      <c r="C16" s="98"/>
      <c r="D16" s="98"/>
      <c r="E16" s="98"/>
      <c r="F16" s="98"/>
      <c r="G16" s="98"/>
      <c r="H16" s="98"/>
      <c r="I16" s="98"/>
      <c r="J16" s="98"/>
      <c r="K16" s="42"/>
    </row>
    <row r="17" spans="2:11" x14ac:dyDescent="0.25">
      <c r="B17" s="98" t="s">
        <v>59</v>
      </c>
      <c r="C17" s="98"/>
      <c r="D17" s="98"/>
      <c r="E17" s="98"/>
      <c r="F17" s="98" t="s">
        <v>60</v>
      </c>
      <c r="G17" s="98"/>
      <c r="H17" s="98"/>
      <c r="I17" s="98"/>
      <c r="J17" s="98"/>
      <c r="K17" s="42"/>
    </row>
    <row r="18" spans="2:11" ht="15.75" customHeight="1" x14ac:dyDescent="0.25">
      <c r="B18" s="99" t="s">
        <v>61</v>
      </c>
      <c r="C18" s="99"/>
      <c r="D18" s="99"/>
      <c r="E18" s="99"/>
      <c r="F18" s="99" t="s">
        <v>75</v>
      </c>
      <c r="G18" s="99"/>
      <c r="H18" s="99"/>
      <c r="I18" s="99"/>
      <c r="J18" s="99"/>
      <c r="K18" s="40"/>
    </row>
    <row r="19" spans="2:11" x14ac:dyDescent="0.25">
      <c r="B19" s="98" t="s">
        <v>62</v>
      </c>
      <c r="C19" s="98"/>
      <c r="D19" s="98"/>
      <c r="E19" s="98"/>
      <c r="F19" s="98"/>
      <c r="G19" s="98"/>
      <c r="H19" s="98"/>
      <c r="I19" s="98"/>
      <c r="J19" s="98"/>
      <c r="K19" s="42"/>
    </row>
    <row r="20" spans="2:11" x14ac:dyDescent="0.25">
      <c r="B20" s="98" t="s">
        <v>59</v>
      </c>
      <c r="C20" s="98"/>
      <c r="D20" s="98"/>
      <c r="E20" s="98"/>
      <c r="F20" s="98" t="s">
        <v>60</v>
      </c>
      <c r="G20" s="98"/>
      <c r="H20" s="98"/>
      <c r="I20" s="98"/>
      <c r="J20" s="98"/>
      <c r="K20" s="42"/>
    </row>
    <row r="21" spans="2:11" ht="15.75" customHeight="1" x14ac:dyDescent="0.25">
      <c r="B21" s="100" t="s">
        <v>63</v>
      </c>
      <c r="C21" s="100"/>
      <c r="D21" s="100"/>
      <c r="E21" s="100"/>
      <c r="F21" s="100" t="s">
        <v>64</v>
      </c>
      <c r="G21" s="100"/>
      <c r="H21" s="100"/>
      <c r="I21" s="100"/>
      <c r="J21" s="100"/>
      <c r="K21" s="45"/>
    </row>
    <row r="22" spans="2:11" ht="15.75" customHeight="1" x14ac:dyDescent="0.25">
      <c r="B22" s="101" t="s">
        <v>65</v>
      </c>
      <c r="C22" s="101"/>
      <c r="D22" s="101"/>
      <c r="E22" s="101"/>
      <c r="F22" s="101"/>
      <c r="G22" s="101"/>
      <c r="H22" s="101"/>
      <c r="I22" s="101"/>
      <c r="J22" s="101"/>
      <c r="K22" s="44"/>
    </row>
    <row r="23" spans="2:11" x14ac:dyDescent="0.25">
      <c r="B23" s="98" t="s">
        <v>59</v>
      </c>
      <c r="C23" s="98"/>
      <c r="D23" s="98"/>
      <c r="E23" s="98" t="s">
        <v>60</v>
      </c>
      <c r="F23" s="98"/>
      <c r="G23" s="98"/>
      <c r="H23" s="98" t="s">
        <v>66</v>
      </c>
      <c r="I23" s="98"/>
      <c r="J23" s="98"/>
      <c r="K23" s="42"/>
    </row>
    <row r="24" spans="2:11" x14ac:dyDescent="0.25">
      <c r="B24" s="98"/>
      <c r="C24" s="98"/>
      <c r="D24" s="98"/>
      <c r="E24" s="98"/>
      <c r="F24" s="98"/>
      <c r="G24" s="98"/>
      <c r="H24" s="43" t="s">
        <v>52</v>
      </c>
      <c r="I24" s="43" t="s">
        <v>53</v>
      </c>
      <c r="J24" s="43" t="s">
        <v>54</v>
      </c>
      <c r="K24" s="42"/>
    </row>
    <row r="25" spans="2:11" x14ac:dyDescent="0.25">
      <c r="B25" s="99" t="s">
        <v>67</v>
      </c>
      <c r="C25" s="99"/>
      <c r="D25" s="99"/>
      <c r="E25" s="100" t="s">
        <v>68</v>
      </c>
      <c r="F25" s="100"/>
      <c r="G25" s="100"/>
      <c r="H25" s="41">
        <v>2024</v>
      </c>
      <c r="I25" s="49" t="s">
        <v>74</v>
      </c>
      <c r="J25" s="41"/>
      <c r="K25" s="40"/>
    </row>
    <row r="26" spans="2:11" x14ac:dyDescent="0.25">
      <c r="K26" s="39"/>
    </row>
    <row r="27" spans="2:11" ht="56.25" customHeight="1" x14ac:dyDescent="0.25">
      <c r="B27" s="39"/>
      <c r="C27" s="97" t="s">
        <v>69</v>
      </c>
      <c r="D27" s="97"/>
      <c r="E27" s="97"/>
      <c r="F27" s="97"/>
      <c r="G27" s="97"/>
      <c r="H27" s="97"/>
      <c r="I27" s="97"/>
      <c r="K27" s="39"/>
    </row>
    <row r="28" spans="2:11" ht="16.5" customHeight="1" x14ac:dyDescent="0.25">
      <c r="E28" s="102" t="s">
        <v>70</v>
      </c>
      <c r="F28" s="102"/>
      <c r="G28" s="102"/>
      <c r="H28" s="102"/>
      <c r="I28" s="102"/>
      <c r="J28" s="102"/>
      <c r="K28" s="38"/>
    </row>
    <row r="29" spans="2:11" x14ac:dyDescent="0.25">
      <c r="B29" s="39"/>
      <c r="C29" s="39"/>
      <c r="D29" s="39"/>
      <c r="E29" s="102"/>
      <c r="F29" s="102"/>
      <c r="G29" s="102"/>
      <c r="H29" s="102"/>
      <c r="I29" s="102"/>
      <c r="J29" s="102"/>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2024-09-24T20:47:24Z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