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37. F-CD- 334 TRANSPORTE EXPOUCUNDINAMARCA/3. DOCUMENTOS A PUBLICAR/"/>
    </mc:Choice>
  </mc:AlternateContent>
  <xr:revisionPtr revIDLastSave="136" documentId="13_ncr:1_{F325527D-AE3E-4150-8C66-BA9D114568FD}" xr6:coauthVersionLast="47" xr6:coauthVersionMax="47" xr10:uidLastSave="{6C1E6743-628B-4C66-B8B1-CBDEC62EECC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<sst xmlns="http://schemas.openxmlformats.org/spreadsheetml/2006/main" count="98" uniqueCount="83">
  <si>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</si>
  <si>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</si>
  <si>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</si>
  <si>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</si>
  <si>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</si>
  <si>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</si>
  <si>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</si>
  <si>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</si>
  <si>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</si>
  <si>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</si>
  <si>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</si>
  <si>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</si>
  <si>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</si>
  <si>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</si>
  <si>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</si>
  <si>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</si>
  <si>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</si>
  <si>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</si>
  <si>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</si>
  <si>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</si>
  <si>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</si>
  <si>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</si>
  <si>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</si>
  <si>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</si>
  <si>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</si>
  <si>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</si>
  <si>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</si>
  <si>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</si>
  <si>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</si>
  <si>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</si>
  <si>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</si>
  <si>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</si>
  <si>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</si>
  <si>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</si>
  <si>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</si>
  <si>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</si>
  <si>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</si>
  <si>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</si>
  <si>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</si>
  <si>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</si>
  <si>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</si>
  <si>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</si>
  <si>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</si>
  <si>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</si>
  <si>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</si>
  <si>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</si>
  <si>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</si>
  <si>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</si>
  <si>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</si>
  <si>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</si>
  <si>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</si>
  <si>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</si>
  <si>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</si>
  <si>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</si>
  <si>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</si>
  <si>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</si>
  <si>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</si>
  <si>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</si>
  <si>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</si>
  <si>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</si>
  <si>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</si>
  <si>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</si>
  <si>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</si>
  <si>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</si>
  <si>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</si>
  <si>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</si>
  <si>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</si>
  <si>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</si>
  <si>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</si>
  <si>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</si>
  <si>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</si>
  <si>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</si>
  <si>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</si>
  <si>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</si>
  <si>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</si>
  <si>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</si>
  <si>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</si>
  <si>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</si>
  <si>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</si>
  <si>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</si>
  <si>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</si>
  <si>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transporte terrestre para la experiencia Expo UCundinamarca 2024. Para cuarenta (40) personas.  Recorrido: Salida Ubaté  con veinte (20) personas – pasando por  Facatativá recogen veinte (20) personas   con destino a Fusagasugá- ida y vuelta el mismo día.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</si>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</sst>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39" xfId="4" applyFont="1" applyBorder="1" applyAlignment="1" applyProtection="1">
      <alignment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78.75" customHeight="1" x14ac:dyDescent="0.25">
      <c r="A14" s="28">
        <v>1</v>
      </c>
      <c r="B14" s="30" t="s">
        <v>81</v>
      </c>
      <c r="C14" s="13"/>
      <c r="D14" s="10">
        <v>1</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59">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8">
        <f>SUMIF(G:G,5%,L:L)</f>
        <v>0</v>
      </c>
    </row>
    <row r="17" spans="1:17" s="9" customFormat="1" ht="30" customHeight="1" x14ac:dyDescent="0.25">
      <c r="A17" s="75"/>
      <c r="B17" s="76"/>
      <c r="C17" s="76"/>
      <c r="D17" s="76"/>
      <c r="E17" s="76"/>
      <c r="F17" s="76"/>
      <c r="G17" s="76"/>
      <c r="H17" s="76"/>
      <c r="I17" s="76"/>
      <c r="J17" s="76"/>
      <c r="K17" s="77"/>
      <c r="L17" s="64" t="s">
        <v>29</v>
      </c>
      <c r="M17" s="65"/>
      <c r="N17" s="65"/>
      <c r="O17" s="38">
        <f>SUMIF(G:G,19%,L:L)</f>
        <v>0</v>
      </c>
    </row>
    <row r="18" spans="1:17" s="9" customFormat="1" ht="30" customHeight="1" x14ac:dyDescent="0.25">
      <c r="A18" s="75"/>
      <c r="B18" s="76"/>
      <c r="C18" s="76"/>
      <c r="D18" s="76"/>
      <c r="E18" s="76"/>
      <c r="F18" s="76"/>
      <c r="G18" s="76"/>
      <c r="H18" s="76"/>
      <c r="I18" s="76"/>
      <c r="J18" s="76"/>
      <c r="K18" s="77"/>
      <c r="L18" s="62" t="s">
        <v>22</v>
      </c>
      <c r="M18" s="63"/>
      <c r="N18" s="63"/>
      <c r="O18" s="39">
        <f>SUM(O15:O17)</f>
        <v>0</v>
      </c>
    </row>
    <row r="19" spans="1:17" s="9" customFormat="1" ht="30" customHeight="1" x14ac:dyDescent="0.25">
      <c r="A19" s="75"/>
      <c r="B19" s="76"/>
      <c r="C19" s="76"/>
      <c r="D19" s="76"/>
      <c r="E19" s="76"/>
      <c r="F19" s="76"/>
      <c r="G19" s="76"/>
      <c r="H19" s="76"/>
      <c r="I19" s="76"/>
      <c r="J19" s="76"/>
      <c r="K19" s="77"/>
      <c r="L19" s="60" t="s">
        <v>30</v>
      </c>
      <c r="M19" s="61"/>
      <c r="N19" s="61"/>
      <c r="O19" s="40">
        <f>SUMIF(G:G,5%,M:M)</f>
        <v>0</v>
      </c>
    </row>
    <row r="20" spans="1:17" s="9" customFormat="1" ht="30" customHeight="1" x14ac:dyDescent="0.25">
      <c r="A20" s="75"/>
      <c r="B20" s="76"/>
      <c r="C20" s="76"/>
      <c r="D20" s="76"/>
      <c r="E20" s="76"/>
      <c r="F20" s="76"/>
      <c r="G20" s="76"/>
      <c r="H20" s="76"/>
      <c r="I20" s="76"/>
      <c r="J20" s="76"/>
      <c r="K20" s="77"/>
      <c r="L20" s="60" t="s">
        <v>31</v>
      </c>
      <c r="M20" s="61"/>
      <c r="N20" s="61"/>
      <c r="O20" s="40">
        <f>SUMIF(G:G,19%,M:M)</f>
        <v>0</v>
      </c>
    </row>
    <row r="21" spans="1:17" s="9" customFormat="1" ht="30" customHeight="1" x14ac:dyDescent="0.25">
      <c r="A21" s="75"/>
      <c r="B21" s="76"/>
      <c r="C21" s="76"/>
      <c r="D21" s="76"/>
      <c r="E21" s="76"/>
      <c r="F21" s="76"/>
      <c r="G21" s="76"/>
      <c r="H21" s="76"/>
      <c r="I21" s="76"/>
      <c r="J21" s="76"/>
      <c r="K21" s="77"/>
      <c r="L21" s="62" t="s">
        <v>32</v>
      </c>
      <c r="M21" s="63"/>
      <c r="N21" s="63"/>
      <c r="O21" s="39">
        <f>SUM(O19:O20)</f>
        <v>0</v>
      </c>
    </row>
    <row r="22" spans="1:17" s="9" customFormat="1" ht="30" customHeight="1" x14ac:dyDescent="0.25">
      <c r="A22" s="75"/>
      <c r="B22" s="76"/>
      <c r="C22" s="76"/>
      <c r="D22" s="76"/>
      <c r="E22" s="76"/>
      <c r="F22" s="76"/>
      <c r="G22" s="76"/>
      <c r="H22" s="76"/>
      <c r="I22" s="76"/>
      <c r="J22" s="76"/>
      <c r="K22" s="77"/>
      <c r="L22" s="64" t="s">
        <v>33</v>
      </c>
      <c r="M22" s="65"/>
      <c r="N22" s="65"/>
      <c r="O22" s="38">
        <f>SUMIF(I:I,8%,N:N)</f>
        <v>0</v>
      </c>
    </row>
    <row r="23" spans="1:17" s="9" customFormat="1" ht="37.5" customHeight="1" x14ac:dyDescent="0.25">
      <c r="A23" s="75"/>
      <c r="B23" s="76"/>
      <c r="C23" s="76"/>
      <c r="D23" s="76"/>
      <c r="E23" s="76"/>
      <c r="F23" s="76"/>
      <c r="G23" s="76"/>
      <c r="H23" s="76"/>
      <c r="I23" s="76"/>
      <c r="J23" s="76"/>
      <c r="K23" s="77"/>
      <c r="L23" s="70" t="s">
        <v>34</v>
      </c>
      <c r="M23" s="71"/>
      <c r="N23" s="71"/>
      <c r="O23" s="39">
        <f>SUM(O22)</f>
        <v>0</v>
      </c>
    </row>
    <row r="24" spans="1:17" s="9" customFormat="1" ht="32.25" customHeight="1" thickBot="1" x14ac:dyDescent="0.3">
      <c r="A24" s="78"/>
      <c r="B24" s="79"/>
      <c r="C24" s="79"/>
      <c r="D24" s="79"/>
      <c r="E24" s="79"/>
      <c r="F24" s="79"/>
      <c r="G24" s="79"/>
      <c r="H24" s="79"/>
      <c r="I24" s="79"/>
      <c r="J24" s="79"/>
      <c r="K24" s="80"/>
      <c r="L24" s="68" t="s">
        <v>35</v>
      </c>
      <c r="M24" s="69"/>
      <c r="N24" s="69"/>
      <c r="O24" s="41">
        <f>+O18+O21+O23</f>
        <v>0</v>
      </c>
    </row>
    <row r="26" spans="1:17" ht="50.1" customHeight="1" thickBot="1" x14ac:dyDescent="0.3">
      <c r="B26" s="84"/>
      <c r="C26" s="84"/>
    </row>
    <row r="27" spans="1:17" x14ac:dyDescent="0.25">
      <c r="B27" s="105" t="s">
        <v>36</v>
      </c>
      <c r="C27" s="105"/>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2"/>
      <c r="Q32" s="42"/>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e5OoiK3TXJm39BUcvTLPpPJhr1ILgpJyQgNnov3iEuEuTWmwm+uYNHtoYtJ9sfZBJXbMK7XqNhVvXSASp4VrtA==" saltValue="Q4CKFV/YvlTnarruRtr18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2024-10-01T23:08:38Z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