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89/DOCUMENTOS PARA PUBLICACIÓN/"/>
    </mc:Choice>
  </mc:AlternateContent>
  <xr:revisionPtr revIDLastSave="0" documentId="8_{CB8AFAED-8353-46A0-AA11-865BD94B389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O59" i="7"/>
  <c r="O58" i="7"/>
  <c r="L14" i="7"/>
  <c r="M14" i="7" s="1"/>
  <c r="J14" i="7"/>
  <c r="H14" i="7"/>
  <c r="M21" i="7" l="1"/>
  <c r="O21" i="7" s="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O57" i="7"/>
  <c r="O60" i="7" s="1"/>
  <c r="K14" i="7"/>
  <c r="O64" i="7"/>
  <c r="O65" i="7" s="1"/>
  <c r="N14" i="7"/>
  <c r="O14" i="7" s="1"/>
  <c r="O62" i="7" l="1"/>
  <c r="O63" i="7" s="1"/>
  <c r="O66" i="7" s="1"/>
</calcChain>
</file>

<file path=xl/sharedStrings.xml><?xml version="1.0" encoding="utf-8"?>
<sst xmlns="http://schemas.openxmlformats.org/spreadsheetml/2006/main" count="182" uniqueCount="125">
  <si>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</si>
  <si>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</si>
  <si>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</si>
  <si>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</si>
  <si>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</si>
  <si>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</si>
  <si>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</si>
  <si>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</si>
  <si>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</si>
  <si>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</si>
  <si>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</si>
  <si>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</si>
  <si>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</si>
  <si>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</si>
  <si>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</si>
  <si>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</si>
  <si>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</si>
  <si>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</si>
  <si>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</si>
  <si>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</si>
  <si>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</si>
  <si>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</si>
  <si>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</si>
  <si>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</si>
  <si>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</si>
  <si>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</si>
  <si>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</si>
  <si>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</si>
  <si>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</si>
  <si>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</si>
  <si>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</si>
  <si>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</si>
  <si>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</si>
  <si>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</si>
  <si>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</si>
  <si>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</si>
  <si>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</si>
  <si>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</si>
  <si>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</si>
  <si>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</si>
  <si>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</si>
  <si>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</si>
  <si>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</si>
  <si>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</si>
  <si>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</si>
  <si>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</si>
  <si>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</si>
  <si>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</si>
  <si>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</si>
  <si>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</si>
  <si>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</si>
  <si>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</si>
  <si>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</si>
  <si>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</si>
  <si>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</si>
  <si>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</si>
  <si>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</si>
  <si>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</si>
  <si>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</si>
  <si>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</si>
  <si>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</si>
  <si>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</si>
  <si>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</si>
  <si>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</si>
  <si>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</si>
  <si>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</si>
  <si>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</si>
  <si>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</si>
  <si>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</si>
  <si>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</si>
  <si>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</si>
  <si>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</si>
  <si>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</si>
  <si>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</si>
  <si>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</si>
  <si>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</si>
  <si>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</si>
  <si>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</si>
  <si>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</si>
  <si>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</si>
  <si>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</si>
  <si>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VESTUARIO DE DAMA ANTIGUA: Vestido en tela lino Flex de una sola pieza, color verde pasto satinado, en la parte superior cuello semi- bandeja decorada con bolero corto de 5 cm de ancho en encaje color negro con prenses de 0.5 cm en todo el cuello , manga corta y al igual que el cuello con bolero en encaje, corte en estilo princesa con abertura trasera y con cremallera invisible en la parte de atrás para cerrar ; en la parte inferior una falda rotonda con caída aproximada 80 cm con un bolero en la parte inferior y encaje en tela semi pesada con estampas plateadas brillantes. TALLAS: S (1), M (3), L (3), XL (1). </t>
  </si>
  <si>
    <t>VESTUARIO DE DAMA ANTIGUA: Enagua blanca tipo nupcial en seda poliéster con tres arandelas lineales, en cancán Arandela 1: 20 metros, Arandela 2: 16 metros, Arandela 3: 11 metros. Las Arandelas en cancán bien recogido, con pretina para cordón en tela grueso para amarrar. TALLAS: S (1), M (3), L (3), XL (1). </t>
  </si>
  <si>
    <t>VESTUARIO DE DAMA ANTIGUA: Tocado de flores en tonalidades verde claro, con peine y apliques plateados; mínimo tres flores medianas por tocado, con velo color blanco de 30 cm semitransparente con apliques plateados.</t>
  </si>
  <si>
    <t>VESTUARIO DE DAMA ANTIGUA PASHMINA: de material mezcla algodón-poliéster, de color verde oliva Alto: 70 cm; Profundidad: 185 cm, con borlas anudadas en cada extremo.</t>
  </si>
  <si>
    <t>TRAJE PARA HOMBRE ANTIGUO SACOLEVA: en material gabardina bicolor fondo negro con líneas verticales claras y delgadas, con bolsillos externos con solapa cada lado del traje, con cuello solapa alta, con forro interno en tela poliéster de alta calidad y duración, mangas con 3 botones al finalizar la abertura, con abertura en la parte final de la cola de pato, con dos botones al frente en material gabardina. TALLAS: M (4) L (3) XL (1).</t>
  </si>
  <si>
    <t>TRAJE PARA HOMBRE ANTIGUO: Pantalón en lino Flex de alta calidad, bicolor fondo negro con líneas verticales claras y delgadas, con cremallera y botón al frente, con bolsillos al frente, pretina con resorte en la parte de atrás, adicionales pasadores para correa. TALLAS: 32 (3) 34 (3) 36 (2). </t>
  </si>
  <si>
    <t>TRAJE PARA HOMBRE ANTIGUO: Fajón ancho con cuatro pinzas en lo horizontal para amarrar a la parte de atrás, con medidas de 200 cm de largo por 20 cm de ancho, en lino Flex de alta calidad, color verde pasto acorde al vestuario de las mujeres. </t>
  </si>
  <si>
    <t>TRAJE PARA HOMBRE ANTIGUO: Camisa blanca manga larga en mezcla poliéster- algodón con pechera de boleros, cuello corbata, con abertura frontal para abotonar, manga larga con botones. TALLAS: M (4) L (3) XL (1).</t>
  </si>
  <si>
    <t>TRAJE PARA HOMBRE ANTIGUO:  Sombrero en fieltro, tipo bombín ala corta de color negro. TALLAS: M (2) L (4) XL (2).</t>
  </si>
  <si>
    <t>TRAJE PARA HOMBRE ANTIGUO: Pañuelo en algodón de 15X15 cm de color blanco.</t>
  </si>
  <si>
    <t>TRAJE TOLIMA MUJER: Falda rotonda de 6 metros en tela lino Flex color fucsia, de prenses amplios, con pretina y cordón ancho para amarrar, en la parte inferior lleva seis juegos de cintas de diferentes colores vivos, diferentes tamaños iniciando por la más ancha hasta las más delgadas y un bordado en color negro y apliques plateados. TALLAS: M (6) L (6).</t>
  </si>
  <si>
    <t>TRAJE TOLIMA MUJER: Blusa en tela dacrón blanca, adornada con pechera, encaje, Pasacintas en el pecho y arandela color fucsia. Manga tres cuartos con arandela de 15 cm cada manga y adornada con encaje. Cuello militar, botones en la parte de atrás. TALLAS: M (6) L (6).</t>
  </si>
  <si>
    <t>TRAJE TOLIMA MUJER: Sombrero de pindo adornado con cintas y flores acordes al color del vestido de mujer de alta calidad. TALLAS: M (6) L (6).</t>
  </si>
  <si>
    <t>TRAJE TOLIMA HOMBRE: Pantalón en lino Flex de alta calidad, color blanco con cremallera y botón al frente, bolsillos al frente, pretina con resorte en la parte de atrás, adicionales pasadores para correa. TALLAS: 32 (6), 34 (5) y 36 (1).</t>
  </si>
  <si>
    <t>TRAJE TOLIMA HOMBRE: Camisa de mezcla poliéster- algodón, color fucsia claro, manga larga de botones en los puños, cuello corbata con pechera y abertura frontal para abotonar. TALLAS: S (1), M (4), L (5) y XL (2).</t>
  </si>
  <si>
    <t>TRAJE TOLIMA HOMBRE: Ponchos a cuadro, material algodón, con medidas Ancho: 60 cm y Largo: 145 cm, para adultos.</t>
  </si>
  <si>
    <t>TRAJE TOLIMA HOMBRE: Pañoletas rojas en satín de alta calidad. tamaño 80 cm x 80 cm.</t>
  </si>
  <si>
    <t>TRAJE TOLIMA HOMBRE: Sombrero Guamuno de ala ancha, de alta calidad. Talla única</t>
  </si>
  <si>
    <t>TRAJE EJE CAFETERO MUJER:  Falda rotonda, en tela dacrón estampada en flores con 2 arandelas adornadas con encaje, tamaño 6 metros de ancha, con pretina para cordón en tela ancho de color verde cartuja. TALLAS: S (1) M (4) L (2) XL (1).</t>
  </si>
  <si>
    <t>TRAJE EJE CAFETERO MUJER: Blusa en tela dacrón de color blanco, cuello militar en color verde Cartuja, abertura posterior de botones, adornada con dos arandelas estampada en flores, manga tres cuartos con dos arandelas adornadas en encaje blanco. TALLAS: S (1), M (4), L (2) y XL (1).</t>
  </si>
  <si>
    <t>TRAJE EJE CAFETERO MUJER: Delantal blanco, material dacrón, adornado con encaje en color blanco y cinta de color verde cartuja en el borde superior del encaje.</t>
  </si>
  <si>
    <t>TRAJE EJE CAFETERO MUJER: Sombrero aguadeño de iraca blanco de copa baja plana y ala corta, de alta calidad. TALLAS: S (1), M (4), L (2) y XL (1).</t>
  </si>
  <si>
    <t>TRAJE EJE CAFETERO MUJER: Pañoleta en dacrón color blanco, tamaño 80 cm x 80 cm.</t>
  </si>
  <si>
    <t>TRAJE EJE CAFETERO HOMBRE: Pantalón en lino Flex de alta calidad, color caqui claro, con cremallera y botón al frente, bolsillos laterales, pretina con resorte en la parte de atrás, adicionales pasadores para correa. TALLAS: 32 (1), 34 (5) y 36 (2).</t>
  </si>
  <si>
    <t>TRAJE EJE CAFETERO HOMBRE: Camisa manga larga en dacrón a cuadros tipo escoses, cuello corbata, con botones al frente, en colores amarillos (2), naranjas (2), verdes (2), y azules (2) de alta calidad. TALLAS: M (4), L (3) y XL (1).</t>
  </si>
  <si>
    <t>TRAJE EJE CAFETERO HOMBRE: Tapa pinches blanco, material dacrón, con bolsillo al frente de alta calidad.</t>
  </si>
  <si>
    <t>TRAJE EJE CAFETERO HOMBRE: Pañoletas triangulares, material dacrón de alta calidad, en color rojo, tamaño 80 cm x 80 cm.</t>
  </si>
  <si>
    <t>TRAJE EJE CAFETERO HOMBRE: Sombrero aguadeño de iraca blanco, de alta calidad. TALLAS: M (4), L (3) y XL (1).</t>
  </si>
  <si>
    <t>TRAJE EJE CAFETERO HOMBRE: Mulera en algodón, color blanco con líneas verticales negras sin estampados, con medidas Ancho: 80 cm y Largo: 180 cm, para adultos.</t>
  </si>
  <si>
    <t>VESTUARIO DE NARIÑO MUJER: Falda rotonda en dacrón, de 5 metros con preses anchos, pretina con cordón grueso para amarrar, parte superior colores surtidos verde Cali, azul rey y Vinotinto, y terminada por una cenefa negra con cintas ancestrales en dos franjas. TALLAS: S (3) M (6) L (3) XL (1).</t>
  </si>
  <si>
    <t>VESTUARIO DE NARIÑO MUJER: Blusa en satín, color crema, con bordado de flores en la parte delantera, cuello neru con cinta ancestral, manga tres cuartos con triple encaje color blanco, encaje sencillo en el borde inferior de la blusa color crema. TALLAS: S (3) M (6) L (3) XL (1).</t>
  </si>
  <si>
    <t>VESTUARIO DE NARIÑO MUJER: Chal en algodón de tres puntas con terminado en macramé artesanal, color verde (4), azul (5), Vinotinto (4).</t>
  </si>
  <si>
    <t>VESTUARIO DE NARIÑO MUJER: Chumbes de colores, tejidos en hilo con figuras indígenas de tres metros de largo. </t>
  </si>
  <si>
    <t>VESTUARIO DE NARIÑO MUJER: Sombrero de fieltro de colores verde, azul, Vinotinto de ala corta. Con cinta ancestral una pluma decorativa. TALLAS: S (1) M (4) L (4) XL (4). </t>
  </si>
  <si>
    <t>VESTUARIO DE NARIÑO MUJER: Cunche o enagua, material poliéster de alta calidad, con líneas horizontales de diferentes colores llamativos.  TALLAS: S (3) M (6) L (3) XL (1).</t>
  </si>
  <si>
    <t>VESTUARIO DE NARIÑO HOMBRE: Pantalón con prenses en lino Flex de alta calidad, color hueso, con cremallera y botón al frente, bolsillos laterales, pretina con resorte en la parte de atrás, adicionales pasadores para correa. TALLAS: 30 (2) 32 (5) 34 (5) 36 (1).</t>
  </si>
  <si>
    <t>VESTUARIO DE NARIÑO HOMBRE: Camisa de color blanco, material satín, cuello militar, manga larga terminada en puño, con apliques ancestrales en la pechera y los puños. TALLAS: S (2) M (5) L (5) XL (1).</t>
  </si>
  <si>
    <t>VESTUARIO DE NARIÑO HOMBRE: Ruana para adulto doble faz en algodón de colores (verde, azul) (rojo, Vinotinto) de alta calidad.</t>
  </si>
  <si>
    <t>VESTUARIO DE NARIÑO HOMBRE: Sombrero de fieltro color negro, con cinta ancestral de colores café y gris claro con una pluma. TALLAS: M (4) L (5) XL (4).</t>
  </si>
  <si>
    <t>VESTUARIO DE NARIÑO HOMBRE: Chumbes de colores, tejidos en hilo con figuras indígenas de tres metros de largo.</t>
  </si>
  <si>
    <t>VESTUARIO DE NARIÑO HOMBRE: Pañoletas de poliéster cuadradas de 80 cm x 80 cm, colores rojos (8), verdes encendidos (8) y amarillas (10). </t>
  </si>
  <si>
    <t>VESTUARIO TANGO MUJER:  Body en mallatex color negro, licrado y ajustado al cuerpo sin mangas cuello alto con tirilla en cuello para amarrar de 3 cm, terminación de cuello en tul estampado de flores con dos tiras de 80 cm de largo por 6 cm de ancho,  parte delantera con apliques de tul bordado en lentejuelas brillantes color rojo que cubra contorno de busto y con abertura de busto hasta cubrir el contorno de la cadera y en la parte trasera descubierto en la espalda abertura en U. Falda en tul estampado de flores, con terminación en rodilla y abertura en pierna derecha con terminación en tobillo izquierdo, atrás con cremallera invisible  resistente, pretina de 1 cm elástica en satín color negro. TALLAS: S (2) M (3) L (3).</t>
  </si>
  <si>
    <t>VESTUARIO TANGO HOMBRE: Saco de paño, tipo esmoquin alta calidad color negro mate, con un botón al frente, bolsillos delanteros con solapa satinada color negro.  Pantalón:  de paño de alta calidad, con pretina de 8cm, ganchos de seguridad para usar sin cinturón, con cremallera, prenses y botón al frente, resorte en la pretina en la parte de atrás, con bolsillos laterales. Camisa: en algodón, blanca, cuello pajarito, con fuelle de medio centímetro la pechera, manga larga, puño sencillo con doble botón. Chaleco: espaldar en satín rojo, frente de paño negro mate, con tensor graduable negro atrás, con botones y bolsillos. Corbatín: en satín, (4) negros (4) rojos, con cinta graduable con broche. TALLAS 32 (3), 34, (3) 36 (2).</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</si>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</sst>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2"/>
  <sheetViews>
    <sheetView showGridLines="0" tabSelected="1" view="pageBreakPreview" topLeftCell="A43" zoomScale="90" zoomScaleNormal="70" zoomScaleSheetLayoutView="90" zoomScalePageLayoutView="55" workbookViewId="0">
      <selection activeCell="C56" sqref="C56"/>
    </sheetView>
  </sheetViews>
  <sheetFormatPr baseColWidth="10" defaultColWidth="11.42578125" defaultRowHeight="15" x14ac:dyDescent="0.25"/>
  <cols>
    <col min="1" max="1" width="10.42578125" style="2" customWidth="1"/>
    <col min="2" max="2" width="59.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76.25" customHeight="1" x14ac:dyDescent="0.25">
      <c r="A14" s="27">
        <v>1</v>
      </c>
      <c r="B14" s="10" t="s">
        <v>81</v>
      </c>
      <c r="C14" s="13"/>
      <c r="D14" s="126">
        <v>8</v>
      </c>
      <c r="E14" s="126" t="s">
        <v>124</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39.5" customHeight="1" x14ac:dyDescent="0.25">
      <c r="A15" s="27">
        <v>2</v>
      </c>
      <c r="B15" s="10" t="s">
        <v>82</v>
      </c>
      <c r="C15" s="13"/>
      <c r="D15" s="126">
        <v>8</v>
      </c>
      <c r="E15" s="126" t="s">
        <v>124</v>
      </c>
      <c r="F15" s="14"/>
      <c r="G15" s="12"/>
      <c r="H15" s="1">
        <f t="shared" ref="H15:H56" si="6">+ROUND(F15*G15,0)</f>
        <v>0</v>
      </c>
      <c r="I15" s="12"/>
      <c r="J15" s="1">
        <f t="shared" ref="J15:J56" si="7">ROUND(F15*I15,0)</f>
        <v>0</v>
      </c>
      <c r="K15" s="1">
        <f t="shared" ref="K15:K56" si="8">ROUND(F15+H15+J15,0)</f>
        <v>0</v>
      </c>
      <c r="L15" s="1">
        <f t="shared" ref="L15:L56" si="9">ROUND(F15*D15,0)</f>
        <v>0</v>
      </c>
      <c r="M15" s="1">
        <f t="shared" ref="M15:M56" si="10">ROUND(L15*G15,0)</f>
        <v>0</v>
      </c>
      <c r="N15" s="1">
        <f t="shared" ref="N15:N56" si="11">ROUND(L15*I15,0)</f>
        <v>0</v>
      </c>
      <c r="O15" s="28">
        <f t="shared" ref="O15:O56" si="12">ROUND(L15+N15+M15,0)</f>
        <v>0</v>
      </c>
    </row>
    <row r="16" spans="1:15" s="9" customFormat="1" ht="105.75" customHeight="1" x14ac:dyDescent="0.25">
      <c r="A16" s="27">
        <v>3</v>
      </c>
      <c r="B16" s="10" t="s">
        <v>83</v>
      </c>
      <c r="C16" s="13"/>
      <c r="D16" s="126">
        <v>8</v>
      </c>
      <c r="E16" s="126" t="s">
        <v>124</v>
      </c>
      <c r="F16" s="14"/>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87.75" customHeight="1" x14ac:dyDescent="0.25">
      <c r="A17" s="27">
        <v>4</v>
      </c>
      <c r="B17" s="10" t="s">
        <v>84</v>
      </c>
      <c r="C17" s="13"/>
      <c r="D17" s="126">
        <v>8</v>
      </c>
      <c r="E17" s="126" t="s">
        <v>124</v>
      </c>
      <c r="F17" s="1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133.5" customHeight="1" x14ac:dyDescent="0.25">
      <c r="A18" s="27">
        <v>5</v>
      </c>
      <c r="B18" s="10" t="s">
        <v>85</v>
      </c>
      <c r="C18" s="13"/>
      <c r="D18" s="126">
        <v>8</v>
      </c>
      <c r="E18" s="126" t="s">
        <v>124</v>
      </c>
      <c r="F18" s="1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90" customHeight="1" x14ac:dyDescent="0.25">
      <c r="A19" s="27">
        <v>6</v>
      </c>
      <c r="B19" s="10" t="s">
        <v>86</v>
      </c>
      <c r="C19" s="13"/>
      <c r="D19" s="126">
        <v>8</v>
      </c>
      <c r="E19" s="126" t="s">
        <v>124</v>
      </c>
      <c r="F19" s="1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85.5" customHeight="1" x14ac:dyDescent="0.25">
      <c r="A20" s="27">
        <v>7</v>
      </c>
      <c r="B20" s="10" t="s">
        <v>87</v>
      </c>
      <c r="C20" s="13"/>
      <c r="D20" s="126">
        <v>8</v>
      </c>
      <c r="E20" s="126" t="s">
        <v>124</v>
      </c>
      <c r="F20" s="1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94.5" customHeight="1" x14ac:dyDescent="0.25">
      <c r="A21" s="27">
        <v>8</v>
      </c>
      <c r="B21" s="10" t="s">
        <v>88</v>
      </c>
      <c r="C21" s="13"/>
      <c r="D21" s="126">
        <v>8</v>
      </c>
      <c r="E21" s="126" t="s">
        <v>124</v>
      </c>
      <c r="F21" s="14"/>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104.25" customHeight="1" x14ac:dyDescent="0.25">
      <c r="A22" s="27">
        <v>9</v>
      </c>
      <c r="B22" s="10" t="s">
        <v>89</v>
      </c>
      <c r="C22" s="13"/>
      <c r="D22" s="126">
        <v>8</v>
      </c>
      <c r="E22" s="126" t="s">
        <v>124</v>
      </c>
      <c r="F22" s="14"/>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82.5" customHeight="1" x14ac:dyDescent="0.25">
      <c r="A23" s="27">
        <v>10</v>
      </c>
      <c r="B23" s="10" t="s">
        <v>90</v>
      </c>
      <c r="C23" s="13"/>
      <c r="D23" s="126">
        <v>21</v>
      </c>
      <c r="E23" s="126" t="s">
        <v>124</v>
      </c>
      <c r="F23" s="14"/>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102.75" customHeight="1" x14ac:dyDescent="0.25">
      <c r="A24" s="27">
        <v>11</v>
      </c>
      <c r="B24" s="10" t="s">
        <v>91</v>
      </c>
      <c r="C24" s="13"/>
      <c r="D24" s="126">
        <v>12</v>
      </c>
      <c r="E24" s="126" t="s">
        <v>124</v>
      </c>
      <c r="F24" s="14"/>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88.5" customHeight="1" x14ac:dyDescent="0.25">
      <c r="A25" s="27">
        <v>12</v>
      </c>
      <c r="B25" s="10" t="s">
        <v>92</v>
      </c>
      <c r="C25" s="13"/>
      <c r="D25" s="126">
        <v>12</v>
      </c>
      <c r="E25" s="126" t="s">
        <v>124</v>
      </c>
      <c r="F25" s="14"/>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94.5" customHeight="1" x14ac:dyDescent="0.25">
      <c r="A26" s="27">
        <v>13</v>
      </c>
      <c r="B26" s="10" t="s">
        <v>93</v>
      </c>
      <c r="C26" s="13"/>
      <c r="D26" s="126">
        <v>12</v>
      </c>
      <c r="E26" s="126" t="s">
        <v>124</v>
      </c>
      <c r="F26" s="14"/>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88.5" customHeight="1" x14ac:dyDescent="0.25">
      <c r="A27" s="27">
        <v>14</v>
      </c>
      <c r="B27" s="10" t="s">
        <v>94</v>
      </c>
      <c r="C27" s="13"/>
      <c r="D27" s="126">
        <v>12</v>
      </c>
      <c r="E27" s="126" t="s">
        <v>124</v>
      </c>
      <c r="F27" s="14"/>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91.5" customHeight="1" x14ac:dyDescent="0.25">
      <c r="A28" s="27">
        <v>15</v>
      </c>
      <c r="B28" s="10" t="s">
        <v>95</v>
      </c>
      <c r="C28" s="13"/>
      <c r="D28" s="126">
        <v>12</v>
      </c>
      <c r="E28" s="126" t="s">
        <v>124</v>
      </c>
      <c r="F28" s="14"/>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84" customHeight="1" x14ac:dyDescent="0.25">
      <c r="A29" s="27">
        <v>16</v>
      </c>
      <c r="B29" s="10" t="s">
        <v>96</v>
      </c>
      <c r="C29" s="13"/>
      <c r="D29" s="126">
        <v>12</v>
      </c>
      <c r="E29" s="126" t="s">
        <v>124</v>
      </c>
      <c r="F29" s="14"/>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85.5" customHeight="1" x14ac:dyDescent="0.25">
      <c r="A30" s="27">
        <v>17</v>
      </c>
      <c r="B30" s="10" t="s">
        <v>97</v>
      </c>
      <c r="C30" s="13"/>
      <c r="D30" s="126">
        <v>12</v>
      </c>
      <c r="E30" s="126" t="s">
        <v>124</v>
      </c>
      <c r="F30" s="14"/>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10" t="s">
        <v>98</v>
      </c>
      <c r="C31" s="13"/>
      <c r="D31" s="126">
        <v>12</v>
      </c>
      <c r="E31" s="126" t="s">
        <v>124</v>
      </c>
      <c r="F31" s="14"/>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75.75" customHeight="1" x14ac:dyDescent="0.25">
      <c r="A32" s="27">
        <v>19</v>
      </c>
      <c r="B32" s="10" t="s">
        <v>99</v>
      </c>
      <c r="C32" s="13"/>
      <c r="D32" s="126">
        <v>8</v>
      </c>
      <c r="E32" s="126" t="s">
        <v>124</v>
      </c>
      <c r="F32" s="14"/>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81" customHeight="1" x14ac:dyDescent="0.25">
      <c r="A33" s="27">
        <v>20</v>
      </c>
      <c r="B33" s="10" t="s">
        <v>100</v>
      </c>
      <c r="C33" s="13"/>
      <c r="D33" s="126">
        <v>8</v>
      </c>
      <c r="E33" s="126" t="s">
        <v>124</v>
      </c>
      <c r="F33" s="14"/>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93" customHeight="1" x14ac:dyDescent="0.25">
      <c r="A34" s="27">
        <v>21</v>
      </c>
      <c r="B34" s="10" t="s">
        <v>101</v>
      </c>
      <c r="C34" s="13"/>
      <c r="D34" s="126">
        <v>8</v>
      </c>
      <c r="E34" s="126" t="s">
        <v>124</v>
      </c>
      <c r="F34" s="14"/>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10" t="s">
        <v>102</v>
      </c>
      <c r="C35" s="13"/>
      <c r="D35" s="126">
        <v>8</v>
      </c>
      <c r="E35" s="126" t="s">
        <v>124</v>
      </c>
      <c r="F35" s="14"/>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x14ac:dyDescent="0.25">
      <c r="A36" s="27">
        <v>23</v>
      </c>
      <c r="B36" s="10" t="s">
        <v>103</v>
      </c>
      <c r="C36" s="13"/>
      <c r="D36" s="126">
        <v>8</v>
      </c>
      <c r="E36" s="126" t="s">
        <v>124</v>
      </c>
      <c r="F36" s="14"/>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94.5" customHeight="1" x14ac:dyDescent="0.25">
      <c r="A37" s="27">
        <v>24</v>
      </c>
      <c r="B37" s="10" t="s">
        <v>104</v>
      </c>
      <c r="C37" s="13"/>
      <c r="D37" s="126">
        <v>8</v>
      </c>
      <c r="E37" s="126" t="s">
        <v>124</v>
      </c>
      <c r="F37" s="14"/>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86.25" customHeight="1" x14ac:dyDescent="0.25">
      <c r="A38" s="27">
        <v>25</v>
      </c>
      <c r="B38" s="10" t="s">
        <v>105</v>
      </c>
      <c r="C38" s="13"/>
      <c r="D38" s="126">
        <v>8</v>
      </c>
      <c r="E38" s="126" t="s">
        <v>124</v>
      </c>
      <c r="F38" s="14"/>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25">
      <c r="A39" s="27">
        <v>26</v>
      </c>
      <c r="B39" s="10" t="s">
        <v>106</v>
      </c>
      <c r="C39" s="13"/>
      <c r="D39" s="126">
        <v>8</v>
      </c>
      <c r="E39" s="126" t="s">
        <v>124</v>
      </c>
      <c r="F39" s="14"/>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25">
      <c r="A40" s="27">
        <v>27</v>
      </c>
      <c r="B40" s="10" t="s">
        <v>107</v>
      </c>
      <c r="C40" s="13"/>
      <c r="D40" s="126">
        <v>16</v>
      </c>
      <c r="E40" s="126" t="s">
        <v>124</v>
      </c>
      <c r="F40" s="14"/>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10" t="s">
        <v>108</v>
      </c>
      <c r="C41" s="13"/>
      <c r="D41" s="126">
        <v>8</v>
      </c>
      <c r="E41" s="126" t="s">
        <v>124</v>
      </c>
      <c r="F41" s="14"/>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72.75" customHeight="1" x14ac:dyDescent="0.25">
      <c r="A42" s="27">
        <v>29</v>
      </c>
      <c r="B42" s="10" t="s">
        <v>109</v>
      </c>
      <c r="C42" s="13"/>
      <c r="D42" s="126">
        <v>8</v>
      </c>
      <c r="E42" s="126" t="s">
        <v>124</v>
      </c>
      <c r="F42" s="14"/>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87.75" customHeight="1" x14ac:dyDescent="0.25">
      <c r="A43" s="27">
        <v>30</v>
      </c>
      <c r="B43" s="10" t="s">
        <v>110</v>
      </c>
      <c r="C43" s="13"/>
      <c r="D43" s="126">
        <v>13</v>
      </c>
      <c r="E43" s="126" t="s">
        <v>124</v>
      </c>
      <c r="F43" s="14"/>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89.25" customHeight="1" x14ac:dyDescent="0.25">
      <c r="A44" s="27">
        <v>31</v>
      </c>
      <c r="B44" s="10" t="s">
        <v>111</v>
      </c>
      <c r="C44" s="13"/>
      <c r="D44" s="126">
        <v>13</v>
      </c>
      <c r="E44" s="126" t="s">
        <v>124</v>
      </c>
      <c r="F44" s="14"/>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68.25" customHeight="1" x14ac:dyDescent="0.25">
      <c r="A45" s="27">
        <v>32</v>
      </c>
      <c r="B45" s="10" t="s">
        <v>112</v>
      </c>
      <c r="C45" s="13"/>
      <c r="D45" s="126">
        <v>13</v>
      </c>
      <c r="E45" s="126" t="s">
        <v>124</v>
      </c>
      <c r="F45" s="14"/>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51" customHeight="1" x14ac:dyDescent="0.25">
      <c r="A46" s="27">
        <v>33</v>
      </c>
      <c r="B46" s="10" t="s">
        <v>113</v>
      </c>
      <c r="C46" s="13"/>
      <c r="D46" s="126">
        <v>13</v>
      </c>
      <c r="E46" s="126" t="s">
        <v>124</v>
      </c>
      <c r="F46" s="14"/>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25">
      <c r="A47" s="27">
        <v>34</v>
      </c>
      <c r="B47" s="10" t="s">
        <v>114</v>
      </c>
      <c r="C47" s="13"/>
      <c r="D47" s="126">
        <v>13</v>
      </c>
      <c r="E47" s="126" t="s">
        <v>124</v>
      </c>
      <c r="F47" s="14"/>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51" customHeight="1" x14ac:dyDescent="0.25">
      <c r="A48" s="27">
        <v>35</v>
      </c>
      <c r="B48" s="10" t="s">
        <v>115</v>
      </c>
      <c r="C48" s="13"/>
      <c r="D48" s="126">
        <v>13</v>
      </c>
      <c r="E48" s="126" t="s">
        <v>124</v>
      </c>
      <c r="F48" s="14"/>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87.75" customHeight="1" x14ac:dyDescent="0.25">
      <c r="A49" s="27">
        <v>36</v>
      </c>
      <c r="B49" s="10" t="s">
        <v>116</v>
      </c>
      <c r="C49" s="13"/>
      <c r="D49" s="126">
        <v>13</v>
      </c>
      <c r="E49" s="126" t="s">
        <v>124</v>
      </c>
      <c r="F49" s="14"/>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73.5" customHeight="1" x14ac:dyDescent="0.25">
      <c r="A50" s="27">
        <v>37</v>
      </c>
      <c r="B50" s="10" t="s">
        <v>117</v>
      </c>
      <c r="C50" s="13"/>
      <c r="D50" s="126">
        <v>13</v>
      </c>
      <c r="E50" s="126" t="s">
        <v>124</v>
      </c>
      <c r="F50" s="14"/>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78.75" customHeight="1" x14ac:dyDescent="0.25">
      <c r="A51" s="27">
        <v>38</v>
      </c>
      <c r="B51" s="10" t="s">
        <v>118</v>
      </c>
      <c r="C51" s="13"/>
      <c r="D51" s="126">
        <v>13</v>
      </c>
      <c r="E51" s="126" t="s">
        <v>124</v>
      </c>
      <c r="F51" s="14"/>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79.5" customHeight="1" x14ac:dyDescent="0.25">
      <c r="A52" s="27">
        <v>39</v>
      </c>
      <c r="B52" s="10" t="s">
        <v>119</v>
      </c>
      <c r="C52" s="13"/>
      <c r="D52" s="126">
        <v>13</v>
      </c>
      <c r="E52" s="126" t="s">
        <v>124</v>
      </c>
      <c r="F52" s="14"/>
      <c r="G52" s="12"/>
      <c r="H52" s="1">
        <f t="shared" si="13"/>
        <v>0</v>
      </c>
      <c r="I52" s="12"/>
      <c r="J52" s="1">
        <f t="shared" si="14"/>
        <v>0</v>
      </c>
      <c r="K52" s="1">
        <f t="shared" si="15"/>
        <v>0</v>
      </c>
      <c r="L52" s="1">
        <f t="shared" si="16"/>
        <v>0</v>
      </c>
      <c r="M52" s="1">
        <f t="shared" si="17"/>
        <v>0</v>
      </c>
      <c r="N52" s="1">
        <f t="shared" si="18"/>
        <v>0</v>
      </c>
      <c r="O52" s="28">
        <f t="shared" si="19"/>
        <v>0</v>
      </c>
    </row>
    <row r="53" spans="1:15" s="9" customFormat="1" ht="73.5" customHeight="1" x14ac:dyDescent="0.25">
      <c r="A53" s="27">
        <v>40</v>
      </c>
      <c r="B53" s="10" t="s">
        <v>120</v>
      </c>
      <c r="C53" s="13"/>
      <c r="D53" s="126">
        <v>13</v>
      </c>
      <c r="E53" s="126" t="s">
        <v>124</v>
      </c>
      <c r="F53" s="14"/>
      <c r="G53" s="12"/>
      <c r="H53" s="1">
        <f t="shared" si="13"/>
        <v>0</v>
      </c>
      <c r="I53" s="12"/>
      <c r="J53" s="1">
        <f t="shared" si="14"/>
        <v>0</v>
      </c>
      <c r="K53" s="1">
        <f t="shared" si="15"/>
        <v>0</v>
      </c>
      <c r="L53" s="1">
        <f t="shared" si="16"/>
        <v>0</v>
      </c>
      <c r="M53" s="1">
        <f t="shared" si="17"/>
        <v>0</v>
      </c>
      <c r="N53" s="1">
        <f t="shared" si="18"/>
        <v>0</v>
      </c>
      <c r="O53" s="28">
        <f t="shared" si="19"/>
        <v>0</v>
      </c>
    </row>
    <row r="54" spans="1:15" s="9" customFormat="1" ht="90.75" customHeight="1" x14ac:dyDescent="0.25">
      <c r="A54" s="27">
        <v>41</v>
      </c>
      <c r="B54" s="10" t="s">
        <v>121</v>
      </c>
      <c r="C54" s="13"/>
      <c r="D54" s="126">
        <v>26</v>
      </c>
      <c r="E54" s="126" t="s">
        <v>124</v>
      </c>
      <c r="F54" s="14"/>
      <c r="G54" s="12"/>
      <c r="H54" s="1">
        <f t="shared" si="13"/>
        <v>0</v>
      </c>
      <c r="I54" s="12"/>
      <c r="J54" s="1">
        <f t="shared" si="14"/>
        <v>0</v>
      </c>
      <c r="K54" s="1">
        <f t="shared" si="15"/>
        <v>0</v>
      </c>
      <c r="L54" s="1">
        <f t="shared" si="16"/>
        <v>0</v>
      </c>
      <c r="M54" s="1">
        <f t="shared" si="17"/>
        <v>0</v>
      </c>
      <c r="N54" s="1">
        <f t="shared" si="18"/>
        <v>0</v>
      </c>
      <c r="O54" s="28">
        <f t="shared" si="19"/>
        <v>0</v>
      </c>
    </row>
    <row r="55" spans="1:15" s="9" customFormat="1" ht="178.5" customHeight="1" x14ac:dyDescent="0.25">
      <c r="A55" s="27">
        <v>42</v>
      </c>
      <c r="B55" s="10" t="s">
        <v>122</v>
      </c>
      <c r="C55" s="13"/>
      <c r="D55" s="126">
        <v>8</v>
      </c>
      <c r="E55" s="126" t="s">
        <v>124</v>
      </c>
      <c r="F55" s="14"/>
      <c r="G55" s="12"/>
      <c r="H55" s="1">
        <f t="shared" si="13"/>
        <v>0</v>
      </c>
      <c r="I55" s="12"/>
      <c r="J55" s="1">
        <f t="shared" si="14"/>
        <v>0</v>
      </c>
      <c r="K55" s="1">
        <f t="shared" si="15"/>
        <v>0</v>
      </c>
      <c r="L55" s="1">
        <f t="shared" si="16"/>
        <v>0</v>
      </c>
      <c r="M55" s="1">
        <f t="shared" si="17"/>
        <v>0</v>
      </c>
      <c r="N55" s="1">
        <f t="shared" si="18"/>
        <v>0</v>
      </c>
      <c r="O55" s="28">
        <f t="shared" si="19"/>
        <v>0</v>
      </c>
    </row>
    <row r="56" spans="1:15" s="9" customFormat="1" ht="188.25" customHeight="1" thickBot="1" x14ac:dyDescent="0.3">
      <c r="A56" s="27">
        <v>43</v>
      </c>
      <c r="B56" s="10" t="s">
        <v>123</v>
      </c>
      <c r="C56" s="13"/>
      <c r="D56" s="126">
        <v>8</v>
      </c>
      <c r="E56" s="126" t="s">
        <v>124</v>
      </c>
      <c r="F56" s="14"/>
      <c r="G56" s="12"/>
      <c r="H56" s="1">
        <f t="shared" si="6"/>
        <v>0</v>
      </c>
      <c r="I56" s="12"/>
      <c r="J56" s="1">
        <f t="shared" si="7"/>
        <v>0</v>
      </c>
      <c r="K56" s="1">
        <f t="shared" si="8"/>
        <v>0</v>
      </c>
      <c r="L56" s="1">
        <f t="shared" si="9"/>
        <v>0</v>
      </c>
      <c r="M56" s="1">
        <f t="shared" si="10"/>
        <v>0</v>
      </c>
      <c r="N56" s="1">
        <f t="shared" si="11"/>
        <v>0</v>
      </c>
      <c r="O56" s="28">
        <f t="shared" si="12"/>
        <v>0</v>
      </c>
    </row>
    <row r="57" spans="1:15" s="9" customFormat="1" ht="42" customHeight="1" thickBot="1" x14ac:dyDescent="0.3">
      <c r="A57" s="91" t="s">
        <v>26</v>
      </c>
      <c r="B57" s="92"/>
      <c r="C57" s="92"/>
      <c r="D57" s="92"/>
      <c r="E57" s="92"/>
      <c r="F57" s="92"/>
      <c r="G57" s="92"/>
      <c r="H57" s="92"/>
      <c r="I57" s="92"/>
      <c r="J57" s="92"/>
      <c r="K57" s="92"/>
      <c r="L57" s="64" t="s">
        <v>27</v>
      </c>
      <c r="M57" s="65"/>
      <c r="N57" s="65"/>
      <c r="O57" s="36">
        <f>SUMIF(G:G,0%,L:L)+SUMIF(G:G,"",L:L)</f>
        <v>0</v>
      </c>
    </row>
    <row r="58" spans="1:15" s="9" customFormat="1" ht="39" customHeight="1" x14ac:dyDescent="0.25">
      <c r="A58" s="70" t="s">
        <v>78</v>
      </c>
      <c r="B58" s="71"/>
      <c r="C58" s="71"/>
      <c r="D58" s="71"/>
      <c r="E58" s="71"/>
      <c r="F58" s="71"/>
      <c r="G58" s="71"/>
      <c r="H58" s="71"/>
      <c r="I58" s="71"/>
      <c r="J58" s="71"/>
      <c r="K58" s="72"/>
      <c r="L58" s="62" t="s">
        <v>28</v>
      </c>
      <c r="M58" s="63"/>
      <c r="N58" s="63"/>
      <c r="O58" s="37">
        <f>SUMIF(G:G,5%,L:L)</f>
        <v>0</v>
      </c>
    </row>
    <row r="59" spans="1:15" s="9" customFormat="1" ht="30" customHeight="1" x14ac:dyDescent="0.25">
      <c r="A59" s="73"/>
      <c r="B59" s="74"/>
      <c r="C59" s="74"/>
      <c r="D59" s="74"/>
      <c r="E59" s="74"/>
      <c r="F59" s="74"/>
      <c r="G59" s="74"/>
      <c r="H59" s="74"/>
      <c r="I59" s="74"/>
      <c r="J59" s="74"/>
      <c r="K59" s="75"/>
      <c r="L59" s="62" t="s">
        <v>29</v>
      </c>
      <c r="M59" s="63"/>
      <c r="N59" s="63"/>
      <c r="O59" s="37">
        <f>SUMIF(G:G,19%,L:L)</f>
        <v>0</v>
      </c>
    </row>
    <row r="60" spans="1:15" s="9" customFormat="1" ht="30" customHeight="1" x14ac:dyDescent="0.25">
      <c r="A60" s="73"/>
      <c r="B60" s="74"/>
      <c r="C60" s="74"/>
      <c r="D60" s="74"/>
      <c r="E60" s="74"/>
      <c r="F60" s="74"/>
      <c r="G60" s="74"/>
      <c r="H60" s="74"/>
      <c r="I60" s="74"/>
      <c r="J60" s="74"/>
      <c r="K60" s="75"/>
      <c r="L60" s="60" t="s">
        <v>22</v>
      </c>
      <c r="M60" s="61"/>
      <c r="N60" s="61"/>
      <c r="O60" s="38">
        <f>SUM(O57:O59)</f>
        <v>0</v>
      </c>
    </row>
    <row r="61" spans="1:15" s="9" customFormat="1" ht="30" customHeight="1" x14ac:dyDescent="0.25">
      <c r="A61" s="73"/>
      <c r="B61" s="74"/>
      <c r="C61" s="74"/>
      <c r="D61" s="74"/>
      <c r="E61" s="74"/>
      <c r="F61" s="74"/>
      <c r="G61" s="74"/>
      <c r="H61" s="74"/>
      <c r="I61" s="74"/>
      <c r="J61" s="74"/>
      <c r="K61" s="75"/>
      <c r="L61" s="58" t="s">
        <v>30</v>
      </c>
      <c r="M61" s="59"/>
      <c r="N61" s="59"/>
      <c r="O61" s="39">
        <f>SUMIF(G:G,5%,M:M)</f>
        <v>0</v>
      </c>
    </row>
    <row r="62" spans="1:15" s="9" customFormat="1" ht="30" customHeight="1" x14ac:dyDescent="0.25">
      <c r="A62" s="73"/>
      <c r="B62" s="74"/>
      <c r="C62" s="74"/>
      <c r="D62" s="74"/>
      <c r="E62" s="74"/>
      <c r="F62" s="74"/>
      <c r="G62" s="74"/>
      <c r="H62" s="74"/>
      <c r="I62" s="74"/>
      <c r="J62" s="74"/>
      <c r="K62" s="75"/>
      <c r="L62" s="58" t="s">
        <v>31</v>
      </c>
      <c r="M62" s="59"/>
      <c r="N62" s="59"/>
      <c r="O62" s="39">
        <f>SUMIF(G:G,19%,M:M)</f>
        <v>0</v>
      </c>
    </row>
    <row r="63" spans="1:15" s="9" customFormat="1" ht="30" customHeight="1" x14ac:dyDescent="0.25">
      <c r="A63" s="73"/>
      <c r="B63" s="74"/>
      <c r="C63" s="74"/>
      <c r="D63" s="74"/>
      <c r="E63" s="74"/>
      <c r="F63" s="74"/>
      <c r="G63" s="74"/>
      <c r="H63" s="74"/>
      <c r="I63" s="74"/>
      <c r="J63" s="74"/>
      <c r="K63" s="75"/>
      <c r="L63" s="60" t="s">
        <v>32</v>
      </c>
      <c r="M63" s="61"/>
      <c r="N63" s="61"/>
      <c r="O63" s="38">
        <f>SUM(O61:O62)</f>
        <v>0</v>
      </c>
    </row>
    <row r="64" spans="1:15" s="9" customFormat="1" ht="30" customHeight="1" x14ac:dyDescent="0.25">
      <c r="A64" s="73"/>
      <c r="B64" s="74"/>
      <c r="C64" s="74"/>
      <c r="D64" s="74"/>
      <c r="E64" s="74"/>
      <c r="F64" s="74"/>
      <c r="G64" s="74"/>
      <c r="H64" s="74"/>
      <c r="I64" s="74"/>
      <c r="J64" s="74"/>
      <c r="K64" s="75"/>
      <c r="L64" s="62" t="s">
        <v>33</v>
      </c>
      <c r="M64" s="63"/>
      <c r="N64" s="63"/>
      <c r="O64" s="37">
        <f>SUMIF(I:I,8%,N:N)</f>
        <v>0</v>
      </c>
    </row>
    <row r="65" spans="1:17" s="9" customFormat="1" ht="37.5" customHeight="1" x14ac:dyDescent="0.25">
      <c r="A65" s="73"/>
      <c r="B65" s="74"/>
      <c r="C65" s="74"/>
      <c r="D65" s="74"/>
      <c r="E65" s="74"/>
      <c r="F65" s="74"/>
      <c r="G65" s="74"/>
      <c r="H65" s="74"/>
      <c r="I65" s="74"/>
      <c r="J65" s="74"/>
      <c r="K65" s="75"/>
      <c r="L65" s="68" t="s">
        <v>34</v>
      </c>
      <c r="M65" s="69"/>
      <c r="N65" s="69"/>
      <c r="O65" s="38">
        <f>SUM(O64)</f>
        <v>0</v>
      </c>
    </row>
    <row r="66" spans="1:17" s="9" customFormat="1" ht="32.25" customHeight="1" thickBot="1" x14ac:dyDescent="0.3">
      <c r="A66" s="76"/>
      <c r="B66" s="77"/>
      <c r="C66" s="77"/>
      <c r="D66" s="77"/>
      <c r="E66" s="77"/>
      <c r="F66" s="77"/>
      <c r="G66" s="77"/>
      <c r="H66" s="77"/>
      <c r="I66" s="77"/>
      <c r="J66" s="77"/>
      <c r="K66" s="78"/>
      <c r="L66" s="66" t="s">
        <v>35</v>
      </c>
      <c r="M66" s="67"/>
      <c r="N66" s="67"/>
      <c r="O66" s="40">
        <f>+O60+O63+O65</f>
        <v>0</v>
      </c>
    </row>
    <row r="68" spans="1:17" ht="50.1" customHeight="1" thickBot="1" x14ac:dyDescent="0.3">
      <c r="B68" s="82"/>
      <c r="C68" s="82"/>
    </row>
    <row r="69" spans="1:17" x14ac:dyDescent="0.25">
      <c r="B69" s="103" t="s">
        <v>36</v>
      </c>
      <c r="C69" s="103"/>
    </row>
    <row r="70" spans="1:17" ht="15" customHeight="1" x14ac:dyDescent="0.25">
      <c r="M70" s="42"/>
      <c r="N70" s="43"/>
      <c r="O70" s="44"/>
    </row>
    <row r="71" spans="1:17" ht="15.75" customHeight="1" x14ac:dyDescent="0.25">
      <c r="M71" s="42"/>
      <c r="N71" s="43"/>
      <c r="O71" s="44"/>
    </row>
    <row r="72" spans="1:17" ht="15" customHeight="1" x14ac:dyDescent="0.25">
      <c r="A72" s="11" t="s">
        <v>37</v>
      </c>
      <c r="M72" s="42"/>
      <c r="N72" s="43"/>
      <c r="O72" s="44"/>
    </row>
    <row r="73" spans="1:17" x14ac:dyDescent="0.25">
      <c r="A73" s="102" t="s">
        <v>38</v>
      </c>
      <c r="B73" s="102"/>
      <c r="C73" s="102"/>
      <c r="D73" s="102"/>
      <c r="E73" s="102"/>
      <c r="F73" s="102"/>
      <c r="G73" s="102"/>
      <c r="H73" s="102"/>
      <c r="I73" s="102"/>
      <c r="J73" s="102"/>
      <c r="K73" s="102"/>
      <c r="L73" s="102"/>
      <c r="M73" s="102"/>
      <c r="N73" s="102"/>
      <c r="O73" s="102"/>
      <c r="P73" s="2"/>
      <c r="Q73" s="2"/>
    </row>
    <row r="74" spans="1:17" ht="15" customHeight="1" x14ac:dyDescent="0.25">
      <c r="A74" s="101" t="s">
        <v>39</v>
      </c>
      <c r="B74" s="101"/>
      <c r="C74" s="101"/>
      <c r="D74" s="101"/>
      <c r="E74" s="101"/>
      <c r="F74" s="101"/>
      <c r="G74" s="101"/>
      <c r="H74" s="101"/>
      <c r="I74" s="101"/>
      <c r="J74" s="101"/>
      <c r="K74" s="101"/>
      <c r="L74" s="101"/>
      <c r="M74" s="101"/>
      <c r="N74" s="101"/>
      <c r="O74" s="101"/>
      <c r="P74" s="41"/>
      <c r="Q74" s="41"/>
    </row>
    <row r="75" spans="1:17" x14ac:dyDescent="0.25">
      <c r="A75" s="100" t="s">
        <v>40</v>
      </c>
      <c r="B75" s="100"/>
      <c r="C75" s="100"/>
      <c r="D75" s="100"/>
      <c r="E75" s="100"/>
      <c r="F75" s="100"/>
      <c r="G75" s="100"/>
      <c r="H75" s="100"/>
      <c r="I75" s="100"/>
      <c r="J75" s="100"/>
      <c r="K75" s="100"/>
      <c r="L75" s="100"/>
      <c r="M75" s="100"/>
      <c r="N75" s="100"/>
      <c r="O75" s="100"/>
      <c r="P75" s="5"/>
      <c r="Q75" s="5"/>
    </row>
    <row r="76" spans="1:17" x14ac:dyDescent="0.25">
      <c r="A76" s="100" t="s">
        <v>41</v>
      </c>
      <c r="B76" s="100"/>
      <c r="C76" s="100"/>
      <c r="D76" s="100"/>
      <c r="E76" s="100"/>
      <c r="F76" s="100"/>
      <c r="G76" s="100"/>
      <c r="H76" s="100"/>
      <c r="I76" s="100"/>
      <c r="J76" s="100"/>
      <c r="K76" s="100"/>
      <c r="L76" s="100"/>
      <c r="M76" s="100"/>
      <c r="N76" s="100"/>
      <c r="O76" s="100"/>
      <c r="P76" s="5"/>
      <c r="Q76" s="5"/>
    </row>
    <row r="77" spans="1:17" x14ac:dyDescent="0.25">
      <c r="K77" s="2"/>
      <c r="L77" s="2"/>
      <c r="M77" s="2"/>
      <c r="N77" s="2"/>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sheetData>
  <sheetProtection algorithmName="SHA-512" hashValue="jxuh5CrPlod4nDmi4yKLm+vedXXYH6ga1Mag06iBw6b6k0dZcqQ2GpyD3xHPfG32cuBhftdtF5ggDQU2kzW9TQ==" saltValue="feXm7Ev8I3X0kGe5bU5bBw==" spinCount="100000" sheet="1" selectLockedCells="1"/>
  <mergeCells count="35">
    <mergeCell ref="A76:O76"/>
    <mergeCell ref="A75:O75"/>
    <mergeCell ref="A74:O74"/>
    <mergeCell ref="A73:O73"/>
    <mergeCell ref="B69:C69"/>
    <mergeCell ref="A2:A5"/>
    <mergeCell ref="B2:M2"/>
    <mergeCell ref="N2:O2"/>
    <mergeCell ref="B3:M3"/>
    <mergeCell ref="N3:O3"/>
    <mergeCell ref="B4:M5"/>
    <mergeCell ref="N4:O4"/>
    <mergeCell ref="N5:O5"/>
    <mergeCell ref="M11:N11"/>
    <mergeCell ref="M9:N9"/>
    <mergeCell ref="K9:L9"/>
    <mergeCell ref="K11:L11"/>
    <mergeCell ref="F11:I11"/>
    <mergeCell ref="A58:K66"/>
    <mergeCell ref="F9:I9"/>
    <mergeCell ref="B68:C68"/>
    <mergeCell ref="A9:B11"/>
    <mergeCell ref="D9:E9"/>
    <mergeCell ref="D11:E11"/>
    <mergeCell ref="A57:K57"/>
    <mergeCell ref="L66:N66"/>
    <mergeCell ref="L65:N65"/>
    <mergeCell ref="L64:N64"/>
    <mergeCell ref="L63:N63"/>
    <mergeCell ref="L62:N62"/>
    <mergeCell ref="L61:N61"/>
    <mergeCell ref="L60:N60"/>
    <mergeCell ref="L59:N59"/>
    <mergeCell ref="L58:N58"/>
    <mergeCell ref="L57:N5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1" orientation="landscape" r:id="rId1"/>
  <rowBreaks count="2" manualBreakCount="2">
    <brk id="24" max="14" man="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G14:G56</xm:sqref>
        </x14:dataValidation>
        <x14:dataValidation type="list" allowBlank="1" showInputMessage="1" showErrorMessage="1" xr:uid="{00000000-0002-0000-0000-000008000000}">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2024-09-12T15:38:44Z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