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287/DOCUMENTOS PUBLICACION/"/>
    </mc:Choice>
  </mc:AlternateContent>
  <xr:revisionPtr revIDLastSave="103" documentId="13_ncr:1_{F325527D-AE3E-4150-8C66-BA9D114568FD}" xr6:coauthVersionLast="47" xr6:coauthVersionMax="47" xr10:uidLastSave="{DAA47426-F87E-4219-8258-A78A7AC0F35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7" l="1"/>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H14" i="7"/>
  <c r="O27" i="7" l="1"/>
  <c r="O28" i="7" s="1"/>
  <c r="M21" i="7"/>
  <c r="O21" i="7" s="1"/>
  <c r="K21" i="7"/>
  <c r="K19" i="7"/>
  <c r="N18" i="7"/>
  <c r="O18" i="7" s="1"/>
  <c r="N17" i="7"/>
  <c r="O17" i="7" s="1"/>
  <c r="K20" i="7"/>
  <c r="K18" i="7"/>
  <c r="K17" i="7"/>
  <c r="K15" i="7"/>
  <c r="K16" i="7"/>
  <c r="N20" i="7"/>
  <c r="O20" i="7" s="1"/>
  <c r="N16" i="7"/>
  <c r="O16" i="7" s="1"/>
  <c r="N19" i="7"/>
  <c r="O19" i="7" s="1"/>
  <c r="N15" i="7"/>
  <c r="O15" i="7" s="1"/>
  <c r="O22" i="7"/>
  <c r="O25" i="7" s="1"/>
  <c r="K14" i="7"/>
  <c r="O29" i="7"/>
  <c r="O30" i="7" s="1"/>
  <c r="N14" i="7"/>
  <c r="O14" i="7" s="1"/>
  <c r="O31" i="7" l="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<sst xmlns="http://schemas.openxmlformats.org/spreadsheetml/2006/main" count="112" uniqueCount="90">
  <si>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</si>
  <si>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</si>
  <si>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</si>
  <si>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</si>
  <si>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</si>
  <si>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</si>
  <si>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</si>
  <si>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</si>
  <si>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</si>
  <si>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</si>
  <si>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</si>
  <si>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</si>
  <si>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</si>
  <si>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</si>
  <si>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</si>
  <si>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</si>
  <si>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</si>
  <si>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</si>
  <si>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</si>
  <si>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</si>
  <si>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</si>
  <si>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</si>
  <si>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</si>
  <si>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</si>
  <si>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</si>
  <si>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</si>
  <si>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</si>
  <si>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</si>
  <si>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</si>
  <si>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</si>
  <si>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</si>
  <si>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</si>
  <si>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</si>
  <si>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</si>
  <si>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</si>
  <si>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</si>
  <si>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</si>
  <si>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</si>
  <si>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</si>
  <si>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</si>
  <si>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</si>
  <si>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</si>
  <si>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</si>
  <si>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</si>
  <si>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</si>
  <si>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</si>
  <si>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</si>
  <si>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</si>
  <si>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</si>
  <si>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</si>
  <si>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</si>
  <si>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</si>
  <si>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</si>
  <si>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</si>
  <si>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</si>
  <si>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</si>
  <si>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</si>
  <si>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</si>
  <si>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</si>
  <si>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</si>
  <si>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</si>
  <si>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</si>
  <si>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</si>
  <si>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</si>
  <si>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</si>
  <si>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</si>
  <si>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</si>
  <si>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</si>
  <si>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</si>
  <si>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</si>
  <si>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</si>
  <si>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</si>
  <si>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</si>
  <si>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</si>
  <si>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</si>
  <si>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</si>
  <si>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</si>
  <si>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</si>
  <si>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</si>
  <si>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</si>
  <si>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</si>
  <si>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Vidrio	Laminado	de	Seguridad
Descripción:  Vidrio  la
minado  compuesto  por  dos capas de vidrio con una capa intermedia de PVB (Polivinil Butiral) que proporciona mayor resistencia al impacto y reducción de sonido. Especificaciones:
Espesor:	6	mm	(2+4+2) Propiedades: Alta resistencia a impactos, reducción de ruido, protección contra rayos UV.</t>
  </si>
  <si>
    <t>Vidrio	Templado
Descripción:  Vidrio  tratado  térmicamente  para aumentar su resistencia y seguridad. Se rompe en pequeños fragmentos no peligrosos. Especificaciones:
Espesor:	8	mm
Propiedades: Alta resistencia a impactos y cambios térmicos.</t>
  </si>
  <si>
    <t>Vidrio	Doble	Acristalamiento
Descripción: Sistema de doble acristalamiento con dos paneles de vidrio separados por un espacio lleno de gas argón para aislamiento térmico y acústico.
Especificaciones:
Espesor: 24 mm (6 mm + 12 mm + 6 mm) Propiedades:	Excelente	aislamiento	térmico	y acústico.</t>
  </si>
  <si>
    <t>Vidrio      de       Seguridad       Anti-vandalismo
Descripción: Vidrio diseñado para resistir impactos severos	y	ataques	físicos. Especificaciones:
Espesor:	10	mm
Propiedades: Resistencia a ataques físicos, resistencia a balas</t>
  </si>
  <si>
    <t>Película de Seguridad.
Descripción: Película que protege el vidrio y a los ocupantes de los daños causados por los rayos UV, reduciendo la decoloración de los interiores.
Especificaciones:
Espesor: 8 micras 
Propiedades: Película de seguridad 8 micras transparente</t>
  </si>
  <si>
    <t>Película   de   Seguridad   
Descripción: Película que protege el vidrio y a los ocupantes de los daños causados por los rayos UV, reduciendo la decoloración de los interiores. 
Especificaciones:
Espesor: 12 micras
Propiedades: Película de seguridad 12 micras transparente.</t>
  </si>
  <si>
    <t>Película de Seguridad.
Descripción: Película que protege el vidrio y a los ocupantes de los daños causados por los rayos UV, reduciendo la decoloración de los interiores.
Especificaciones:
Espesor: 21 micras 
Propiedades: Película de seguridad 21 micras transparente</t>
  </si>
  <si>
    <t>Película de Seguridad.
Descripción: Película que protege el vidrio y a los ocupantes de los daños causados por los rayos UV, reduciendo la decoloración de los interiores.
Especificaciones:
Espesor: 24 micras 
Propiedades: Película de seguridad 24 micras transparente</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</si>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</sst>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topLeftCell="A6"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15.42578125"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53.75" customHeight="1" x14ac:dyDescent="0.25">
      <c r="A14" s="28">
        <v>1</v>
      </c>
      <c r="B14" s="30" t="s">
        <v>81</v>
      </c>
      <c r="C14" s="13"/>
      <c r="D14" s="10">
        <v>1</v>
      </c>
      <c r="E14" s="14" t="s">
        <v>89</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18.5" customHeight="1" x14ac:dyDescent="0.25">
      <c r="A15" s="28">
        <v>2</v>
      </c>
      <c r="B15" s="30" t="s">
        <v>82</v>
      </c>
      <c r="C15" s="13"/>
      <c r="D15" s="10">
        <v>1</v>
      </c>
      <c r="E15" s="14" t="s">
        <v>89</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38" customHeight="1" x14ac:dyDescent="0.25">
      <c r="A16" s="28">
        <v>3</v>
      </c>
      <c r="B16" s="30" t="s">
        <v>83</v>
      </c>
      <c r="C16" s="13"/>
      <c r="D16" s="10">
        <v>1</v>
      </c>
      <c r="E16" s="14" t="s">
        <v>89</v>
      </c>
      <c r="F16" s="15"/>
      <c r="G16" s="12"/>
      <c r="H16" s="1">
        <f t="shared" ref="H16:H21" si="13">+ROUND(F16*G16,0)</f>
        <v>0</v>
      </c>
      <c r="I16" s="12"/>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9">
        <f t="shared" ref="O16:O21" si="19">ROUND(L16+N16+M16,0)</f>
        <v>0</v>
      </c>
    </row>
    <row r="17" spans="1:15" s="9" customFormat="1" ht="146.25" customHeight="1" x14ac:dyDescent="0.25">
      <c r="A17" s="28">
        <v>4</v>
      </c>
      <c r="B17" s="30" t="s">
        <v>84</v>
      </c>
      <c r="C17" s="13"/>
      <c r="D17" s="10">
        <v>1</v>
      </c>
      <c r="E17" s="14" t="s">
        <v>89</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158.25" customHeight="1" x14ac:dyDescent="0.25">
      <c r="A18" s="28">
        <v>5</v>
      </c>
      <c r="B18" s="30" t="s">
        <v>85</v>
      </c>
      <c r="C18" s="13"/>
      <c r="D18" s="10">
        <v>1</v>
      </c>
      <c r="E18" s="14" t="s">
        <v>89</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134.25" customHeight="1" x14ac:dyDescent="0.25">
      <c r="A19" s="28">
        <v>6</v>
      </c>
      <c r="B19" s="30" t="s">
        <v>86</v>
      </c>
      <c r="C19" s="13"/>
      <c r="D19" s="10">
        <v>1</v>
      </c>
      <c r="E19" s="14" t="s">
        <v>89</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162.75" customHeight="1" x14ac:dyDescent="0.25">
      <c r="A20" s="28">
        <v>7</v>
      </c>
      <c r="B20" s="30" t="s">
        <v>87</v>
      </c>
      <c r="C20" s="13"/>
      <c r="D20" s="10">
        <v>1</v>
      </c>
      <c r="E20" s="14" t="s">
        <v>89</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136.5" customHeight="1" thickBot="1" x14ac:dyDescent="0.3">
      <c r="A21" s="28">
        <v>8</v>
      </c>
      <c r="B21" s="30" t="s">
        <v>88</v>
      </c>
      <c r="C21" s="13"/>
      <c r="D21" s="10">
        <v>1</v>
      </c>
      <c r="E21" s="14" t="s">
        <v>89</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42" customHeight="1" thickBot="1" x14ac:dyDescent="0.3">
      <c r="A22" s="93" t="s">
        <v>26</v>
      </c>
      <c r="B22" s="94"/>
      <c r="C22" s="94"/>
      <c r="D22" s="94"/>
      <c r="E22" s="94"/>
      <c r="F22" s="94"/>
      <c r="G22" s="94"/>
      <c r="H22" s="94"/>
      <c r="I22" s="94"/>
      <c r="J22" s="94"/>
      <c r="K22" s="94"/>
      <c r="L22" s="66" t="s">
        <v>27</v>
      </c>
      <c r="M22" s="67"/>
      <c r="N22" s="67"/>
      <c r="O22" s="38">
        <f>SUMIF(G:G,0%,L:L)+SUMIF(G:G,"",L:L)</f>
        <v>0</v>
      </c>
    </row>
    <row r="23" spans="1:15" s="9" customFormat="1" ht="39" customHeight="1" x14ac:dyDescent="0.25">
      <c r="A23" s="72" t="s">
        <v>78</v>
      </c>
      <c r="B23" s="73"/>
      <c r="C23" s="73"/>
      <c r="D23" s="73"/>
      <c r="E23" s="73"/>
      <c r="F23" s="73"/>
      <c r="G23" s="73"/>
      <c r="H23" s="73"/>
      <c r="I23" s="73"/>
      <c r="J23" s="73"/>
      <c r="K23" s="74"/>
      <c r="L23" s="64" t="s">
        <v>28</v>
      </c>
      <c r="M23" s="65"/>
      <c r="N23" s="65"/>
      <c r="O23" s="39">
        <f>SUMIF(G:G,5%,L:L)</f>
        <v>0</v>
      </c>
    </row>
    <row r="24" spans="1:15" s="9" customFormat="1" ht="30" customHeight="1" x14ac:dyDescent="0.25">
      <c r="A24" s="75"/>
      <c r="B24" s="76"/>
      <c r="C24" s="76"/>
      <c r="D24" s="76"/>
      <c r="E24" s="76"/>
      <c r="F24" s="76"/>
      <c r="G24" s="76"/>
      <c r="H24" s="76"/>
      <c r="I24" s="76"/>
      <c r="J24" s="76"/>
      <c r="K24" s="77"/>
      <c r="L24" s="64" t="s">
        <v>29</v>
      </c>
      <c r="M24" s="65"/>
      <c r="N24" s="65"/>
      <c r="O24" s="39">
        <f>SUMIF(G:G,19%,L:L)</f>
        <v>0</v>
      </c>
    </row>
    <row r="25" spans="1:15" s="9" customFormat="1" ht="30" customHeight="1" x14ac:dyDescent="0.25">
      <c r="A25" s="75"/>
      <c r="B25" s="76"/>
      <c r="C25" s="76"/>
      <c r="D25" s="76"/>
      <c r="E25" s="76"/>
      <c r="F25" s="76"/>
      <c r="G25" s="76"/>
      <c r="H25" s="76"/>
      <c r="I25" s="76"/>
      <c r="J25" s="76"/>
      <c r="K25" s="77"/>
      <c r="L25" s="62" t="s">
        <v>22</v>
      </c>
      <c r="M25" s="63"/>
      <c r="N25" s="63"/>
      <c r="O25" s="40">
        <f>SUM(O22:O24)</f>
        <v>0</v>
      </c>
    </row>
    <row r="26" spans="1:15" s="9" customFormat="1" ht="30" customHeight="1" x14ac:dyDescent="0.25">
      <c r="A26" s="75"/>
      <c r="B26" s="76"/>
      <c r="C26" s="76"/>
      <c r="D26" s="76"/>
      <c r="E26" s="76"/>
      <c r="F26" s="76"/>
      <c r="G26" s="76"/>
      <c r="H26" s="76"/>
      <c r="I26" s="76"/>
      <c r="J26" s="76"/>
      <c r="K26" s="77"/>
      <c r="L26" s="60" t="s">
        <v>30</v>
      </c>
      <c r="M26" s="61"/>
      <c r="N26" s="61"/>
      <c r="O26" s="41">
        <f>SUMIF(G:G,5%,M:M)</f>
        <v>0</v>
      </c>
    </row>
    <row r="27" spans="1:15" s="9" customFormat="1" ht="30" customHeight="1" x14ac:dyDescent="0.25">
      <c r="A27" s="75"/>
      <c r="B27" s="76"/>
      <c r="C27" s="76"/>
      <c r="D27" s="76"/>
      <c r="E27" s="76"/>
      <c r="F27" s="76"/>
      <c r="G27" s="76"/>
      <c r="H27" s="76"/>
      <c r="I27" s="76"/>
      <c r="J27" s="76"/>
      <c r="K27" s="77"/>
      <c r="L27" s="60" t="s">
        <v>31</v>
      </c>
      <c r="M27" s="61"/>
      <c r="N27" s="61"/>
      <c r="O27" s="41">
        <f>SUMIF(G:G,19%,M:M)</f>
        <v>0</v>
      </c>
    </row>
    <row r="28" spans="1:15" s="9" customFormat="1" ht="30" customHeight="1" x14ac:dyDescent="0.25">
      <c r="A28" s="75"/>
      <c r="B28" s="76"/>
      <c r="C28" s="76"/>
      <c r="D28" s="76"/>
      <c r="E28" s="76"/>
      <c r="F28" s="76"/>
      <c r="G28" s="76"/>
      <c r="H28" s="76"/>
      <c r="I28" s="76"/>
      <c r="J28" s="76"/>
      <c r="K28" s="77"/>
      <c r="L28" s="62" t="s">
        <v>32</v>
      </c>
      <c r="M28" s="63"/>
      <c r="N28" s="63"/>
      <c r="O28" s="40">
        <f>SUM(O26:O27)</f>
        <v>0</v>
      </c>
    </row>
    <row r="29" spans="1:15" s="9" customFormat="1" ht="30" customHeight="1" x14ac:dyDescent="0.25">
      <c r="A29" s="75"/>
      <c r="B29" s="76"/>
      <c r="C29" s="76"/>
      <c r="D29" s="76"/>
      <c r="E29" s="76"/>
      <c r="F29" s="76"/>
      <c r="G29" s="76"/>
      <c r="H29" s="76"/>
      <c r="I29" s="76"/>
      <c r="J29" s="76"/>
      <c r="K29" s="77"/>
      <c r="L29" s="64" t="s">
        <v>33</v>
      </c>
      <c r="M29" s="65"/>
      <c r="N29" s="65"/>
      <c r="O29" s="39">
        <f>SUMIF(I:I,8%,N:N)</f>
        <v>0</v>
      </c>
    </row>
    <row r="30" spans="1:15" s="9" customFormat="1" ht="37.5" customHeight="1" x14ac:dyDescent="0.25">
      <c r="A30" s="75"/>
      <c r="B30" s="76"/>
      <c r="C30" s="76"/>
      <c r="D30" s="76"/>
      <c r="E30" s="76"/>
      <c r="F30" s="76"/>
      <c r="G30" s="76"/>
      <c r="H30" s="76"/>
      <c r="I30" s="76"/>
      <c r="J30" s="76"/>
      <c r="K30" s="77"/>
      <c r="L30" s="70" t="s">
        <v>34</v>
      </c>
      <c r="M30" s="71"/>
      <c r="N30" s="71"/>
      <c r="O30" s="40">
        <f>SUM(O29)</f>
        <v>0</v>
      </c>
    </row>
    <row r="31" spans="1:15" s="9" customFormat="1" ht="32.25" customHeight="1" thickBot="1" x14ac:dyDescent="0.3">
      <c r="A31" s="78"/>
      <c r="B31" s="79"/>
      <c r="C31" s="79"/>
      <c r="D31" s="79"/>
      <c r="E31" s="79"/>
      <c r="F31" s="79"/>
      <c r="G31" s="79"/>
      <c r="H31" s="79"/>
      <c r="I31" s="79"/>
      <c r="J31" s="79"/>
      <c r="K31" s="80"/>
      <c r="L31" s="68" t="s">
        <v>35</v>
      </c>
      <c r="M31" s="69"/>
      <c r="N31" s="69"/>
      <c r="O31" s="42">
        <f>+O25+O28+O30</f>
        <v>0</v>
      </c>
    </row>
    <row r="33" spans="1:17" ht="50.1" customHeight="1" thickBot="1" x14ac:dyDescent="0.3">
      <c r="B33" s="84"/>
      <c r="C33" s="84"/>
    </row>
    <row r="34" spans="1:17" x14ac:dyDescent="0.25">
      <c r="B34" s="105" t="s">
        <v>36</v>
      </c>
      <c r="C34" s="105"/>
    </row>
    <row r="35" spans="1:17" ht="15" customHeight="1" x14ac:dyDescent="0.25">
      <c r="M35" s="44"/>
      <c r="N35" s="45"/>
      <c r="O35" s="46"/>
    </row>
    <row r="36" spans="1:17" ht="15.75" customHeight="1" x14ac:dyDescent="0.25">
      <c r="M36" s="44"/>
      <c r="N36" s="45"/>
      <c r="O36" s="46"/>
    </row>
    <row r="37" spans="1:17" ht="15" customHeight="1" x14ac:dyDescent="0.25">
      <c r="A37" s="11" t="s">
        <v>37</v>
      </c>
      <c r="M37" s="44"/>
      <c r="N37" s="45"/>
      <c r="O37" s="46"/>
    </row>
    <row r="38" spans="1:17" x14ac:dyDescent="0.25">
      <c r="A38" s="104" t="s">
        <v>38</v>
      </c>
      <c r="B38" s="104"/>
      <c r="C38" s="104"/>
      <c r="D38" s="104"/>
      <c r="E38" s="104"/>
      <c r="F38" s="104"/>
      <c r="G38" s="104"/>
      <c r="H38" s="104"/>
      <c r="I38" s="104"/>
      <c r="J38" s="104"/>
      <c r="K38" s="104"/>
      <c r="L38" s="104"/>
      <c r="M38" s="104"/>
      <c r="N38" s="104"/>
      <c r="O38" s="104"/>
      <c r="P38" s="2"/>
      <c r="Q38" s="2"/>
    </row>
    <row r="39" spans="1:17" ht="15" customHeight="1" x14ac:dyDescent="0.25">
      <c r="A39" s="103" t="s">
        <v>39</v>
      </c>
      <c r="B39" s="103"/>
      <c r="C39" s="103"/>
      <c r="D39" s="103"/>
      <c r="E39" s="103"/>
      <c r="F39" s="103"/>
      <c r="G39" s="103"/>
      <c r="H39" s="103"/>
      <c r="I39" s="103"/>
      <c r="J39" s="103"/>
      <c r="K39" s="103"/>
      <c r="L39" s="103"/>
      <c r="M39" s="103"/>
      <c r="N39" s="103"/>
      <c r="O39" s="103"/>
      <c r="P39" s="43"/>
      <c r="Q39" s="43"/>
    </row>
    <row r="40" spans="1:17" x14ac:dyDescent="0.25">
      <c r="A40" s="102" t="s">
        <v>40</v>
      </c>
      <c r="B40" s="102"/>
      <c r="C40" s="102"/>
      <c r="D40" s="102"/>
      <c r="E40" s="102"/>
      <c r="F40" s="102"/>
      <c r="G40" s="102"/>
      <c r="H40" s="102"/>
      <c r="I40" s="102"/>
      <c r="J40" s="102"/>
      <c r="K40" s="102"/>
      <c r="L40" s="102"/>
      <c r="M40" s="102"/>
      <c r="N40" s="102"/>
      <c r="O40" s="102"/>
      <c r="P40" s="5"/>
      <c r="Q40" s="5"/>
    </row>
    <row r="41" spans="1:17" x14ac:dyDescent="0.25">
      <c r="A41" s="102" t="s">
        <v>41</v>
      </c>
      <c r="B41" s="102"/>
      <c r="C41" s="102"/>
      <c r="D41" s="102"/>
      <c r="E41" s="102"/>
      <c r="F41" s="102"/>
      <c r="G41" s="102"/>
      <c r="H41" s="102"/>
      <c r="I41" s="102"/>
      <c r="J41" s="102"/>
      <c r="K41" s="102"/>
      <c r="L41" s="102"/>
      <c r="M41" s="102"/>
      <c r="N41" s="102"/>
      <c r="O41" s="102"/>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su14LIz7JVEb4ceSbTuSY+PN/9P4/5K8wXyAENplSXUR57BeEYW39WEyz7DeiDoeGJzvPobbU0KUFZATtBKW0g==" saltValue="UAUtllMffGkKodcOAATzWQ==" spinCount="100000" sheet="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phoneticPr fontId="38" type="noConversion"/>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2024-09-13T22:14:08Z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