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81 APOYO LOG CONGRESO GRADUADOS/"/>
    </mc:Choice>
  </mc:AlternateContent>
  <xr:revisionPtr revIDLastSave="349" documentId="13_ncr:1_{F325527D-AE3E-4150-8C66-BA9D114568FD}" xr6:coauthVersionLast="47" xr6:coauthVersionMax="47" xr10:uidLastSave="{6C40E1F5-81D4-40E5-8057-953E47388B75}"/>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K15" i="7" s="1"/>
  <c r="L14" i="7"/>
  <c r="N14" i="7" s="1"/>
  <c r="J14" i="7"/>
  <c r="H14" i="7"/>
  <c r="K14" i="7" s="1"/>
  <c r="O22" i="7"/>
  <c r="M14" i="7" l="1"/>
  <c r="O14" i="7" s="1"/>
  <c r="N15" i="7"/>
  <c r="M15" i="7"/>
  <c r="O20" i="7"/>
  <c r="O19" i="7"/>
  <c r="L17" i="7"/>
  <c r="J17" i="7"/>
  <c r="H17" i="7"/>
  <c r="O15" i="7" l="1"/>
  <c r="M17" i="7"/>
  <c r="O18" i="7"/>
  <c r="O21" i="7" s="1"/>
  <c r="K17" i="7"/>
  <c r="N17" i="7"/>
  <c r="O25" i="7" s="1"/>
  <c r="O26" i="7" s="1"/>
  <c r="O23" i="7" l="1"/>
  <c r="O24" i="7" s="1"/>
  <c r="O27" i="7" s="1"/>
  <c r="O17" i="7"/>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<sst xmlns="http://schemas.openxmlformats.org/spreadsheetml/2006/main" count="102" uniqueCount="85">
  <si>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</si>
  <si>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</si>
  <si>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</si>
  <si>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</si>
  <si>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</si>
  <si>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</si>
  <si>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</si>
  <si>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</si>
  <si>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</si>
  <si>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</si>
  <si>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</si>
  <si>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</si>
  <si>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</si>
  <si>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</si>
  <si>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</si>
  <si>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</si>
  <si>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</si>
  <si>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</si>
  <si>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</si>
  <si>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</si>
  <si>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</si>
  <si>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</si>
  <si>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</si>
  <si>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</si>
  <si>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</si>
  <si>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</si>
  <si>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</si>
  <si>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</si>
  <si>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</si>
  <si>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</si>
  <si>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</si>
  <si>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</si>
  <si>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</si>
  <si>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</si>
  <si>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</si>
  <si>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</si>
  <si>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</si>
  <si>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</si>
  <si>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</si>
  <si>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</si>
  <si>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</si>
  <si>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</si>
  <si>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</si>
  <si>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</si>
  <si>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</si>
  <si>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</si>
  <si>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</si>
  <si>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</si>
  <si>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</si>
  <si>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</si>
  <si>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</si>
  <si>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</si>
  <si>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</si>
  <si>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</si>
  <si>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</si>
  <si>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</si>
  <si>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</si>
  <si>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</si>
  <si>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</si>
  <si>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</si>
  <si>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</si>
  <si>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</si>
  <si>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</si>
  <si>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</si>
  <si>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</si>
  <si>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</si>
  <si>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</si>
  <si>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</si>
  <si>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</si>
  <si>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</si>
  <si>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</si>
  <si>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</si>
  <si>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</si>
  <si>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</si>
  <si>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</si>
  <si>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</si>
  <si>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</si>
  <si>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</si>
  <si>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</si>
  <si>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</si>
  <si>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</si>
  <si>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LOGÍSTICO DE ADECUACIÓN: 
Servicio logístico para el auditorio que incluye la siguiente adecuación; 2 pantalla LED pitch 3 de 2x3m video controlado por computadora, tarima (4.80 x 3.60m), luces de ambientación led color: rojo, verde y azul, control DMX, Audio rítmico, Automático, 2 puntos de conexión simétrica, 350 sillas plegables ergonómica y dos sofás con las siguientes medidas 90 cm de alto X 180 cm de largo X 75 cm de ancho tapizado en material de cuero sintético.</t>
  </si>
  <si>
    <t>CONTRATAR EL PERSONAL CONFERENCISTA PRINCIPAL 1 
Charlas de Liderazgo y relaciones sociales en el trabajo 
Con el siguiente contenido específico:  
Tema: Del Rendimiento a la Inspiración; Liderando con EL Alma en un Mundo Cambiante, Con el siguiente contenido específico: 
• Comprender el imperativo de adaptarse a las nuevas dinámicas sociales y organizacionales. 
• Aprender a liderar privilegiando el desarrollo humano y el talento individual. priorizando la inspiración y el aprendizaje continuo. 
• Descubrir herramientas para enfrentar desafíos con confianza, maximizando el potencial de tu equipo. 
Tema: Equipos que trabajan, trabajos que hacen equipo Con el siguiente contenido específico: 
• Una clara comprensión de la naturaleza sistémica de los equipos, reconociendo la influencia que cada uno de nosotros tiene en el colectivo. 
• Estrategias para robustecer la interdependencia, potenciando la sinergia que nos hace más fuertes y efectivos. 
• Herramientas prácticas que nos guiarán en la construcción y mantenimiento de relaciones laborales saludables y productivas. 
• La sabiduría para crear un ambiente de trabajo armonioso, lo que, a su vez, potenciará tanto los resultados como el bienestar de cada miembro.   
Tema: Feedback que Transforma: El Arte de Comunicar para Elevar el Desempeño Con el siguiente contenido específico:
• Profundizar en la importancia de la retroalimentación efectiva para el desarrollo profesional y el desempeño óptimo. 
• Abordar las ventajas que proporciona dar y recibir feedback de manera constructiva. 
• Descubrir cómo la comunicación efectiva puede transformar el ambiente laboral y las relaciones interpersonales. 
Tema: Nadie nació para fracasar Con el siguiente contenido específico: 
• Reconceptualizar el éxito según nuestra perspectiva única y personal. 
• Armarnos con herramientas que nos permitan tomar decisiones coherentes con esa visión. 
• Celebrar y potenciar nuestras fortalezas. 
• Desarrollar relaciones interpersonales que nos nutran, que inspiren a otros y contribuyan a nuestro desarrollo conjunto. 
Nota: La conferencia debe tener un tiempo mínimo de 90 minutos. Las conferencias son sesiones de contenidos puntuales, actualizados, de fácil transmisión, al cabo de los cuales el auditorio tendrá herramientas de cambio personal que podrá aplicar inmediatamente.</t>
  </si>
  <si>
    <t>CONTRATAR EL PERSONAL CONFERENCISTA PRINCIPAL 2 
Conferencia: 12 pasos para atrapar la felicidad 
Con el siguiente contenido específico: 
1. Sueños y metas 
2.No negocies tus valores 
3.No existe el fracaso, solo el aprendizaje 
4. Enfócate y reenfócate 
5. Todo es posible 
6. Sé más grande que tú mismo y créetelo 
7.Asume, controla, aprende, rodéate y trabaja 
8.Insiste 
9. No te obsesiones con el resultado sino con tu rendimiento 
10. Las relaciones son todo en la vida  
Nota: La conferencia debe tener un tiempo de duración mínimo de 1 hora y 40 minutos. Las conferencias son sesiones de contenidos puntuales, actualizados, de fácil transmisión, al cabo de los cuales el auditorio tendrá herramientas de cambio personal que podrá aplicar inmediatamente.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</si>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</sst>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43">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1" fillId="0" borderId="1" xfId="0" applyFont="1" applyBorder="1" applyAlignment="1">
      <alignment horizontal="left" vertical="center" wrapText="1"/>
    </xf>
    <xf numFmtId="0" fontId="40" fillId="0" borderId="1" xfId="47" applyFont="1" applyBorder="1" applyAlignment="1">
      <alignment horizontal="center" vertical="center" wrapText="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1"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0" xfId="0" applyFont="1" applyBorder="1" applyAlignment="1">
      <alignment horizontal="left" vertical="center" wrapText="1"/>
    </xf>
    <xf numFmtId="0" fontId="1" fillId="0" borderId="41" xfId="0" applyFont="1" applyBorder="1" applyAlignment="1">
      <alignment horizontal="left" vertical="center" wrapText="1"/>
    </xf>
    <xf numFmtId="43" fontId="3" fillId="0" borderId="42" xfId="3" applyFont="1" applyFill="1" applyBorder="1" applyAlignment="1" applyProtection="1">
      <alignment horizontal="center" vertical="center"/>
      <protection hidden="1"/>
    </xf>
    <xf numFmtId="43" fontId="3" fillId="0" borderId="39" xfId="3" applyFont="1" applyFill="1" applyBorder="1" applyAlignment="1" applyProtection="1">
      <alignment horizontal="center" vertical="center"/>
      <protection hidden="1"/>
    </xf>
    <xf numFmtId="9" fontId="3" fillId="35" borderId="42" xfId="1" applyFont="1" applyFill="1" applyBorder="1" applyAlignment="1" applyProtection="1">
      <alignment horizontal="center" vertical="center"/>
      <protection locked="0"/>
    </xf>
    <xf numFmtId="9" fontId="3" fillId="35" borderId="39" xfId="1" applyFont="1" applyFill="1" applyBorder="1" applyAlignment="1" applyProtection="1">
      <alignment horizontal="center" vertical="center"/>
      <protection locked="0"/>
    </xf>
    <xf numFmtId="164" fontId="9" fillId="35" borderId="42" xfId="4" applyNumberFormat="1" applyFont="1" applyFill="1" applyBorder="1" applyAlignment="1" applyProtection="1">
      <alignment horizontal="center" vertical="center"/>
      <protection locked="0"/>
    </xf>
    <xf numFmtId="164" fontId="9" fillId="35" borderId="39" xfId="4" applyNumberFormat="1" applyFont="1" applyFill="1" applyBorder="1" applyAlignment="1" applyProtection="1">
      <alignment horizontal="center" vertical="center"/>
      <protection locked="0"/>
    </xf>
    <xf numFmtId="0" fontId="40" fillId="0" borderId="42" xfId="47" applyFont="1" applyBorder="1" applyAlignment="1">
      <alignment horizontal="center" vertical="center" wrapText="1"/>
    </xf>
    <xf numFmtId="0" fontId="40" fillId="0" borderId="39" xfId="47" applyFont="1" applyBorder="1" applyAlignment="1">
      <alignment horizontal="center" vertical="center" wrapText="1"/>
    </xf>
    <xf numFmtId="0" fontId="1" fillId="0" borderId="42" xfId="0" applyFont="1" applyBorder="1" applyAlignment="1">
      <alignment horizontal="center" vertical="center" wrapText="1"/>
    </xf>
    <xf numFmtId="0" fontId="1" fillId="0" borderId="39" xfId="0" applyFont="1" applyBorder="1" applyAlignment="1">
      <alignment horizontal="center" vertical="center" wrapText="1"/>
    </xf>
    <xf numFmtId="0" fontId="3" fillId="35" borderId="43" xfId="0" applyFont="1" applyFill="1" applyBorder="1" applyAlignment="1" applyProtection="1">
      <alignment horizontal="center" vertical="center" wrapText="1"/>
      <protection locked="0"/>
    </xf>
    <xf numFmtId="0" fontId="3" fillId="35" borderId="44" xfId="0" applyFont="1" applyFill="1" applyBorder="1" applyAlignment="1" applyProtection="1">
      <alignment horizontal="center" vertical="center" wrapText="1"/>
      <protection locked="0"/>
    </xf>
    <xf numFmtId="0" fontId="1" fillId="0" borderId="41" xfId="0" applyFont="1" applyBorder="1" applyAlignment="1">
      <alignmen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85" zoomScaleNormal="70" zoomScaleSheetLayoutView="85" zoomScalePageLayoutView="55" workbookViewId="0">
      <selection activeCell="G17" sqref="F14:G17"/>
    </sheetView>
  </sheetViews>
  <sheetFormatPr baseColWidth="10" defaultColWidth="11.42578125" defaultRowHeight="15" x14ac:dyDescent="0.25"/>
  <cols>
    <col min="1" max="1" width="10.42578125" style="1" customWidth="1"/>
    <col min="2" max="2" width="61.285156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4" t="s">
        <v>5</v>
      </c>
    </row>
    <row r="8" spans="1:15" ht="9.9499999999999993" customHeight="1" x14ac:dyDescent="0.25">
      <c r="A8" s="5"/>
    </row>
    <row r="9" spans="1:15" ht="30" customHeight="1" x14ac:dyDescent="0.25">
      <c r="A9" s="83" t="s">
        <v>6</v>
      </c>
      <c r="B9" s="84"/>
      <c r="D9" s="89" t="s">
        <v>7</v>
      </c>
      <c r="E9" s="90"/>
      <c r="F9" s="79"/>
      <c r="G9" s="80"/>
      <c r="H9" s="80"/>
      <c r="I9" s="81"/>
      <c r="K9" s="89" t="s">
        <v>8</v>
      </c>
      <c r="L9" s="90"/>
      <c r="M9" s="96"/>
      <c r="N9" s="97"/>
    </row>
    <row r="10" spans="1:15" ht="8.25" customHeight="1" x14ac:dyDescent="0.25">
      <c r="A10" s="85"/>
      <c r="B10" s="86"/>
      <c r="C10" s="6"/>
      <c r="E10" s="7"/>
      <c r="F10" s="7"/>
      <c r="M10" s="7"/>
      <c r="N10" s="1"/>
    </row>
    <row r="11" spans="1:15" ht="30" customHeight="1" x14ac:dyDescent="0.25">
      <c r="A11" s="87"/>
      <c r="B11" s="88"/>
      <c r="D11" s="89" t="s">
        <v>9</v>
      </c>
      <c r="E11" s="90"/>
      <c r="F11" s="79"/>
      <c r="G11" s="80"/>
      <c r="H11" s="80"/>
      <c r="I11" s="81"/>
      <c r="K11" s="89" t="s">
        <v>10</v>
      </c>
      <c r="L11" s="90"/>
      <c r="M11" s="94"/>
      <c r="N11" s="95"/>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56" customFormat="1" ht="142.5" customHeight="1" x14ac:dyDescent="0.25">
      <c r="A14" s="56">
        <v>1</v>
      </c>
      <c r="B14" s="127" t="s">
        <v>81</v>
      </c>
      <c r="C14" s="53"/>
      <c r="D14" s="41">
        <v>1</v>
      </c>
      <c r="E14" s="57" t="s">
        <v>84</v>
      </c>
      <c r="F14" s="52"/>
      <c r="G14" s="51"/>
      <c r="H14" s="50">
        <f t="shared" ref="H14:H15" si="0">+ROUND(F14*G14,0)</f>
        <v>0</v>
      </c>
      <c r="I14" s="51"/>
      <c r="J14" s="50">
        <f t="shared" ref="J14:J15" si="1">ROUND(F14*I14,0)</f>
        <v>0</v>
      </c>
      <c r="K14" s="50">
        <f t="shared" ref="K14:K15" si="2">ROUND(F14+H14+J14,0)</f>
        <v>0</v>
      </c>
      <c r="L14" s="50">
        <f t="shared" ref="L14:L15" si="3">ROUND(F14*D14,0)</f>
        <v>0</v>
      </c>
      <c r="M14" s="50">
        <f t="shared" ref="M14:M15" si="4">ROUND(L14*G14,0)</f>
        <v>0</v>
      </c>
      <c r="N14" s="50">
        <f t="shared" ref="N14:N15" si="5">ROUND(L14*I14,0)</f>
        <v>0</v>
      </c>
      <c r="O14" s="50">
        <f t="shared" ref="O14:O15" si="6">ROUND(L14+N14+M14,0)</f>
        <v>0</v>
      </c>
    </row>
    <row r="15" spans="1:15" s="126" customFormat="1" ht="408.75" customHeight="1" x14ac:dyDescent="0.25">
      <c r="A15" s="136">
        <v>2</v>
      </c>
      <c r="B15" s="141" t="s">
        <v>82</v>
      </c>
      <c r="C15" s="138"/>
      <c r="D15" s="136">
        <v>1</v>
      </c>
      <c r="E15" s="134" t="s">
        <v>84</v>
      </c>
      <c r="F15" s="132"/>
      <c r="G15" s="130"/>
      <c r="H15" s="128">
        <f t="shared" si="0"/>
        <v>0</v>
      </c>
      <c r="I15" s="130"/>
      <c r="J15" s="128">
        <f t="shared" si="1"/>
        <v>0</v>
      </c>
      <c r="K15" s="128">
        <f t="shared" si="2"/>
        <v>0</v>
      </c>
      <c r="L15" s="128">
        <f t="shared" si="3"/>
        <v>0</v>
      </c>
      <c r="M15" s="128">
        <f t="shared" si="4"/>
        <v>0</v>
      </c>
      <c r="N15" s="128">
        <f t="shared" si="5"/>
        <v>0</v>
      </c>
      <c r="O15" s="128">
        <f t="shared" si="6"/>
        <v>0</v>
      </c>
    </row>
    <row r="16" spans="1:15" s="126" customFormat="1" ht="318.75" customHeight="1" x14ac:dyDescent="0.25">
      <c r="A16" s="137"/>
      <c r="B16" s="142"/>
      <c r="C16" s="139"/>
      <c r="D16" s="137"/>
      <c r="E16" s="135"/>
      <c r="F16" s="133"/>
      <c r="G16" s="131"/>
      <c r="H16" s="129"/>
      <c r="I16" s="131"/>
      <c r="J16" s="129"/>
      <c r="K16" s="129"/>
      <c r="L16" s="129"/>
      <c r="M16" s="129"/>
      <c r="N16" s="129"/>
      <c r="O16" s="129"/>
    </row>
    <row r="17" spans="1:15" s="8" customFormat="1" ht="308.25" customHeight="1" x14ac:dyDescent="0.25">
      <c r="A17" s="55">
        <v>3</v>
      </c>
      <c r="B17" s="140" t="s">
        <v>83</v>
      </c>
      <c r="C17" s="53"/>
      <c r="D17" s="41">
        <v>1</v>
      </c>
      <c r="E17" s="57" t="s">
        <v>84</v>
      </c>
      <c r="F17" s="52"/>
      <c r="G17" s="51"/>
      <c r="H17" s="50">
        <f>+ROUND(F17*G17,0)</f>
        <v>0</v>
      </c>
      <c r="I17" s="51"/>
      <c r="J17" s="50">
        <f t="shared" ref="J17" si="7">ROUND(F17*I17,0)</f>
        <v>0</v>
      </c>
      <c r="K17" s="50">
        <f t="shared" ref="K17" si="8">ROUND(F17+H17+J17,0)</f>
        <v>0</v>
      </c>
      <c r="L17" s="50">
        <f t="shared" ref="L17" si="9">ROUND(F17*D17,0)</f>
        <v>0</v>
      </c>
      <c r="M17" s="50">
        <f t="shared" ref="M17" si="10">ROUND(L17*G17,0)</f>
        <v>0</v>
      </c>
      <c r="N17" s="50">
        <f t="shared" ref="N17" si="11">ROUND(L17*I17,0)</f>
        <v>0</v>
      </c>
      <c r="O17" s="50">
        <f t="shared" ref="O17" si="12">ROUND(L17+N17+M17,0)</f>
        <v>0</v>
      </c>
    </row>
    <row r="18" spans="1:15" s="8" customFormat="1" ht="76.5" customHeight="1" thickBot="1" x14ac:dyDescent="0.3">
      <c r="A18" s="91" t="s">
        <v>26</v>
      </c>
      <c r="B18" s="92"/>
      <c r="C18" s="92"/>
      <c r="D18" s="92"/>
      <c r="E18" s="92"/>
      <c r="F18" s="92"/>
      <c r="G18" s="92"/>
      <c r="H18" s="92"/>
      <c r="I18" s="92"/>
      <c r="J18" s="92"/>
      <c r="K18" s="92"/>
      <c r="L18" s="64" t="s">
        <v>27</v>
      </c>
      <c r="M18" s="65"/>
      <c r="N18" s="65"/>
      <c r="O18" s="54">
        <f>SUMIF(G:G,0%,L:L)+SUMIF(G:G,"",L:L)</f>
        <v>0</v>
      </c>
    </row>
    <row r="19" spans="1:15" s="8" customFormat="1" ht="39" customHeight="1" x14ac:dyDescent="0.25">
      <c r="A19" s="70" t="s">
        <v>78</v>
      </c>
      <c r="B19" s="71"/>
      <c r="C19" s="71"/>
      <c r="D19" s="71"/>
      <c r="E19" s="71"/>
      <c r="F19" s="71"/>
      <c r="G19" s="71"/>
      <c r="H19" s="71"/>
      <c r="I19" s="71"/>
      <c r="J19" s="71"/>
      <c r="K19" s="72"/>
      <c r="L19" s="62" t="s">
        <v>28</v>
      </c>
      <c r="M19" s="63"/>
      <c r="N19" s="63"/>
      <c r="O19" s="29">
        <f>SUMIF(G:G,5%,L:L)</f>
        <v>0</v>
      </c>
    </row>
    <row r="20" spans="1:15" s="8" customFormat="1" ht="30" customHeight="1" x14ac:dyDescent="0.25">
      <c r="A20" s="73"/>
      <c r="B20" s="74"/>
      <c r="C20" s="74"/>
      <c r="D20" s="74"/>
      <c r="E20" s="74"/>
      <c r="F20" s="74"/>
      <c r="G20" s="74"/>
      <c r="H20" s="74"/>
      <c r="I20" s="74"/>
      <c r="J20" s="74"/>
      <c r="K20" s="75"/>
      <c r="L20" s="62" t="s">
        <v>29</v>
      </c>
      <c r="M20" s="63"/>
      <c r="N20" s="63"/>
      <c r="O20" s="29">
        <f>SUMIF(G:G,19%,L:L)</f>
        <v>0</v>
      </c>
    </row>
    <row r="21" spans="1:15" s="8" customFormat="1" ht="30" customHeight="1" x14ac:dyDescent="0.25">
      <c r="A21" s="73"/>
      <c r="B21" s="74"/>
      <c r="C21" s="74"/>
      <c r="D21" s="74"/>
      <c r="E21" s="74"/>
      <c r="F21" s="74"/>
      <c r="G21" s="74"/>
      <c r="H21" s="74"/>
      <c r="I21" s="74"/>
      <c r="J21" s="74"/>
      <c r="K21" s="75"/>
      <c r="L21" s="60" t="s">
        <v>22</v>
      </c>
      <c r="M21" s="61"/>
      <c r="N21" s="61"/>
      <c r="O21" s="30">
        <f>SUM(O18:O20)</f>
        <v>0</v>
      </c>
    </row>
    <row r="22" spans="1:15" s="8" customFormat="1" ht="30" customHeight="1" x14ac:dyDescent="0.25">
      <c r="A22" s="73"/>
      <c r="B22" s="74"/>
      <c r="C22" s="74"/>
      <c r="D22" s="74"/>
      <c r="E22" s="74"/>
      <c r="F22" s="74"/>
      <c r="G22" s="74"/>
      <c r="H22" s="74"/>
      <c r="I22" s="74"/>
      <c r="J22" s="74"/>
      <c r="K22" s="75"/>
      <c r="L22" s="58" t="s">
        <v>30</v>
      </c>
      <c r="M22" s="59"/>
      <c r="N22" s="59"/>
      <c r="O22" s="31">
        <f>SUMIF(G:G,5%,M:M)</f>
        <v>0</v>
      </c>
    </row>
    <row r="23" spans="1:15" s="8" customFormat="1" ht="30" customHeight="1" x14ac:dyDescent="0.25">
      <c r="A23" s="73"/>
      <c r="B23" s="74"/>
      <c r="C23" s="74"/>
      <c r="D23" s="74"/>
      <c r="E23" s="74"/>
      <c r="F23" s="74"/>
      <c r="G23" s="74"/>
      <c r="H23" s="74"/>
      <c r="I23" s="74"/>
      <c r="J23" s="74"/>
      <c r="K23" s="75"/>
      <c r="L23" s="58" t="s">
        <v>31</v>
      </c>
      <c r="M23" s="59"/>
      <c r="N23" s="59"/>
      <c r="O23" s="31">
        <f>SUMIF(G:G,19%,M:M)</f>
        <v>0</v>
      </c>
    </row>
    <row r="24" spans="1:15" s="8" customFormat="1" ht="30" customHeight="1" x14ac:dyDescent="0.25">
      <c r="A24" s="73"/>
      <c r="B24" s="74"/>
      <c r="C24" s="74"/>
      <c r="D24" s="74"/>
      <c r="E24" s="74"/>
      <c r="F24" s="74"/>
      <c r="G24" s="74"/>
      <c r="H24" s="74"/>
      <c r="I24" s="74"/>
      <c r="J24" s="74"/>
      <c r="K24" s="75"/>
      <c r="L24" s="60" t="s">
        <v>32</v>
      </c>
      <c r="M24" s="61"/>
      <c r="N24" s="61"/>
      <c r="O24" s="30">
        <f>SUM(O22:O23)</f>
        <v>0</v>
      </c>
    </row>
    <row r="25" spans="1:15" s="8" customFormat="1" ht="30" customHeight="1" x14ac:dyDescent="0.25">
      <c r="A25" s="73"/>
      <c r="B25" s="74"/>
      <c r="C25" s="74"/>
      <c r="D25" s="74"/>
      <c r="E25" s="74"/>
      <c r="F25" s="74"/>
      <c r="G25" s="74"/>
      <c r="H25" s="74"/>
      <c r="I25" s="74"/>
      <c r="J25" s="74"/>
      <c r="K25" s="75"/>
      <c r="L25" s="62" t="s">
        <v>33</v>
      </c>
      <c r="M25" s="63"/>
      <c r="N25" s="63"/>
      <c r="O25" s="29">
        <f>SUMIF(I:I,8%,N:N)</f>
        <v>0</v>
      </c>
    </row>
    <row r="26" spans="1:15" s="8" customFormat="1" ht="37.5" customHeight="1" x14ac:dyDescent="0.25">
      <c r="A26" s="73"/>
      <c r="B26" s="74"/>
      <c r="C26" s="74"/>
      <c r="D26" s="74"/>
      <c r="E26" s="74"/>
      <c r="F26" s="74"/>
      <c r="G26" s="74"/>
      <c r="H26" s="74"/>
      <c r="I26" s="74"/>
      <c r="J26" s="74"/>
      <c r="K26" s="75"/>
      <c r="L26" s="68" t="s">
        <v>34</v>
      </c>
      <c r="M26" s="69"/>
      <c r="N26" s="69"/>
      <c r="O26" s="30">
        <f>SUM(O25)</f>
        <v>0</v>
      </c>
    </row>
    <row r="27" spans="1:15" s="8" customFormat="1" ht="32.25" customHeight="1" thickBot="1" x14ac:dyDescent="0.3">
      <c r="A27" s="76"/>
      <c r="B27" s="77"/>
      <c r="C27" s="77"/>
      <c r="D27" s="77"/>
      <c r="E27" s="77"/>
      <c r="F27" s="77"/>
      <c r="G27" s="77"/>
      <c r="H27" s="77"/>
      <c r="I27" s="77"/>
      <c r="J27" s="77"/>
      <c r="K27" s="78"/>
      <c r="L27" s="66" t="s">
        <v>35</v>
      </c>
      <c r="M27" s="67"/>
      <c r="N27" s="67"/>
      <c r="O27" s="32">
        <f>+O21+O24+O26</f>
        <v>0</v>
      </c>
    </row>
    <row r="29" spans="1:15" ht="50.1" customHeight="1" thickBot="1" x14ac:dyDescent="0.3">
      <c r="B29" s="82"/>
      <c r="C29" s="82"/>
    </row>
    <row r="30" spans="1:15" x14ac:dyDescent="0.25">
      <c r="B30" s="104" t="s">
        <v>36</v>
      </c>
      <c r="C30" s="104"/>
    </row>
    <row r="31" spans="1:15" ht="15" customHeight="1" x14ac:dyDescent="0.25">
      <c r="M31" s="34"/>
      <c r="N31" s="35"/>
      <c r="O31" s="36"/>
    </row>
    <row r="32" spans="1:15" ht="15.75" customHeight="1" x14ac:dyDescent="0.25">
      <c r="M32" s="34"/>
      <c r="N32" s="35"/>
      <c r="O32" s="36"/>
    </row>
    <row r="33" spans="1:17" ht="15" customHeight="1" x14ac:dyDescent="0.25">
      <c r="A33" s="9" t="s">
        <v>37</v>
      </c>
      <c r="M33" s="34"/>
      <c r="N33" s="35"/>
      <c r="O33" s="36"/>
    </row>
    <row r="34" spans="1:17" x14ac:dyDescent="0.25">
      <c r="A34" s="103" t="s">
        <v>38</v>
      </c>
      <c r="B34" s="103"/>
      <c r="C34" s="103"/>
      <c r="D34" s="103"/>
      <c r="E34" s="103"/>
      <c r="F34" s="103"/>
      <c r="G34" s="103"/>
      <c r="H34" s="103"/>
      <c r="I34" s="103"/>
      <c r="J34" s="103"/>
      <c r="K34" s="103"/>
      <c r="L34" s="103"/>
      <c r="M34" s="103"/>
      <c r="N34" s="103"/>
      <c r="O34" s="103"/>
      <c r="P34" s="1"/>
      <c r="Q34" s="1"/>
    </row>
    <row r="35" spans="1:17" ht="15" customHeight="1" x14ac:dyDescent="0.25">
      <c r="A35" s="102" t="s">
        <v>39</v>
      </c>
      <c r="B35" s="102"/>
      <c r="C35" s="102"/>
      <c r="D35" s="102"/>
      <c r="E35" s="102"/>
      <c r="F35" s="102"/>
      <c r="G35" s="102"/>
      <c r="H35" s="102"/>
      <c r="I35" s="102"/>
      <c r="J35" s="102"/>
      <c r="K35" s="102"/>
      <c r="L35" s="102"/>
      <c r="M35" s="102"/>
      <c r="N35" s="102"/>
      <c r="O35" s="102"/>
      <c r="P35" s="33"/>
      <c r="Q35" s="33"/>
    </row>
    <row r="36" spans="1:17" x14ac:dyDescent="0.25">
      <c r="A36" s="101" t="s">
        <v>40</v>
      </c>
      <c r="B36" s="101"/>
      <c r="C36" s="101"/>
      <c r="D36" s="101"/>
      <c r="E36" s="101"/>
      <c r="F36" s="101"/>
      <c r="G36" s="101"/>
      <c r="H36" s="101"/>
      <c r="I36" s="101"/>
      <c r="J36" s="101"/>
      <c r="K36" s="101"/>
      <c r="L36" s="101"/>
      <c r="M36" s="101"/>
      <c r="N36" s="101"/>
      <c r="O36" s="101"/>
      <c r="P36" s="4"/>
      <c r="Q36" s="4"/>
    </row>
    <row r="37" spans="1:17" x14ac:dyDescent="0.25">
      <c r="A37" s="101" t="s">
        <v>41</v>
      </c>
      <c r="B37" s="101"/>
      <c r="C37" s="101"/>
      <c r="D37" s="101"/>
      <c r="E37" s="101"/>
      <c r="F37" s="101"/>
      <c r="G37" s="101"/>
      <c r="H37" s="101"/>
      <c r="I37" s="101"/>
      <c r="J37" s="101"/>
      <c r="K37" s="101"/>
      <c r="L37" s="101"/>
      <c r="M37" s="101"/>
      <c r="N37" s="101"/>
      <c r="O37" s="101"/>
      <c r="P37" s="4"/>
      <c r="Q37" s="4"/>
    </row>
    <row r="38" spans="1:17" x14ac:dyDescent="0.25">
      <c r="K38" s="1"/>
      <c r="L38" s="1"/>
      <c r="M38" s="1"/>
      <c r="N38" s="1"/>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sheetData>
  <sheetProtection algorithmName="SHA-512" hashValue="fypSkRQw1MUwFCeHLK9EXN3B5NqFEiQaWv4Xvh/qrrhnyvgkHBU/EBnqZqp7OOJhEXfajRI0IWiYsrp0nekesw==" saltValue="QkRmuoKIv1CLHEnh8vCDug==" spinCount="100000" sheet="1" selectLockedCells="1"/>
  <mergeCells count="50">
    <mergeCell ref="E15:E16"/>
    <mergeCell ref="D15:D16"/>
    <mergeCell ref="C15:C16"/>
    <mergeCell ref="B15:B16"/>
    <mergeCell ref="A15:A16"/>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 ref="O15:O16"/>
    <mergeCell ref="N15:N16"/>
    <mergeCell ref="M15:M16"/>
    <mergeCell ref="L15:L16"/>
    <mergeCell ref="K15:K16"/>
    <mergeCell ref="J15:J16"/>
    <mergeCell ref="I15:I16"/>
    <mergeCell ref="H15:H16"/>
    <mergeCell ref="G15:G16"/>
    <mergeCell ref="F15:F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 G17</xm:sqref>
        </x14:dataValidation>
        <x14:dataValidation type="list" allowBlank="1" showInputMessage="1" showErrorMessage="1" xr:uid="{00000000-0002-0000-0000-000008000000}">
          <x14:formula1>
            <xm:f>Cálculos!$F$7:$F$8</xm:f>
          </x14:formula1>
          <xm:sqref>I14:I15 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48"/>
    </row>
    <row r="3" spans="2:11" ht="15" customHeight="1" x14ac:dyDescent="0.25">
      <c r="B3" s="106"/>
      <c r="C3" s="106"/>
      <c r="D3" s="115" t="s">
        <v>2</v>
      </c>
      <c r="E3" s="117"/>
      <c r="F3" s="117"/>
      <c r="G3" s="117"/>
      <c r="H3" s="116"/>
      <c r="I3" s="115" t="s">
        <v>77</v>
      </c>
      <c r="J3" s="116"/>
      <c r="K3" s="47"/>
    </row>
    <row r="4" spans="2:11" ht="15" customHeight="1" x14ac:dyDescent="0.25">
      <c r="B4" s="106"/>
      <c r="C4" s="106"/>
      <c r="D4" s="118" t="s">
        <v>3</v>
      </c>
      <c r="E4" s="119"/>
      <c r="F4" s="119"/>
      <c r="G4" s="119"/>
      <c r="H4" s="120"/>
      <c r="I4" s="115" t="s">
        <v>79</v>
      </c>
      <c r="J4" s="116"/>
      <c r="K4" s="47"/>
    </row>
    <row r="5" spans="2:11" ht="15" customHeight="1" x14ac:dyDescent="0.25">
      <c r="B5" s="106"/>
      <c r="C5" s="106"/>
      <c r="D5" s="121"/>
      <c r="E5" s="122"/>
      <c r="F5" s="122"/>
      <c r="G5" s="122"/>
      <c r="H5" s="123"/>
      <c r="I5" s="115" t="s">
        <v>47</v>
      </c>
      <c r="J5" s="116"/>
      <c r="K5" s="47"/>
    </row>
    <row r="6" spans="2:11" x14ac:dyDescent="0.25">
      <c r="K6" s="39"/>
    </row>
    <row r="7" spans="2:11" ht="15.75" customHeight="1" x14ac:dyDescent="0.25">
      <c r="B7" s="110" t="s">
        <v>48</v>
      </c>
      <c r="C7" s="110"/>
      <c r="D7" s="110"/>
      <c r="E7" s="110"/>
      <c r="F7" s="110"/>
      <c r="G7" s="110"/>
      <c r="H7" s="110"/>
      <c r="I7" s="110"/>
      <c r="J7" s="110"/>
      <c r="K7" s="44"/>
    </row>
    <row r="8" spans="2:11" ht="15.75" customHeight="1" x14ac:dyDescent="0.25">
      <c r="B8" s="105" t="s">
        <v>49</v>
      </c>
      <c r="C8" s="105" t="s">
        <v>50</v>
      </c>
      <c r="D8" s="105"/>
      <c r="E8" s="105"/>
      <c r="F8" s="105"/>
      <c r="G8" s="110" t="s">
        <v>51</v>
      </c>
      <c r="H8" s="110"/>
      <c r="I8" s="110"/>
      <c r="J8" s="110"/>
      <c r="K8" s="44"/>
    </row>
    <row r="9" spans="2:11" ht="15.75" customHeight="1" x14ac:dyDescent="0.25">
      <c r="B9" s="105"/>
      <c r="C9" s="43" t="s">
        <v>52</v>
      </c>
      <c r="D9" s="43" t="s">
        <v>53</v>
      </c>
      <c r="E9" s="105" t="s">
        <v>54</v>
      </c>
      <c r="F9" s="105"/>
      <c r="G9" s="110"/>
      <c r="H9" s="110"/>
      <c r="I9" s="110"/>
      <c r="J9" s="110"/>
      <c r="K9" s="44"/>
    </row>
    <row r="10" spans="2:11" ht="15.75" customHeight="1" x14ac:dyDescent="0.25">
      <c r="B10" s="41">
        <v>1</v>
      </c>
      <c r="C10" s="41">
        <v>2021</v>
      </c>
      <c r="D10" s="41">
        <v>5</v>
      </c>
      <c r="E10" s="93">
        <v>24</v>
      </c>
      <c r="F10" s="93"/>
      <c r="G10" s="113" t="s">
        <v>55</v>
      </c>
      <c r="H10" s="113"/>
      <c r="I10" s="113"/>
      <c r="J10" s="113"/>
      <c r="K10" s="46"/>
    </row>
    <row r="11" spans="2:11" ht="57.75" customHeight="1" x14ac:dyDescent="0.25">
      <c r="B11" s="41">
        <v>2</v>
      </c>
      <c r="C11" s="41">
        <v>2022</v>
      </c>
      <c r="D11" s="41">
        <v>5</v>
      </c>
      <c r="E11" s="111">
        <v>31</v>
      </c>
      <c r="F11" s="112"/>
      <c r="G11" s="107" t="s">
        <v>56</v>
      </c>
      <c r="H11" s="108"/>
      <c r="I11" s="108"/>
      <c r="J11" s="109"/>
      <c r="K11" s="46"/>
    </row>
    <row r="12" spans="2:11" ht="82.5" customHeight="1" x14ac:dyDescent="0.25">
      <c r="B12" s="41">
        <v>3</v>
      </c>
      <c r="C12" s="41">
        <v>2022</v>
      </c>
      <c r="D12" s="41">
        <v>7</v>
      </c>
      <c r="E12" s="111">
        <v>27</v>
      </c>
      <c r="F12" s="112"/>
      <c r="G12" s="107" t="s">
        <v>57</v>
      </c>
      <c r="H12" s="108"/>
      <c r="I12" s="108"/>
      <c r="J12" s="109"/>
      <c r="K12" s="46"/>
    </row>
    <row r="13" spans="2:11" ht="100.5" customHeight="1" x14ac:dyDescent="0.25">
      <c r="B13" s="41">
        <v>4</v>
      </c>
      <c r="C13" s="41">
        <v>2023</v>
      </c>
      <c r="D13" s="41">
        <v>11</v>
      </c>
      <c r="E13" s="111">
        <v>30</v>
      </c>
      <c r="F13" s="112"/>
      <c r="G13" s="107" t="s">
        <v>72</v>
      </c>
      <c r="H13" s="108"/>
      <c r="I13" s="108"/>
      <c r="J13" s="109"/>
      <c r="K13" s="46"/>
    </row>
    <row r="14" spans="2:11" ht="70.5" customHeight="1" x14ac:dyDescent="0.25">
      <c r="B14" s="41">
        <v>5</v>
      </c>
      <c r="C14" s="41">
        <v>2024</v>
      </c>
      <c r="D14" s="49" t="s">
        <v>71</v>
      </c>
      <c r="E14" s="111">
        <v>27</v>
      </c>
      <c r="F14" s="112"/>
      <c r="G14" s="107" t="s">
        <v>73</v>
      </c>
      <c r="H14" s="108"/>
      <c r="I14" s="108"/>
      <c r="J14" s="109"/>
      <c r="K14" s="46"/>
    </row>
    <row r="15" spans="2:11" ht="76.5" customHeight="1" x14ac:dyDescent="0.25">
      <c r="B15" s="41">
        <v>6</v>
      </c>
      <c r="C15" s="41">
        <v>2024</v>
      </c>
      <c r="D15" s="49" t="s">
        <v>74</v>
      </c>
      <c r="E15" s="111"/>
      <c r="F15" s="112"/>
      <c r="G15" s="107" t="s">
        <v>76</v>
      </c>
      <c r="H15" s="108"/>
      <c r="I15" s="108"/>
      <c r="J15" s="109"/>
      <c r="K15" s="46"/>
    </row>
    <row r="16" spans="2:11" ht="15.75" customHeight="1" x14ac:dyDescent="0.25">
      <c r="B16" s="105" t="s">
        <v>58</v>
      </c>
      <c r="C16" s="105"/>
      <c r="D16" s="105"/>
      <c r="E16" s="105"/>
      <c r="F16" s="105"/>
      <c r="G16" s="105"/>
      <c r="H16" s="105"/>
      <c r="I16" s="105"/>
      <c r="J16" s="105"/>
      <c r="K16" s="42"/>
    </row>
    <row r="17" spans="2:11" x14ac:dyDescent="0.25">
      <c r="B17" s="105" t="s">
        <v>59</v>
      </c>
      <c r="C17" s="105"/>
      <c r="D17" s="105"/>
      <c r="E17" s="105"/>
      <c r="F17" s="105" t="s">
        <v>60</v>
      </c>
      <c r="G17" s="105"/>
      <c r="H17" s="105"/>
      <c r="I17" s="105"/>
      <c r="J17" s="105"/>
      <c r="K17" s="42"/>
    </row>
    <row r="18" spans="2:11" ht="15.75" customHeight="1" x14ac:dyDescent="0.25">
      <c r="B18" s="93" t="s">
        <v>61</v>
      </c>
      <c r="C18" s="93"/>
      <c r="D18" s="93"/>
      <c r="E18" s="93"/>
      <c r="F18" s="93" t="s">
        <v>75</v>
      </c>
      <c r="G18" s="93"/>
      <c r="H18" s="93"/>
      <c r="I18" s="93"/>
      <c r="J18" s="93"/>
      <c r="K18" s="40"/>
    </row>
    <row r="19" spans="2:11" x14ac:dyDescent="0.25">
      <c r="B19" s="105" t="s">
        <v>62</v>
      </c>
      <c r="C19" s="105"/>
      <c r="D19" s="105"/>
      <c r="E19" s="105"/>
      <c r="F19" s="105"/>
      <c r="G19" s="105"/>
      <c r="H19" s="105"/>
      <c r="I19" s="105"/>
      <c r="J19" s="105"/>
      <c r="K19" s="42"/>
    </row>
    <row r="20" spans="2:11" x14ac:dyDescent="0.25">
      <c r="B20" s="105" t="s">
        <v>59</v>
      </c>
      <c r="C20" s="105"/>
      <c r="D20" s="105"/>
      <c r="E20" s="105"/>
      <c r="F20" s="105" t="s">
        <v>60</v>
      </c>
      <c r="G20" s="105"/>
      <c r="H20" s="105"/>
      <c r="I20" s="105"/>
      <c r="J20" s="105"/>
      <c r="K20" s="42"/>
    </row>
    <row r="21" spans="2:11" ht="15.75" customHeight="1" x14ac:dyDescent="0.25">
      <c r="B21" s="125" t="s">
        <v>63</v>
      </c>
      <c r="C21" s="125"/>
      <c r="D21" s="125"/>
      <c r="E21" s="125"/>
      <c r="F21" s="125" t="s">
        <v>64</v>
      </c>
      <c r="G21" s="125"/>
      <c r="H21" s="125"/>
      <c r="I21" s="125"/>
      <c r="J21" s="125"/>
      <c r="K21" s="45"/>
    </row>
    <row r="22" spans="2:11" ht="15.75" customHeight="1" x14ac:dyDescent="0.25">
      <c r="B22" s="110" t="s">
        <v>65</v>
      </c>
      <c r="C22" s="110"/>
      <c r="D22" s="110"/>
      <c r="E22" s="110"/>
      <c r="F22" s="110"/>
      <c r="G22" s="110"/>
      <c r="H22" s="110"/>
      <c r="I22" s="110"/>
      <c r="J22" s="110"/>
      <c r="K22" s="44"/>
    </row>
    <row r="23" spans="2:11" x14ac:dyDescent="0.25">
      <c r="B23" s="105" t="s">
        <v>59</v>
      </c>
      <c r="C23" s="105"/>
      <c r="D23" s="105"/>
      <c r="E23" s="105" t="s">
        <v>60</v>
      </c>
      <c r="F23" s="105"/>
      <c r="G23" s="105"/>
      <c r="H23" s="105" t="s">
        <v>66</v>
      </c>
      <c r="I23" s="105"/>
      <c r="J23" s="105"/>
      <c r="K23" s="42"/>
    </row>
    <row r="24" spans="2:11" x14ac:dyDescent="0.25">
      <c r="B24" s="105"/>
      <c r="C24" s="105"/>
      <c r="D24" s="105"/>
      <c r="E24" s="105"/>
      <c r="F24" s="105"/>
      <c r="G24" s="105"/>
      <c r="H24" s="43" t="s">
        <v>52</v>
      </c>
      <c r="I24" s="43" t="s">
        <v>53</v>
      </c>
      <c r="J24" s="43" t="s">
        <v>54</v>
      </c>
      <c r="K24" s="42"/>
    </row>
    <row r="25" spans="2:11" x14ac:dyDescent="0.25">
      <c r="B25" s="93" t="s">
        <v>67</v>
      </c>
      <c r="C25" s="93"/>
      <c r="D25" s="93"/>
      <c r="E25" s="125" t="s">
        <v>68</v>
      </c>
      <c r="F25" s="125"/>
      <c r="G25" s="125"/>
      <c r="H25" s="41">
        <v>2024</v>
      </c>
      <c r="I25" s="49" t="s">
        <v>74</v>
      </c>
      <c r="J25" s="41"/>
      <c r="K25" s="40"/>
    </row>
    <row r="26" spans="2:11" x14ac:dyDescent="0.25">
      <c r="K26" s="39"/>
    </row>
    <row r="27" spans="2:11" ht="56.25" customHeight="1" x14ac:dyDescent="0.25">
      <c r="B27" s="39"/>
      <c r="C27" s="124" t="s">
        <v>69</v>
      </c>
      <c r="D27" s="124"/>
      <c r="E27" s="124"/>
      <c r="F27" s="124"/>
      <c r="G27" s="124"/>
      <c r="H27" s="124"/>
      <c r="I27" s="124"/>
      <c r="K27" s="39"/>
    </row>
    <row r="28" spans="2:11" ht="16.5" customHeight="1" x14ac:dyDescent="0.25">
      <c r="E28" s="114" t="s">
        <v>70</v>
      </c>
      <c r="F28" s="114"/>
      <c r="G28" s="114"/>
      <c r="H28" s="114"/>
      <c r="I28" s="114"/>
      <c r="J28" s="114"/>
      <c r="K28" s="38"/>
    </row>
    <row r="29" spans="2:11" x14ac:dyDescent="0.25">
      <c r="B29" s="39"/>
      <c r="C29" s="39"/>
      <c r="D29" s="39"/>
      <c r="E29" s="114"/>
      <c r="F29" s="114"/>
      <c r="G29" s="114"/>
      <c r="H29" s="114"/>
      <c r="I29" s="114"/>
      <c r="J29" s="114"/>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2024-10-08T20:35:50Z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