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271 GESTIÓN BIBLIOTECARIA/DOCUMENTOS DE PUBLICACIÓN CONTRATACIÓN DIRECTA/"/>
    </mc:Choice>
  </mc:AlternateContent>
  <xr:revisionPtr revIDLastSave="113" documentId="13_ncr:1_{F325527D-AE3E-4150-8C66-BA9D114568FD}" xr6:coauthVersionLast="47" xr6:coauthVersionMax="47" xr10:uidLastSave="{0E464102-4974-4A22-BB38-EE3C6B22009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O23" i="7"/>
  <c r="O21" i="7" l="1"/>
  <c r="O20" i="7"/>
  <c r="L14" i="7"/>
  <c r="M14" i="7" s="1"/>
  <c r="J14" i="7"/>
  <c r="H14" i="7"/>
  <c r="O19" i="7" l="1"/>
  <c r="O22" i="7" s="1"/>
  <c r="K14" i="7"/>
  <c r="O25" i="7"/>
  <c r="O26" i="7"/>
  <c r="O27" i="7" s="1"/>
  <c r="N14" i="7"/>
  <c r="O14" i="7" s="1"/>
  <c r="O28"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<sst xmlns="http://schemas.openxmlformats.org/spreadsheetml/2006/main" count="98" uniqueCount="83">
  <si>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</si>
  <si>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</si>
  <si>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</si>
  <si>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</si>
  <si>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</si>
  <si>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</si>
  <si>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</si>
  <si>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</si>
  <si>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</si>
  <si>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</si>
  <si>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</si>
  <si>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</si>
  <si>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</si>
  <si>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</si>
  <si>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</si>
  <si>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</si>
  <si>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</si>
  <si>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</si>
  <si>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</si>
  <si>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</si>
  <si>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</si>
  <si>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</si>
  <si>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</si>
  <si>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</si>
  <si>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</si>
  <si>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</si>
  <si>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</si>
  <si>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</si>
  <si>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</si>
  <si>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</si>
  <si>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</si>
  <si>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</si>
  <si>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</si>
  <si>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</si>
  <si>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</si>
  <si>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</si>
  <si>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</si>
  <si>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</si>
  <si>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</si>
  <si>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</si>
  <si>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</si>
  <si>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</si>
  <si>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</si>
  <si>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</si>
  <si>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</si>
  <si>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</si>
  <si>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</si>
  <si>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</si>
  <si>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</si>
  <si>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</si>
  <si>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</si>
  <si>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</si>
  <si>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</si>
  <si>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</si>
  <si>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</si>
  <si>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</si>
  <si>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</si>
  <si>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</si>
  <si>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</si>
  <si>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</si>
  <si>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</si>
  <si>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</si>
  <si>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</si>
  <si>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</si>
  <si>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</si>
  <si>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</si>
  <si>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</si>
  <si>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</si>
  <si>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</si>
  <si>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</si>
  <si>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</si>
  <si>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</si>
  <si>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</si>
  <si>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</si>
  <si>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</si>
  <si>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</si>
  <si>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</si>
  <si>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</si>
  <si>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</si>
  <si>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</si>
  <si>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</si>
  <si>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sistema de gestión bibliotecaria online para las bibliotecas de la universidad de Cundinamarca.
INCLUYE:
1.	Plataforma y Acceso
•	Plataforma: Basado en web, soporta plataformas Linux.
•	Acceso: Interfaz accesible desde cualquier dispositivo con conexión a internet.
•	Integración: Posibilidad de integración en portales institucionales y con otros sistemas mediante APIs.
2.	Módulos Principales
•	Circulación: Gestión de préstamos, devoluciones y renovaciones de materiales. Impresión de recibos de préstamo y devolución. Gestión de reservas y transferencias de materiales. Administración de multas monetarias y administrativas. Envío de notificaciones por correo electrónico o impresas. Políticas de circulación personalizables para cada biblioteca. Herramienta de catalogación rápida y autopréstamo interno. Funcionalidad de circulación offline.
•	Catalogación: Soporte para formatos UNIMARC y MARC21.Importación y exportación de registros en formatos MARC21, XML. Impresión de etiquetas para lomos, bolsillos y códigos de barras. Identificación de registros duplicados. Control de autoridades con generación automática de archivos.
•	Autoridades: Manejo de registros UNIMARC y MARC21.Verificación automática de coincidencias entre registros bibliográficos y registros de autoridades. Generación automática de archivos de autoridad.
•	Adquisiciones: Módulo de adquisiciones simple o complejo. Gestión de órdenes de compra y seguimiento.
•	Publicaciones Periódicas: Gestión y seguimiento de publicaciones periódicas.
•	Informes: Generación de listados y estadísticas personalizables. Exportación de informes a hojas de cálculo o archivos de texto. Creación de informes mediante SQL y generación de informes guiados.
•	Usuarios: Administración y gestión de perfiles de usuarios. Configuración de permisos por tipos y roles de usuario. Información detallada del usuario, incluyendo historial de circulación y multas.
•	OPAC (Catálogo en Línea): Búsqueda básica y avanzada de materiales. Soporte para operadores booleanos y filtros de resultados. Feeds RSS de búsqueda y comentarios por usuarios. Manejo de listas y carritos.
3.	Características del Sistema.
•	Interfaz Web: Fácil de usar y compatible con estándares de accesibilidad para lectores de pantalla.
•	Notificaciones: Avisos automáticos a usuarios sobre préstamos vencidos y otros eventos.
•	Catalogación Personalizada: Adaptable a diferentes tipos de recursos y formatos.
•	Multitarea: Permite actualizaciones simultáneas de circulación, catálogo y adquisiciones.
•	Acceso Múltiple: Soporte para múltiples usuarios realizando tareas simultáneamente.
4.	Requisitos del Servidor y Hardware.
•	Servidor: Linux (preferentemente), con capacidad para ejecutar aplicaciones web.
•	Hardware: Servidor con recursos adecuados para soportar el número de usuarios y el volumen de datos.
•	Red: Conexión estable a internet con suficiente ancho de banda para operaciones web.
5.	Soporte y Capacitación.
•	Soporte Técnico: Incluye soporte y acompañamiento durante 18 meses.
•	Mesa de Servicios: Resolución de preguntas y problemas técnicos.
•	Capacitación: Formación para el personal de la biblioteca, accesible de manera virtual.
6.	Integraciones Adicionales.
•	Sistema de Inventario Experto: Para la gestión avanzada de inventarios.
•	Sistema de Portadas: Gestión y visualización de portadas de materiales.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</si>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</sst>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6">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26" xfId="3" applyFont="1" applyFill="1" applyBorder="1" applyAlignment="1" applyProtection="1">
      <alignment horizontal="center" vertical="center"/>
      <protection hidden="1"/>
    </xf>
    <xf numFmtId="43" fontId="3" fillId="0" borderId="27"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43" fontId="3" fillId="0" borderId="46" xfId="3" applyFont="1" applyFill="1" applyBorder="1" applyAlignment="1" applyProtection="1">
      <alignment horizontal="center" vertical="center"/>
      <protection hidden="1"/>
    </xf>
    <xf numFmtId="43" fontId="3" fillId="0" borderId="47" xfId="3" applyFont="1" applyFill="1" applyBorder="1" applyAlignment="1" applyProtection="1">
      <alignment horizontal="center" vertical="center"/>
      <protection hidden="1"/>
    </xf>
    <xf numFmtId="43" fontId="3" fillId="0" borderId="48" xfId="3" applyFont="1" applyFill="1" applyBorder="1" applyAlignment="1" applyProtection="1">
      <alignment horizontal="center" vertical="center"/>
      <protection hidden="1"/>
    </xf>
    <xf numFmtId="9" fontId="3" fillId="35" borderId="26" xfId="1" applyFont="1" applyFill="1" applyBorder="1" applyAlignment="1" applyProtection="1">
      <alignment horizontal="center" vertical="center"/>
      <protection locked="0"/>
    </xf>
    <xf numFmtId="9" fontId="3" fillId="35" borderId="27" xfId="1" applyFont="1" applyFill="1" applyBorder="1" applyAlignment="1" applyProtection="1">
      <alignment horizontal="center" vertical="center"/>
      <protection locked="0"/>
    </xf>
    <xf numFmtId="9" fontId="3" fillId="35" borderId="43" xfId="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3" fillId="0" borderId="26" xfId="0" applyFont="1" applyBorder="1" applyAlignment="1" applyProtection="1">
      <alignment horizontal="left" vertical="top" wrapText="1"/>
      <protection hidden="1"/>
    </xf>
    <xf numFmtId="0" fontId="3" fillId="0" borderId="27" xfId="0" applyFont="1" applyBorder="1" applyAlignment="1" applyProtection="1">
      <alignment horizontal="left" vertical="top" wrapText="1"/>
      <protection hidden="1"/>
    </xf>
    <xf numFmtId="0" fontId="3" fillId="0" borderId="43" xfId="0" applyFont="1" applyBorder="1" applyAlignment="1" applyProtection="1">
      <alignment horizontal="left" vertical="top" wrapText="1"/>
      <protection hidden="1"/>
    </xf>
    <xf numFmtId="0" fontId="3" fillId="0" borderId="44" xfId="0" applyFont="1" applyBorder="1" applyAlignment="1" applyProtection="1">
      <alignment horizontal="center" vertical="center"/>
      <protection hidden="1"/>
    </xf>
    <xf numFmtId="0" fontId="3" fillId="0" borderId="45"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 fillId="35" borderId="26" xfId="0" applyFont="1" applyFill="1" applyBorder="1" applyAlignment="1" applyProtection="1">
      <alignment horizontal="center" vertical="center" wrapText="1"/>
      <protection locked="0"/>
    </xf>
    <xf numFmtId="0" fontId="3" fillId="35" borderId="27" xfId="0" applyFont="1" applyFill="1" applyBorder="1" applyAlignment="1" applyProtection="1">
      <alignment horizontal="center" vertical="center" wrapText="1"/>
      <protection locked="0"/>
    </xf>
    <xf numFmtId="0" fontId="3" fillId="35" borderId="43" xfId="0" applyFont="1" applyFill="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43" xfId="0" applyFont="1" applyBorder="1" applyAlignment="1" applyProtection="1">
      <alignment horizontal="center" vertical="center" wrapText="1"/>
      <protection hidden="1"/>
    </xf>
    <xf numFmtId="0" fontId="1" fillId="0" borderId="26"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wrapText="1"/>
      <protection hidden="1"/>
    </xf>
    <xf numFmtId="0" fontId="1" fillId="0" borderId="43" xfId="0" applyFont="1" applyBorder="1" applyAlignment="1" applyProtection="1">
      <alignment horizontal="center" vertical="center" wrapText="1"/>
      <protection hidden="1"/>
    </xf>
    <xf numFmtId="164" fontId="9" fillId="35" borderId="26" xfId="4" applyNumberFormat="1" applyFont="1" applyFill="1" applyBorder="1" applyAlignment="1" applyProtection="1">
      <alignment horizontal="center" vertical="center"/>
      <protection locked="0"/>
    </xf>
    <xf numFmtId="164" fontId="9" fillId="35" borderId="27" xfId="4" applyNumberFormat="1" applyFont="1" applyFill="1" applyBorder="1" applyAlignment="1" applyProtection="1">
      <alignment horizontal="center" vertical="center"/>
      <protection locked="0"/>
    </xf>
    <xf numFmtId="164" fontId="9" fillId="35" borderId="43" xfId="4" applyNumberFormat="1" applyFont="1" applyFill="1" applyBorder="1" applyAlignment="1" applyProtection="1">
      <alignment horizontal="center" vertical="center"/>
      <protection locked="0"/>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11" zoomScale="90" zoomScaleNormal="70" zoomScaleSheetLayoutView="90" zoomScalePageLayoutView="55" workbookViewId="0">
      <selection activeCell="B30" sqref="B30:C30"/>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4" t="s">
        <v>5</v>
      </c>
    </row>
    <row r="8" spans="1:15" ht="9.9499999999999993" customHeight="1" x14ac:dyDescent="0.25">
      <c r="A8" s="5"/>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6"/>
      <c r="E10" s="7"/>
      <c r="F10" s="7"/>
      <c r="M10" s="7"/>
      <c r="N10" s="1"/>
    </row>
    <row r="11" spans="1:15" ht="30" customHeight="1" x14ac:dyDescent="0.25">
      <c r="A11" s="90"/>
      <c r="B11" s="91"/>
      <c r="D11" s="71" t="s">
        <v>9</v>
      </c>
      <c r="E11" s="72"/>
      <c r="F11" s="73"/>
      <c r="G11" s="74"/>
      <c r="H11" s="74"/>
      <c r="I11" s="75"/>
      <c r="K11" s="71" t="s">
        <v>10</v>
      </c>
      <c r="L11" s="72"/>
      <c r="M11" s="67"/>
      <c r="N11" s="68"/>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408.75" customHeight="1" x14ac:dyDescent="0.25">
      <c r="A14" s="97">
        <v>1</v>
      </c>
      <c r="B14" s="94" t="s">
        <v>81</v>
      </c>
      <c r="C14" s="100"/>
      <c r="D14" s="103">
        <v>1</v>
      </c>
      <c r="E14" s="106" t="s">
        <v>82</v>
      </c>
      <c r="F14" s="109"/>
      <c r="G14" s="57"/>
      <c r="H14" s="51">
        <f>+ROUND(F14*G14,0)</f>
        <v>0</v>
      </c>
      <c r="I14" s="57"/>
      <c r="J14" s="51">
        <f t="shared" ref="J14" si="0">ROUND(F14*I14,0)</f>
        <v>0</v>
      </c>
      <c r="K14" s="51">
        <f t="shared" ref="K14" si="1">ROUND(F14+H14+J14,0)</f>
        <v>0</v>
      </c>
      <c r="L14" s="51">
        <f t="shared" ref="L14" si="2">ROUND(F14*D14,0)</f>
        <v>0</v>
      </c>
      <c r="M14" s="51">
        <f t="shared" ref="M14" si="3">ROUND(L14*G14,0)</f>
        <v>0</v>
      </c>
      <c r="N14" s="51">
        <f t="shared" ref="N14" si="4">ROUND(L14*I14,0)</f>
        <v>0</v>
      </c>
      <c r="O14" s="54">
        <f t="shared" ref="O14" si="5">ROUND(L14+N14+M14,0)</f>
        <v>0</v>
      </c>
    </row>
    <row r="15" spans="1:15" s="8" customFormat="1" ht="389.25" customHeight="1" x14ac:dyDescent="0.25">
      <c r="A15" s="98"/>
      <c r="B15" s="95"/>
      <c r="C15" s="101"/>
      <c r="D15" s="104"/>
      <c r="E15" s="107"/>
      <c r="F15" s="110"/>
      <c r="G15" s="58"/>
      <c r="H15" s="52"/>
      <c r="I15" s="58"/>
      <c r="J15" s="52"/>
      <c r="K15" s="52"/>
      <c r="L15" s="52"/>
      <c r="M15" s="52"/>
      <c r="N15" s="52"/>
      <c r="O15" s="55"/>
    </row>
    <row r="16" spans="1:15" s="8" customFormat="1" ht="150.75" customHeight="1" x14ac:dyDescent="0.25">
      <c r="A16" s="98"/>
      <c r="B16" s="95"/>
      <c r="C16" s="101"/>
      <c r="D16" s="104"/>
      <c r="E16" s="107"/>
      <c r="F16" s="110"/>
      <c r="G16" s="58"/>
      <c r="H16" s="52"/>
      <c r="I16" s="58"/>
      <c r="J16" s="52"/>
      <c r="K16" s="52"/>
      <c r="L16" s="52"/>
      <c r="M16" s="52"/>
      <c r="N16" s="52"/>
      <c r="O16" s="55"/>
    </row>
    <row r="17" spans="1:15" s="8" customFormat="1" ht="359.25" customHeight="1" x14ac:dyDescent="0.25">
      <c r="A17" s="98"/>
      <c r="B17" s="95"/>
      <c r="C17" s="101"/>
      <c r="D17" s="104"/>
      <c r="E17" s="107"/>
      <c r="F17" s="110"/>
      <c r="G17" s="58"/>
      <c r="H17" s="52"/>
      <c r="I17" s="58"/>
      <c r="J17" s="52"/>
      <c r="K17" s="52"/>
      <c r="L17" s="52"/>
      <c r="M17" s="52"/>
      <c r="N17" s="52"/>
      <c r="O17" s="55"/>
    </row>
    <row r="18" spans="1:15" s="8" customFormat="1" ht="24" customHeight="1" thickBot="1" x14ac:dyDescent="0.3">
      <c r="A18" s="99"/>
      <c r="B18" s="96"/>
      <c r="C18" s="102"/>
      <c r="D18" s="105"/>
      <c r="E18" s="108"/>
      <c r="F18" s="111"/>
      <c r="G18" s="59"/>
      <c r="H18" s="53"/>
      <c r="I18" s="59"/>
      <c r="J18" s="53"/>
      <c r="K18" s="53"/>
      <c r="L18" s="53"/>
      <c r="M18" s="53"/>
      <c r="N18" s="53"/>
      <c r="O18" s="56"/>
    </row>
    <row r="19" spans="1:15" s="8" customFormat="1" ht="42" customHeight="1" thickBot="1" x14ac:dyDescent="0.3">
      <c r="A19" s="92" t="s">
        <v>26</v>
      </c>
      <c r="B19" s="93"/>
      <c r="C19" s="93"/>
      <c r="D19" s="93"/>
      <c r="E19" s="93"/>
      <c r="F19" s="93"/>
      <c r="G19" s="93"/>
      <c r="H19" s="93"/>
      <c r="I19" s="93"/>
      <c r="J19" s="93"/>
      <c r="K19" s="93"/>
      <c r="L19" s="122" t="s">
        <v>27</v>
      </c>
      <c r="M19" s="123"/>
      <c r="N19" s="123"/>
      <c r="O19" s="29">
        <f>SUMIF(G:G,0%,L:L)+SUMIF(G:G,"",L:L)</f>
        <v>0</v>
      </c>
    </row>
    <row r="20" spans="1:15" s="8" customFormat="1" ht="39" customHeight="1" x14ac:dyDescent="0.25">
      <c r="A20" s="76" t="s">
        <v>78</v>
      </c>
      <c r="B20" s="77"/>
      <c r="C20" s="77"/>
      <c r="D20" s="77"/>
      <c r="E20" s="77"/>
      <c r="F20" s="77"/>
      <c r="G20" s="77"/>
      <c r="H20" s="77"/>
      <c r="I20" s="77"/>
      <c r="J20" s="77"/>
      <c r="K20" s="78"/>
      <c r="L20" s="116" t="s">
        <v>28</v>
      </c>
      <c r="M20" s="117"/>
      <c r="N20" s="117"/>
      <c r="O20" s="30">
        <f>SUMIF(G:G,5%,L:L)</f>
        <v>0</v>
      </c>
    </row>
    <row r="21" spans="1:15" s="8" customFormat="1" ht="30" customHeight="1" x14ac:dyDescent="0.25">
      <c r="A21" s="79"/>
      <c r="B21" s="80"/>
      <c r="C21" s="80"/>
      <c r="D21" s="80"/>
      <c r="E21" s="80"/>
      <c r="F21" s="80"/>
      <c r="G21" s="80"/>
      <c r="H21" s="80"/>
      <c r="I21" s="80"/>
      <c r="J21" s="80"/>
      <c r="K21" s="81"/>
      <c r="L21" s="116" t="s">
        <v>29</v>
      </c>
      <c r="M21" s="117"/>
      <c r="N21" s="117"/>
      <c r="O21" s="30">
        <f>SUMIF(G:G,19%,L:L)</f>
        <v>0</v>
      </c>
    </row>
    <row r="22" spans="1:15" s="8" customFormat="1" ht="30" customHeight="1" x14ac:dyDescent="0.25">
      <c r="A22" s="79"/>
      <c r="B22" s="80"/>
      <c r="C22" s="80"/>
      <c r="D22" s="80"/>
      <c r="E22" s="80"/>
      <c r="F22" s="80"/>
      <c r="G22" s="80"/>
      <c r="H22" s="80"/>
      <c r="I22" s="80"/>
      <c r="J22" s="80"/>
      <c r="K22" s="81"/>
      <c r="L22" s="118" t="s">
        <v>22</v>
      </c>
      <c r="M22" s="119"/>
      <c r="N22" s="119"/>
      <c r="O22" s="31">
        <f>SUM(O19:O21)</f>
        <v>0</v>
      </c>
    </row>
    <row r="23" spans="1:15" s="8" customFormat="1" ht="30" customHeight="1" x14ac:dyDescent="0.25">
      <c r="A23" s="79"/>
      <c r="B23" s="80"/>
      <c r="C23" s="80"/>
      <c r="D23" s="80"/>
      <c r="E23" s="80"/>
      <c r="F23" s="80"/>
      <c r="G23" s="80"/>
      <c r="H23" s="80"/>
      <c r="I23" s="80"/>
      <c r="J23" s="80"/>
      <c r="K23" s="81"/>
      <c r="L23" s="120" t="s">
        <v>30</v>
      </c>
      <c r="M23" s="121"/>
      <c r="N23" s="121"/>
      <c r="O23" s="32">
        <f>SUMIF(G:G,5%,M:M)</f>
        <v>0</v>
      </c>
    </row>
    <row r="24" spans="1:15" s="8" customFormat="1" ht="30" customHeight="1" x14ac:dyDescent="0.25">
      <c r="A24" s="79"/>
      <c r="B24" s="80"/>
      <c r="C24" s="80"/>
      <c r="D24" s="80"/>
      <c r="E24" s="80"/>
      <c r="F24" s="80"/>
      <c r="G24" s="80"/>
      <c r="H24" s="80"/>
      <c r="I24" s="80"/>
      <c r="J24" s="80"/>
      <c r="K24" s="81"/>
      <c r="L24" s="120" t="s">
        <v>31</v>
      </c>
      <c r="M24" s="121"/>
      <c r="N24" s="121"/>
      <c r="O24" s="32">
        <f>SUMIF(G:G,19%,M:M)</f>
        <v>0</v>
      </c>
    </row>
    <row r="25" spans="1:15" s="8" customFormat="1" ht="30" customHeight="1" x14ac:dyDescent="0.25">
      <c r="A25" s="79"/>
      <c r="B25" s="80"/>
      <c r="C25" s="80"/>
      <c r="D25" s="80"/>
      <c r="E25" s="80"/>
      <c r="F25" s="80"/>
      <c r="G25" s="80"/>
      <c r="H25" s="80"/>
      <c r="I25" s="80"/>
      <c r="J25" s="80"/>
      <c r="K25" s="81"/>
      <c r="L25" s="118" t="s">
        <v>32</v>
      </c>
      <c r="M25" s="119"/>
      <c r="N25" s="119"/>
      <c r="O25" s="31">
        <f>SUM(O23:O24)</f>
        <v>0</v>
      </c>
    </row>
    <row r="26" spans="1:15" s="8" customFormat="1" ht="30" customHeight="1" x14ac:dyDescent="0.25">
      <c r="A26" s="79"/>
      <c r="B26" s="80"/>
      <c r="C26" s="80"/>
      <c r="D26" s="80"/>
      <c r="E26" s="80"/>
      <c r="F26" s="80"/>
      <c r="G26" s="80"/>
      <c r="H26" s="80"/>
      <c r="I26" s="80"/>
      <c r="J26" s="80"/>
      <c r="K26" s="81"/>
      <c r="L26" s="116" t="s">
        <v>33</v>
      </c>
      <c r="M26" s="117"/>
      <c r="N26" s="117"/>
      <c r="O26" s="30">
        <f>SUMIF(I:I,8%,N:N)</f>
        <v>0</v>
      </c>
    </row>
    <row r="27" spans="1:15" s="8" customFormat="1" ht="37.5" customHeight="1" x14ac:dyDescent="0.25">
      <c r="A27" s="79"/>
      <c r="B27" s="80"/>
      <c r="C27" s="80"/>
      <c r="D27" s="80"/>
      <c r="E27" s="80"/>
      <c r="F27" s="80"/>
      <c r="G27" s="80"/>
      <c r="H27" s="80"/>
      <c r="I27" s="80"/>
      <c r="J27" s="80"/>
      <c r="K27" s="81"/>
      <c r="L27" s="114" t="s">
        <v>34</v>
      </c>
      <c r="M27" s="115"/>
      <c r="N27" s="115"/>
      <c r="O27" s="31">
        <f>SUM(O26)</f>
        <v>0</v>
      </c>
    </row>
    <row r="28" spans="1:15" s="8" customFormat="1" ht="32.25" customHeight="1" thickBot="1" x14ac:dyDescent="0.3">
      <c r="A28" s="82"/>
      <c r="B28" s="83"/>
      <c r="C28" s="83"/>
      <c r="D28" s="83"/>
      <c r="E28" s="83"/>
      <c r="F28" s="83"/>
      <c r="G28" s="83"/>
      <c r="H28" s="83"/>
      <c r="I28" s="83"/>
      <c r="J28" s="83"/>
      <c r="K28" s="84"/>
      <c r="L28" s="112" t="s">
        <v>35</v>
      </c>
      <c r="M28" s="113"/>
      <c r="N28" s="113"/>
      <c r="O28" s="33">
        <f>+O22+O25+O27</f>
        <v>0</v>
      </c>
    </row>
    <row r="30" spans="1:15" ht="50.1" customHeight="1" thickBot="1" x14ac:dyDescent="0.3">
      <c r="B30" s="85"/>
      <c r="C30" s="85"/>
    </row>
    <row r="31" spans="1:15" x14ac:dyDescent="0.25">
      <c r="B31" s="63" t="s">
        <v>36</v>
      </c>
      <c r="C31" s="63"/>
    </row>
    <row r="32" spans="1:15" ht="15" customHeight="1" x14ac:dyDescent="0.25">
      <c r="M32" s="35"/>
      <c r="N32" s="36"/>
      <c r="O32" s="37"/>
    </row>
    <row r="33" spans="1:17" ht="15.75" customHeight="1" x14ac:dyDescent="0.25">
      <c r="M33" s="35"/>
      <c r="N33" s="36"/>
      <c r="O33" s="37"/>
    </row>
    <row r="34" spans="1:17" ht="15" customHeight="1" x14ac:dyDescent="0.25">
      <c r="A34" s="9" t="s">
        <v>37</v>
      </c>
      <c r="M34" s="35"/>
      <c r="N34" s="36"/>
      <c r="O34" s="37"/>
    </row>
    <row r="35" spans="1:17" x14ac:dyDescent="0.25">
      <c r="A35" s="62" t="s">
        <v>38</v>
      </c>
      <c r="B35" s="62"/>
      <c r="C35" s="62"/>
      <c r="D35" s="62"/>
      <c r="E35" s="62"/>
      <c r="F35" s="62"/>
      <c r="G35" s="62"/>
      <c r="H35" s="62"/>
      <c r="I35" s="62"/>
      <c r="J35" s="62"/>
      <c r="K35" s="62"/>
      <c r="L35" s="62"/>
      <c r="M35" s="62"/>
      <c r="N35" s="62"/>
      <c r="O35" s="62"/>
      <c r="P35" s="1"/>
      <c r="Q35" s="1"/>
    </row>
    <row r="36" spans="1:17" ht="15" customHeight="1" x14ac:dyDescent="0.25">
      <c r="A36" s="61" t="s">
        <v>39</v>
      </c>
      <c r="B36" s="61"/>
      <c r="C36" s="61"/>
      <c r="D36" s="61"/>
      <c r="E36" s="61"/>
      <c r="F36" s="61"/>
      <c r="G36" s="61"/>
      <c r="H36" s="61"/>
      <c r="I36" s="61"/>
      <c r="J36" s="61"/>
      <c r="K36" s="61"/>
      <c r="L36" s="61"/>
      <c r="M36" s="61"/>
      <c r="N36" s="61"/>
      <c r="O36" s="61"/>
      <c r="P36" s="34"/>
      <c r="Q36" s="34"/>
    </row>
    <row r="37" spans="1:17" x14ac:dyDescent="0.25">
      <c r="A37" s="60" t="s">
        <v>40</v>
      </c>
      <c r="B37" s="60"/>
      <c r="C37" s="60"/>
      <c r="D37" s="60"/>
      <c r="E37" s="60"/>
      <c r="F37" s="60"/>
      <c r="G37" s="60"/>
      <c r="H37" s="60"/>
      <c r="I37" s="60"/>
      <c r="J37" s="60"/>
      <c r="K37" s="60"/>
      <c r="L37" s="60"/>
      <c r="M37" s="60"/>
      <c r="N37" s="60"/>
      <c r="O37" s="60"/>
      <c r="P37" s="4"/>
      <c r="Q37" s="4"/>
    </row>
    <row r="38" spans="1:17" x14ac:dyDescent="0.25">
      <c r="A38" s="60" t="s">
        <v>41</v>
      </c>
      <c r="B38" s="60"/>
      <c r="C38" s="60"/>
      <c r="D38" s="60"/>
      <c r="E38" s="60"/>
      <c r="F38" s="60"/>
      <c r="G38" s="60"/>
      <c r="H38" s="60"/>
      <c r="I38" s="60"/>
      <c r="J38" s="60"/>
      <c r="K38" s="60"/>
      <c r="L38" s="60"/>
      <c r="M38" s="60"/>
      <c r="N38" s="60"/>
      <c r="O38" s="60"/>
      <c r="P38" s="4"/>
      <c r="Q38" s="4"/>
    </row>
    <row r="39" spans="1:17" x14ac:dyDescent="0.25">
      <c r="K39" s="1"/>
      <c r="L39" s="1"/>
      <c r="M39" s="1"/>
      <c r="N39" s="1"/>
    </row>
    <row r="81" spans="11:15" s="1" customFormat="1" x14ac:dyDescent="0.25">
      <c r="K81" s="3"/>
      <c r="L81" s="3"/>
      <c r="M81" s="3"/>
      <c r="N81" s="3"/>
      <c r="O81" s="3"/>
    </row>
    <row r="82" spans="11:15" s="1" customFormat="1" x14ac:dyDescent="0.25">
      <c r="K82" s="3"/>
      <c r="L82" s="3"/>
      <c r="M82" s="3"/>
      <c r="N82" s="3"/>
      <c r="O82" s="3"/>
    </row>
    <row r="83" spans="11:15" s="1" customFormat="1" x14ac:dyDescent="0.25">
      <c r="K83" s="3"/>
      <c r="L83" s="3"/>
      <c r="M83" s="3"/>
      <c r="N83" s="3"/>
      <c r="O83" s="3"/>
    </row>
    <row r="84" spans="11:15" s="1" customFormat="1" x14ac:dyDescent="0.25">
      <c r="K84" s="3"/>
      <c r="L84" s="3"/>
      <c r="M84" s="3"/>
      <c r="N84" s="3"/>
      <c r="O84" s="3"/>
    </row>
  </sheetData>
  <sheetProtection algorithmName="SHA-512" hashValue="B/6ZY7WTGS4BzucqmzEp5mMTatZgemVw3IDZPbJvtLYThZ45vPkQ4bHLgzC0sV9o5T+0Zi0qVfU2p1gvbz0nHw==" saltValue="zQCg/XU7ksM+jhAuVvjf+g==" spinCount="100000" sheet="1" scenarios="1" selectLockedCells="1"/>
  <mergeCells count="50">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B14:B18"/>
    <mergeCell ref="A14:A18"/>
    <mergeCell ref="C14:C18"/>
    <mergeCell ref="D14:D18"/>
    <mergeCell ref="E14:E18"/>
    <mergeCell ref="F14:F18"/>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 ref="L14:L18"/>
    <mergeCell ref="M14:M18"/>
    <mergeCell ref="N14:N18"/>
    <mergeCell ref="O14:O18"/>
    <mergeCell ref="G14:G18"/>
    <mergeCell ref="H14:H18"/>
    <mergeCell ref="I14:I18"/>
    <mergeCell ref="J14:J18"/>
    <mergeCell ref="K14:K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44"/>
      <c r="C2" s="144"/>
      <c r="D2" s="135" t="s">
        <v>0</v>
      </c>
      <c r="E2" s="137"/>
      <c r="F2" s="137"/>
      <c r="G2" s="137"/>
      <c r="H2" s="136"/>
      <c r="I2" s="135" t="s">
        <v>1</v>
      </c>
      <c r="J2" s="136"/>
      <c r="K2" s="49"/>
    </row>
    <row r="3" spans="2:11" ht="15" customHeight="1" x14ac:dyDescent="0.25">
      <c r="B3" s="144"/>
      <c r="C3" s="144"/>
      <c r="D3" s="135" t="s">
        <v>2</v>
      </c>
      <c r="E3" s="137"/>
      <c r="F3" s="137"/>
      <c r="G3" s="137"/>
      <c r="H3" s="136"/>
      <c r="I3" s="135" t="s">
        <v>77</v>
      </c>
      <c r="J3" s="136"/>
      <c r="K3" s="48"/>
    </row>
    <row r="4" spans="2:11" ht="15" customHeight="1" x14ac:dyDescent="0.25">
      <c r="B4" s="144"/>
      <c r="C4" s="144"/>
      <c r="D4" s="138" t="s">
        <v>3</v>
      </c>
      <c r="E4" s="139"/>
      <c r="F4" s="139"/>
      <c r="G4" s="139"/>
      <c r="H4" s="140"/>
      <c r="I4" s="135" t="s">
        <v>79</v>
      </c>
      <c r="J4" s="136"/>
      <c r="K4" s="48"/>
    </row>
    <row r="5" spans="2:11" ht="15" customHeight="1" x14ac:dyDescent="0.25">
      <c r="B5" s="144"/>
      <c r="C5" s="144"/>
      <c r="D5" s="141"/>
      <c r="E5" s="142"/>
      <c r="F5" s="142"/>
      <c r="G5" s="142"/>
      <c r="H5" s="143"/>
      <c r="I5" s="135" t="s">
        <v>47</v>
      </c>
      <c r="J5" s="136"/>
      <c r="K5" s="48"/>
    </row>
    <row r="6" spans="2:11" x14ac:dyDescent="0.25">
      <c r="K6" s="40"/>
    </row>
    <row r="7" spans="2:11" ht="15.75" customHeight="1" x14ac:dyDescent="0.25">
      <c r="B7" s="133" t="s">
        <v>48</v>
      </c>
      <c r="C7" s="133"/>
      <c r="D7" s="133"/>
      <c r="E7" s="133"/>
      <c r="F7" s="133"/>
      <c r="G7" s="133"/>
      <c r="H7" s="133"/>
      <c r="I7" s="133"/>
      <c r="J7" s="133"/>
      <c r="K7" s="45"/>
    </row>
    <row r="8" spans="2:11" ht="15.75" customHeight="1" x14ac:dyDescent="0.25">
      <c r="B8" s="130" t="s">
        <v>49</v>
      </c>
      <c r="C8" s="130" t="s">
        <v>50</v>
      </c>
      <c r="D8" s="130"/>
      <c r="E8" s="130"/>
      <c r="F8" s="130"/>
      <c r="G8" s="133" t="s">
        <v>51</v>
      </c>
      <c r="H8" s="133"/>
      <c r="I8" s="133"/>
      <c r="J8" s="133"/>
      <c r="K8" s="45"/>
    </row>
    <row r="9" spans="2:11" ht="15.75" customHeight="1" x14ac:dyDescent="0.25">
      <c r="B9" s="130"/>
      <c r="C9" s="44" t="s">
        <v>52</v>
      </c>
      <c r="D9" s="44" t="s">
        <v>53</v>
      </c>
      <c r="E9" s="130" t="s">
        <v>54</v>
      </c>
      <c r="F9" s="130"/>
      <c r="G9" s="133"/>
      <c r="H9" s="133"/>
      <c r="I9" s="133"/>
      <c r="J9" s="133"/>
      <c r="K9" s="45"/>
    </row>
    <row r="10" spans="2:11" ht="15.75" customHeight="1" x14ac:dyDescent="0.25">
      <c r="B10" s="42">
        <v>1</v>
      </c>
      <c r="C10" s="42">
        <v>2021</v>
      </c>
      <c r="D10" s="42">
        <v>5</v>
      </c>
      <c r="E10" s="131">
        <v>24</v>
      </c>
      <c r="F10" s="131"/>
      <c r="G10" s="145" t="s">
        <v>55</v>
      </c>
      <c r="H10" s="145"/>
      <c r="I10" s="145"/>
      <c r="J10" s="145"/>
      <c r="K10" s="47"/>
    </row>
    <row r="11" spans="2:11" ht="57.75" customHeight="1" x14ac:dyDescent="0.25">
      <c r="B11" s="42">
        <v>2</v>
      </c>
      <c r="C11" s="42">
        <v>2022</v>
      </c>
      <c r="D11" s="42">
        <v>5</v>
      </c>
      <c r="E11" s="124">
        <v>31</v>
      </c>
      <c r="F11" s="125"/>
      <c r="G11" s="126" t="s">
        <v>56</v>
      </c>
      <c r="H11" s="127"/>
      <c r="I11" s="127"/>
      <c r="J11" s="128"/>
      <c r="K11" s="47"/>
    </row>
    <row r="12" spans="2:11" ht="82.5" customHeight="1" x14ac:dyDescent="0.25">
      <c r="B12" s="42">
        <v>3</v>
      </c>
      <c r="C12" s="42">
        <v>2022</v>
      </c>
      <c r="D12" s="42">
        <v>7</v>
      </c>
      <c r="E12" s="124">
        <v>27</v>
      </c>
      <c r="F12" s="125"/>
      <c r="G12" s="126" t="s">
        <v>57</v>
      </c>
      <c r="H12" s="127"/>
      <c r="I12" s="127"/>
      <c r="J12" s="128"/>
      <c r="K12" s="47"/>
    </row>
    <row r="13" spans="2:11" ht="100.5" customHeight="1" x14ac:dyDescent="0.25">
      <c r="B13" s="42">
        <v>4</v>
      </c>
      <c r="C13" s="42">
        <v>2023</v>
      </c>
      <c r="D13" s="42">
        <v>11</v>
      </c>
      <c r="E13" s="124">
        <v>30</v>
      </c>
      <c r="F13" s="125"/>
      <c r="G13" s="126" t="s">
        <v>72</v>
      </c>
      <c r="H13" s="127"/>
      <c r="I13" s="127"/>
      <c r="J13" s="128"/>
      <c r="K13" s="47"/>
    </row>
    <row r="14" spans="2:11" ht="70.5" customHeight="1" x14ac:dyDescent="0.25">
      <c r="B14" s="42">
        <v>5</v>
      </c>
      <c r="C14" s="42">
        <v>2024</v>
      </c>
      <c r="D14" s="50" t="s">
        <v>71</v>
      </c>
      <c r="E14" s="124">
        <v>27</v>
      </c>
      <c r="F14" s="125"/>
      <c r="G14" s="126" t="s">
        <v>73</v>
      </c>
      <c r="H14" s="127"/>
      <c r="I14" s="127"/>
      <c r="J14" s="128"/>
      <c r="K14" s="47"/>
    </row>
    <row r="15" spans="2:11" ht="76.5" customHeight="1" x14ac:dyDescent="0.25">
      <c r="B15" s="42">
        <v>6</v>
      </c>
      <c r="C15" s="42">
        <v>2024</v>
      </c>
      <c r="D15" s="50" t="s">
        <v>74</v>
      </c>
      <c r="E15" s="124"/>
      <c r="F15" s="125"/>
      <c r="G15" s="126" t="s">
        <v>76</v>
      </c>
      <c r="H15" s="127"/>
      <c r="I15" s="127"/>
      <c r="J15" s="128"/>
      <c r="K15" s="47"/>
    </row>
    <row r="16" spans="2:11" ht="15.75" customHeight="1" x14ac:dyDescent="0.25">
      <c r="B16" s="130" t="s">
        <v>58</v>
      </c>
      <c r="C16" s="130"/>
      <c r="D16" s="130"/>
      <c r="E16" s="130"/>
      <c r="F16" s="130"/>
      <c r="G16" s="130"/>
      <c r="H16" s="130"/>
      <c r="I16" s="130"/>
      <c r="J16" s="130"/>
      <c r="K16" s="43"/>
    </row>
    <row r="17" spans="2:11" x14ac:dyDescent="0.25">
      <c r="B17" s="130" t="s">
        <v>59</v>
      </c>
      <c r="C17" s="130"/>
      <c r="D17" s="130"/>
      <c r="E17" s="130"/>
      <c r="F17" s="130" t="s">
        <v>60</v>
      </c>
      <c r="G17" s="130"/>
      <c r="H17" s="130"/>
      <c r="I17" s="130"/>
      <c r="J17" s="130"/>
      <c r="K17" s="43"/>
    </row>
    <row r="18" spans="2:11" ht="15.75" customHeight="1" x14ac:dyDescent="0.25">
      <c r="B18" s="131" t="s">
        <v>61</v>
      </c>
      <c r="C18" s="131"/>
      <c r="D18" s="131"/>
      <c r="E18" s="131"/>
      <c r="F18" s="131" t="s">
        <v>75</v>
      </c>
      <c r="G18" s="131"/>
      <c r="H18" s="131"/>
      <c r="I18" s="131"/>
      <c r="J18" s="131"/>
      <c r="K18" s="41"/>
    </row>
    <row r="19" spans="2:11" x14ac:dyDescent="0.25">
      <c r="B19" s="130" t="s">
        <v>62</v>
      </c>
      <c r="C19" s="130"/>
      <c r="D19" s="130"/>
      <c r="E19" s="130"/>
      <c r="F19" s="130"/>
      <c r="G19" s="130"/>
      <c r="H19" s="130"/>
      <c r="I19" s="130"/>
      <c r="J19" s="130"/>
      <c r="K19" s="43"/>
    </row>
    <row r="20" spans="2:11" x14ac:dyDescent="0.25">
      <c r="B20" s="130" t="s">
        <v>59</v>
      </c>
      <c r="C20" s="130"/>
      <c r="D20" s="130"/>
      <c r="E20" s="130"/>
      <c r="F20" s="130" t="s">
        <v>60</v>
      </c>
      <c r="G20" s="130"/>
      <c r="H20" s="130"/>
      <c r="I20" s="130"/>
      <c r="J20" s="130"/>
      <c r="K20" s="43"/>
    </row>
    <row r="21" spans="2:11" ht="15.75" customHeight="1" x14ac:dyDescent="0.25">
      <c r="B21" s="132" t="s">
        <v>63</v>
      </c>
      <c r="C21" s="132"/>
      <c r="D21" s="132"/>
      <c r="E21" s="132"/>
      <c r="F21" s="132" t="s">
        <v>64</v>
      </c>
      <c r="G21" s="132"/>
      <c r="H21" s="132"/>
      <c r="I21" s="132"/>
      <c r="J21" s="132"/>
      <c r="K21" s="46"/>
    </row>
    <row r="22" spans="2:11" ht="15.75" customHeight="1" x14ac:dyDescent="0.25">
      <c r="B22" s="133" t="s">
        <v>65</v>
      </c>
      <c r="C22" s="133"/>
      <c r="D22" s="133"/>
      <c r="E22" s="133"/>
      <c r="F22" s="133"/>
      <c r="G22" s="133"/>
      <c r="H22" s="133"/>
      <c r="I22" s="133"/>
      <c r="J22" s="133"/>
      <c r="K22" s="45"/>
    </row>
    <row r="23" spans="2:11" x14ac:dyDescent="0.25">
      <c r="B23" s="130" t="s">
        <v>59</v>
      </c>
      <c r="C23" s="130"/>
      <c r="D23" s="130"/>
      <c r="E23" s="130" t="s">
        <v>60</v>
      </c>
      <c r="F23" s="130"/>
      <c r="G23" s="130"/>
      <c r="H23" s="130" t="s">
        <v>66</v>
      </c>
      <c r="I23" s="130"/>
      <c r="J23" s="130"/>
      <c r="K23" s="43"/>
    </row>
    <row r="24" spans="2:11" x14ac:dyDescent="0.25">
      <c r="B24" s="130"/>
      <c r="C24" s="130"/>
      <c r="D24" s="130"/>
      <c r="E24" s="130"/>
      <c r="F24" s="130"/>
      <c r="G24" s="130"/>
      <c r="H24" s="44" t="s">
        <v>52</v>
      </c>
      <c r="I24" s="44" t="s">
        <v>53</v>
      </c>
      <c r="J24" s="44" t="s">
        <v>54</v>
      </c>
      <c r="K24" s="43"/>
    </row>
    <row r="25" spans="2:11" x14ac:dyDescent="0.25">
      <c r="B25" s="131" t="s">
        <v>67</v>
      </c>
      <c r="C25" s="131"/>
      <c r="D25" s="131"/>
      <c r="E25" s="132" t="s">
        <v>68</v>
      </c>
      <c r="F25" s="132"/>
      <c r="G25" s="132"/>
      <c r="H25" s="42">
        <v>2024</v>
      </c>
      <c r="I25" s="50" t="s">
        <v>74</v>
      </c>
      <c r="J25" s="42"/>
      <c r="K25" s="41"/>
    </row>
    <row r="26" spans="2:11" x14ac:dyDescent="0.25">
      <c r="K26" s="40"/>
    </row>
    <row r="27" spans="2:11" ht="56.25" customHeight="1" x14ac:dyDescent="0.25">
      <c r="B27" s="40"/>
      <c r="C27" s="129" t="s">
        <v>69</v>
      </c>
      <c r="D27" s="129"/>
      <c r="E27" s="129"/>
      <c r="F27" s="129"/>
      <c r="G27" s="129"/>
      <c r="H27" s="129"/>
      <c r="I27" s="129"/>
      <c r="K27" s="40"/>
    </row>
    <row r="28" spans="2:11" ht="16.5" customHeight="1" x14ac:dyDescent="0.25">
      <c r="E28" s="134" t="s">
        <v>70</v>
      </c>
      <c r="F28" s="134"/>
      <c r="G28" s="134"/>
      <c r="H28" s="134"/>
      <c r="I28" s="134"/>
      <c r="J28" s="134"/>
      <c r="K28" s="39"/>
    </row>
    <row r="29" spans="2:11" x14ac:dyDescent="0.25">
      <c r="B29" s="40"/>
      <c r="C29" s="40"/>
      <c r="D29" s="40"/>
      <c r="E29" s="134"/>
      <c r="F29" s="134"/>
      <c r="G29" s="134"/>
      <c r="H29" s="134"/>
      <c r="I29" s="134"/>
      <c r="J29" s="134"/>
      <c r="K29" s="39"/>
    </row>
    <row r="30" spans="2:11" ht="15" customHeight="1" x14ac:dyDescent="0.25">
      <c r="C30" s="38"/>
      <c r="D30" s="38"/>
      <c r="E30" s="38"/>
      <c r="F30" s="38"/>
      <c r="G30" s="38"/>
      <c r="H30" s="38"/>
    </row>
    <row r="31" spans="2:11" x14ac:dyDescent="0.25">
      <c r="B31" s="38"/>
      <c r="C31" s="38"/>
      <c r="D31" s="38"/>
      <c r="E31" s="38"/>
      <c r="F31" s="38"/>
      <c r="G31" s="38"/>
      <c r="H31" s="3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2024-08-23T23:39:23Z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