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261 DE 2024/PUBLICACION/"/>
    </mc:Choice>
  </mc:AlternateContent>
  <xr:revisionPtr revIDLastSave="366" documentId="13_ncr:1_{F325527D-AE3E-4150-8C66-BA9D114568FD}" xr6:coauthVersionLast="47" xr6:coauthVersionMax="47" xr10:uidLastSave="{FAB568BC-E734-47BB-A2F4-00A2BA8B9ED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7" l="1"/>
  <c r="N47" i="7"/>
  <c r="N48" i="7"/>
  <c r="N74" i="7"/>
  <c r="M20" i="7"/>
  <c r="M26" i="7"/>
  <c r="M27" i="7"/>
  <c r="M28" i="7"/>
  <c r="M68" i="7"/>
  <c r="M74" i="7"/>
  <c r="M75" i="7"/>
  <c r="M76" i="7"/>
  <c r="M92" i="7"/>
  <c r="L15" i="7"/>
  <c r="M15" i="7" s="1"/>
  <c r="L16" i="7"/>
  <c r="N16" i="7" s="1"/>
  <c r="L17" i="7"/>
  <c r="M17" i="7" s="1"/>
  <c r="L18" i="7"/>
  <c r="M18" i="7" s="1"/>
  <c r="L19" i="7"/>
  <c r="N19" i="7" s="1"/>
  <c r="L20" i="7"/>
  <c r="L21" i="7"/>
  <c r="M21" i="7" s="1"/>
  <c r="L22" i="7"/>
  <c r="M22" i="7" s="1"/>
  <c r="L23" i="7"/>
  <c r="M23" i="7" s="1"/>
  <c r="L24" i="7"/>
  <c r="M24" i="7" s="1"/>
  <c r="L25" i="7"/>
  <c r="M25" i="7" s="1"/>
  <c r="L26" i="7"/>
  <c r="N26" i="7" s="1"/>
  <c r="L27" i="7"/>
  <c r="N27" i="7" s="1"/>
  <c r="L28" i="7"/>
  <c r="N28" i="7" s="1"/>
  <c r="L29" i="7"/>
  <c r="M29" i="7" s="1"/>
  <c r="L30" i="7"/>
  <c r="N30" i="7" s="1"/>
  <c r="L31" i="7"/>
  <c r="N31" i="7" s="1"/>
  <c r="L32" i="7"/>
  <c r="N32" i="7" s="1"/>
  <c r="L33" i="7"/>
  <c r="N33" i="7" s="1"/>
  <c r="L34" i="7"/>
  <c r="M34" i="7" s="1"/>
  <c r="L35" i="7"/>
  <c r="N35" i="7" s="1"/>
  <c r="L36" i="7"/>
  <c r="L37" i="7"/>
  <c r="L38" i="7"/>
  <c r="M38" i="7" s="1"/>
  <c r="L39" i="7"/>
  <c r="N39" i="7" s="1"/>
  <c r="L40" i="7"/>
  <c r="L41" i="7"/>
  <c r="M41" i="7" s="1"/>
  <c r="L42" i="7"/>
  <c r="M42" i="7" s="1"/>
  <c r="L43" i="7"/>
  <c r="L44" i="7"/>
  <c r="M44" i="7" s="1"/>
  <c r="L45" i="7"/>
  <c r="M45" i="7" s="1"/>
  <c r="L46" i="7"/>
  <c r="M46" i="7" s="1"/>
  <c r="L47" i="7"/>
  <c r="M47" i="7" s="1"/>
  <c r="L48" i="7"/>
  <c r="L49" i="7"/>
  <c r="N49" i="7" s="1"/>
  <c r="L50" i="7"/>
  <c r="M50" i="7" s="1"/>
  <c r="L51" i="7"/>
  <c r="M51" i="7" s="1"/>
  <c r="L52" i="7"/>
  <c r="M52" i="7" s="1"/>
  <c r="L53" i="7"/>
  <c r="M53" i="7" s="1"/>
  <c r="L54" i="7"/>
  <c r="N54" i="7" s="1"/>
  <c r="L55" i="7"/>
  <c r="N55" i="7" s="1"/>
  <c r="L56" i="7"/>
  <c r="N56" i="7" s="1"/>
  <c r="L57" i="7"/>
  <c r="M57" i="7" s="1"/>
  <c r="L58" i="7"/>
  <c r="L59" i="7"/>
  <c r="N59" i="7" s="1"/>
  <c r="L60" i="7"/>
  <c r="N60" i="7" s="1"/>
  <c r="L61" i="7"/>
  <c r="L62" i="7"/>
  <c r="M62" i="7" s="1"/>
  <c r="L63" i="7"/>
  <c r="N63" i="7" s="1"/>
  <c r="L64" i="7"/>
  <c r="M64" i="7" s="1"/>
  <c r="L65" i="7"/>
  <c r="N65" i="7" s="1"/>
  <c r="L66" i="7"/>
  <c r="N66" i="7" s="1"/>
  <c r="L67" i="7"/>
  <c r="M67" i="7" s="1"/>
  <c r="L68" i="7"/>
  <c r="L69" i="7"/>
  <c r="M69" i="7" s="1"/>
  <c r="L70" i="7"/>
  <c r="M70" i="7" s="1"/>
  <c r="L71" i="7"/>
  <c r="M71" i="7" s="1"/>
  <c r="L72" i="7"/>
  <c r="N72" i="7" s="1"/>
  <c r="L73" i="7"/>
  <c r="M73" i="7" s="1"/>
  <c r="L74" i="7"/>
  <c r="L75" i="7"/>
  <c r="N75" i="7" s="1"/>
  <c r="L76" i="7"/>
  <c r="N76" i="7" s="1"/>
  <c r="L77" i="7"/>
  <c r="M77" i="7" s="1"/>
  <c r="L78" i="7"/>
  <c r="N78" i="7" s="1"/>
  <c r="L79" i="7"/>
  <c r="N79" i="7" s="1"/>
  <c r="L80" i="7"/>
  <c r="N80" i="7" s="1"/>
  <c r="L81" i="7"/>
  <c r="N81" i="7" s="1"/>
  <c r="L82" i="7"/>
  <c r="M82" i="7" s="1"/>
  <c r="L83" i="7"/>
  <c r="N83" i="7" s="1"/>
  <c r="L84" i="7"/>
  <c r="N84" i="7" s="1"/>
  <c r="L85" i="7"/>
  <c r="M85" i="7" s="1"/>
  <c r="L86" i="7"/>
  <c r="N86" i="7" s="1"/>
  <c r="L87" i="7"/>
  <c r="L88" i="7"/>
  <c r="L89" i="7"/>
  <c r="N89" i="7" s="1"/>
  <c r="L90" i="7"/>
  <c r="M90" i="7" s="1"/>
  <c r="L91" i="7"/>
  <c r="L92" i="7"/>
  <c r="L93" i="7"/>
  <c r="M93" i="7" s="1"/>
  <c r="L94" i="7"/>
  <c r="M94" i="7" s="1"/>
  <c r="L95" i="7"/>
  <c r="M95" i="7" s="1"/>
  <c r="J15" i="7"/>
  <c r="J16" i="7"/>
  <c r="K16" i="7" s="1"/>
  <c r="J17" i="7"/>
  <c r="J18" i="7"/>
  <c r="J19" i="7"/>
  <c r="J20" i="7"/>
  <c r="J21" i="7"/>
  <c r="J22" i="7"/>
  <c r="J23" i="7"/>
  <c r="J24" i="7"/>
  <c r="J25" i="7"/>
  <c r="J26" i="7"/>
  <c r="J27" i="7"/>
  <c r="J28" i="7"/>
  <c r="J29" i="7"/>
  <c r="J30" i="7"/>
  <c r="J31" i="7"/>
  <c r="J32" i="7"/>
  <c r="J33" i="7"/>
  <c r="J34" i="7"/>
  <c r="J35" i="7"/>
  <c r="J36" i="7"/>
  <c r="J37" i="7"/>
  <c r="J38" i="7"/>
  <c r="J39" i="7"/>
  <c r="J40" i="7"/>
  <c r="K40" i="7" s="1"/>
  <c r="J41" i="7"/>
  <c r="J42" i="7"/>
  <c r="J43" i="7"/>
  <c r="J44" i="7"/>
  <c r="J45" i="7"/>
  <c r="J46" i="7"/>
  <c r="J47" i="7"/>
  <c r="J48" i="7"/>
  <c r="J49" i="7"/>
  <c r="J50" i="7"/>
  <c r="J51" i="7"/>
  <c r="J52" i="7"/>
  <c r="J53" i="7"/>
  <c r="J54" i="7"/>
  <c r="J55" i="7"/>
  <c r="J56" i="7"/>
  <c r="J57" i="7"/>
  <c r="J58" i="7"/>
  <c r="J59" i="7"/>
  <c r="J60" i="7"/>
  <c r="J61" i="7"/>
  <c r="J62" i="7"/>
  <c r="J63" i="7"/>
  <c r="J64" i="7"/>
  <c r="K64" i="7" s="1"/>
  <c r="J65" i="7"/>
  <c r="J66" i="7"/>
  <c r="J67" i="7"/>
  <c r="J68" i="7"/>
  <c r="J69" i="7"/>
  <c r="J70" i="7"/>
  <c r="J71" i="7"/>
  <c r="J72" i="7"/>
  <c r="J73" i="7"/>
  <c r="J74" i="7"/>
  <c r="J75" i="7"/>
  <c r="J76" i="7"/>
  <c r="J77" i="7"/>
  <c r="J78" i="7"/>
  <c r="J79" i="7"/>
  <c r="J80" i="7"/>
  <c r="J81" i="7"/>
  <c r="J82" i="7"/>
  <c r="J83" i="7"/>
  <c r="J84" i="7"/>
  <c r="J85" i="7"/>
  <c r="J86" i="7"/>
  <c r="J87" i="7"/>
  <c r="J88" i="7"/>
  <c r="K88" i="7" s="1"/>
  <c r="J89" i="7"/>
  <c r="J90" i="7"/>
  <c r="K90" i="7" s="1"/>
  <c r="J91" i="7"/>
  <c r="J92" i="7"/>
  <c r="K92" i="7" s="1"/>
  <c r="J93" i="7"/>
  <c r="K93" i="7" s="1"/>
  <c r="J94" i="7"/>
  <c r="K94" i="7" s="1"/>
  <c r="J95" i="7"/>
  <c r="H15" i="7"/>
  <c r="K15" i="7" s="1"/>
  <c r="H16" i="7"/>
  <c r="H17" i="7"/>
  <c r="H18" i="7"/>
  <c r="H19" i="7"/>
  <c r="H20" i="7"/>
  <c r="H21" i="7"/>
  <c r="H22" i="7"/>
  <c r="H23" i="7"/>
  <c r="H24" i="7"/>
  <c r="H25" i="7"/>
  <c r="K25" i="7" s="1"/>
  <c r="H26" i="7"/>
  <c r="K26" i="7" s="1"/>
  <c r="H27" i="7"/>
  <c r="K27" i="7" s="1"/>
  <c r="H28" i="7"/>
  <c r="K28" i="7" s="1"/>
  <c r="H29" i="7"/>
  <c r="K29" i="7" s="1"/>
  <c r="H30" i="7"/>
  <c r="K30" i="7" s="1"/>
  <c r="H31" i="7"/>
  <c r="K31" i="7" s="1"/>
  <c r="H32" i="7"/>
  <c r="K32" i="7" s="1"/>
  <c r="H33" i="7"/>
  <c r="H34" i="7"/>
  <c r="K34" i="7" s="1"/>
  <c r="H35" i="7"/>
  <c r="H36" i="7"/>
  <c r="K36" i="7" s="1"/>
  <c r="H37" i="7"/>
  <c r="K37" i="7" s="1"/>
  <c r="H38" i="7"/>
  <c r="H39" i="7"/>
  <c r="H40" i="7"/>
  <c r="H41" i="7"/>
  <c r="H42" i="7"/>
  <c r="H43" i="7"/>
  <c r="H44" i="7"/>
  <c r="H45" i="7"/>
  <c r="H46" i="7"/>
  <c r="H47" i="7"/>
  <c r="H48" i="7"/>
  <c r="H49" i="7"/>
  <c r="K49" i="7" s="1"/>
  <c r="H50" i="7"/>
  <c r="H51" i="7"/>
  <c r="H52" i="7"/>
  <c r="K52" i="7" s="1"/>
  <c r="H53" i="7"/>
  <c r="K53" i="7" s="1"/>
  <c r="H54" i="7"/>
  <c r="H55" i="7"/>
  <c r="K55" i="7" s="1"/>
  <c r="H56" i="7"/>
  <c r="K56" i="7" s="1"/>
  <c r="H57" i="7"/>
  <c r="K57" i="7" s="1"/>
  <c r="H58" i="7"/>
  <c r="K58" i="7" s="1"/>
  <c r="H59" i="7"/>
  <c r="K59" i="7" s="1"/>
  <c r="H60" i="7"/>
  <c r="K60" i="7" s="1"/>
  <c r="H61" i="7"/>
  <c r="K61" i="7" s="1"/>
  <c r="H62" i="7"/>
  <c r="K62" i="7" s="1"/>
  <c r="H63" i="7"/>
  <c r="H64" i="7"/>
  <c r="H65" i="7"/>
  <c r="H66" i="7"/>
  <c r="H67" i="7"/>
  <c r="H68" i="7"/>
  <c r="H69" i="7"/>
  <c r="H70" i="7"/>
  <c r="H71" i="7"/>
  <c r="H72" i="7"/>
  <c r="H73" i="7"/>
  <c r="K73" i="7" s="1"/>
  <c r="H74" i="7"/>
  <c r="H75" i="7"/>
  <c r="K75" i="7" s="1"/>
  <c r="H76" i="7"/>
  <c r="K76" i="7" s="1"/>
  <c r="H77" i="7"/>
  <c r="K77" i="7" s="1"/>
  <c r="H78" i="7"/>
  <c r="K78" i="7" s="1"/>
  <c r="H79" i="7"/>
  <c r="K79" i="7" s="1"/>
  <c r="H80" i="7"/>
  <c r="K80" i="7" s="1"/>
  <c r="H81" i="7"/>
  <c r="K81" i="7" s="1"/>
  <c r="H82" i="7"/>
  <c r="K82" i="7" s="1"/>
  <c r="H83" i="7"/>
  <c r="H84" i="7"/>
  <c r="K84" i="7" s="1"/>
  <c r="H85" i="7"/>
  <c r="K85" i="7" s="1"/>
  <c r="H86" i="7"/>
  <c r="K86" i="7" s="1"/>
  <c r="H87" i="7"/>
  <c r="H88" i="7"/>
  <c r="H89" i="7"/>
  <c r="H90" i="7"/>
  <c r="H91" i="7"/>
  <c r="H92" i="7"/>
  <c r="H93" i="7"/>
  <c r="H94" i="7"/>
  <c r="H95" i="7"/>
  <c r="A53" i="7"/>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O100" i="7"/>
  <c r="M89" i="7" l="1"/>
  <c r="K63" i="7"/>
  <c r="N90" i="7"/>
  <c r="K38" i="7"/>
  <c r="N85" i="7"/>
  <c r="O85" i="7" s="1"/>
  <c r="K83" i="7"/>
  <c r="K48" i="7"/>
  <c r="K67" i="7"/>
  <c r="M86" i="7"/>
  <c r="O86" i="7" s="1"/>
  <c r="K87" i="7"/>
  <c r="K39" i="7"/>
  <c r="M84" i="7"/>
  <c r="O84" i="7" s="1"/>
  <c r="K35" i="7"/>
  <c r="K47" i="7"/>
  <c r="M66" i="7"/>
  <c r="O66" i="7" s="1"/>
  <c r="K22" i="7"/>
  <c r="M65" i="7"/>
  <c r="O65" i="7" s="1"/>
  <c r="K45" i="7"/>
  <c r="M63" i="7"/>
  <c r="O63" i="7" s="1"/>
  <c r="K42" i="7"/>
  <c r="M60" i="7"/>
  <c r="O60" i="7" s="1"/>
  <c r="K89" i="7"/>
  <c r="K41" i="7"/>
  <c r="N17" i="7"/>
  <c r="M19" i="7"/>
  <c r="M16" i="7"/>
  <c r="K72" i="7"/>
  <c r="K24" i="7"/>
  <c r="K71" i="7"/>
  <c r="K23" i="7"/>
  <c r="K70" i="7"/>
  <c r="K46" i="7"/>
  <c r="N53" i="7"/>
  <c r="O53" i="7" s="1"/>
  <c r="K21" i="7"/>
  <c r="K68" i="7"/>
  <c r="K66" i="7"/>
  <c r="K18" i="7"/>
  <c r="K33" i="7"/>
  <c r="O28" i="7"/>
  <c r="K54" i="7"/>
  <c r="O76" i="7"/>
  <c r="K74" i="7"/>
  <c r="K50" i="7"/>
  <c r="O75" i="7"/>
  <c r="O26" i="7"/>
  <c r="K95" i="7"/>
  <c r="O27" i="7"/>
  <c r="O74" i="7"/>
  <c r="K51" i="7"/>
  <c r="K69" i="7"/>
  <c r="K44" i="7"/>
  <c r="K20" i="7"/>
  <c r="K91" i="7"/>
  <c r="K43" i="7"/>
  <c r="K19" i="7"/>
  <c r="K65" i="7"/>
  <c r="K17" i="7"/>
  <c r="N95" i="7"/>
  <c r="M91" i="7"/>
  <c r="N91" i="7"/>
  <c r="O91" i="7" s="1"/>
  <c r="O90" i="7"/>
  <c r="O89" i="7"/>
  <c r="M88" i="7"/>
  <c r="N88" i="7"/>
  <c r="M87" i="7"/>
  <c r="N87" i="7"/>
  <c r="O87" i="7" s="1"/>
  <c r="N77" i="7"/>
  <c r="O77" i="7" s="1"/>
  <c r="N73" i="7"/>
  <c r="O73" i="7" s="1"/>
  <c r="N71" i="7"/>
  <c r="O71" i="7" s="1"/>
  <c r="N67" i="7"/>
  <c r="O67" i="7" s="1"/>
  <c r="N64" i="7"/>
  <c r="O64" i="7" s="1"/>
  <c r="N62" i="7"/>
  <c r="O62" i="7" s="1"/>
  <c r="N61" i="7"/>
  <c r="M61" i="7"/>
  <c r="N52" i="7"/>
  <c r="O52" i="7" s="1"/>
  <c r="N51" i="7"/>
  <c r="O51" i="7" s="1"/>
  <c r="N50" i="7"/>
  <c r="O50" i="7" s="1"/>
  <c r="N43" i="7"/>
  <c r="M43" i="7"/>
  <c r="N42" i="7"/>
  <c r="O42" i="7" s="1"/>
  <c r="N41" i="7"/>
  <c r="O41" i="7" s="1"/>
  <c r="N40" i="7"/>
  <c r="M40" i="7"/>
  <c r="O40" i="7" s="1"/>
  <c r="M39" i="7"/>
  <c r="O39" i="7" s="1"/>
  <c r="N38" i="7"/>
  <c r="O38" i="7" s="1"/>
  <c r="N37" i="7"/>
  <c r="M37" i="7"/>
  <c r="M36" i="7"/>
  <c r="N36" i="7"/>
  <c r="O36" i="7" s="1"/>
  <c r="N29" i="7"/>
  <c r="O29" i="7" s="1"/>
  <c r="N25" i="7"/>
  <c r="N24" i="7"/>
  <c r="N23" i="7"/>
  <c r="O19" i="7"/>
  <c r="N18" i="7"/>
  <c r="O18" i="7" s="1"/>
  <c r="O17" i="7"/>
  <c r="O16" i="7"/>
  <c r="O15" i="7"/>
  <c r="O72" i="7"/>
  <c r="O34" i="7"/>
  <c r="O81" i="7"/>
  <c r="O57" i="7"/>
  <c r="N94" i="7"/>
  <c r="N70" i="7"/>
  <c r="O70" i="7" s="1"/>
  <c r="N46" i="7"/>
  <c r="N22" i="7"/>
  <c r="O22" i="7" s="1"/>
  <c r="N93" i="7"/>
  <c r="O93" i="7" s="1"/>
  <c r="N69" i="7"/>
  <c r="O69" i="7" s="1"/>
  <c r="N45" i="7"/>
  <c r="N21" i="7"/>
  <c r="O21" i="7" s="1"/>
  <c r="M83" i="7"/>
  <c r="O83" i="7" s="1"/>
  <c r="M59" i="7"/>
  <c r="O59" i="7" s="1"/>
  <c r="M35" i="7"/>
  <c r="O35" i="7" s="1"/>
  <c r="N92" i="7"/>
  <c r="O92" i="7" s="1"/>
  <c r="N68" i="7"/>
  <c r="O68" i="7" s="1"/>
  <c r="N44" i="7"/>
  <c r="O44" i="7" s="1"/>
  <c r="N20" i="7"/>
  <c r="O20" i="7" s="1"/>
  <c r="M58" i="7"/>
  <c r="M81" i="7"/>
  <c r="M33" i="7"/>
  <c r="O33" i="7" s="1"/>
  <c r="M80" i="7"/>
  <c r="O80" i="7" s="1"/>
  <c r="M32" i="7"/>
  <c r="O32" i="7" s="1"/>
  <c r="M79" i="7"/>
  <c r="O79" i="7" s="1"/>
  <c r="M31" i="7"/>
  <c r="O31" i="7" s="1"/>
  <c r="O25" i="7"/>
  <c r="M30" i="7"/>
  <c r="O30" i="7" s="1"/>
  <c r="O24" i="7"/>
  <c r="O95" i="7"/>
  <c r="O23" i="7"/>
  <c r="O94" i="7"/>
  <c r="O46" i="7"/>
  <c r="O45" i="7"/>
  <c r="M49" i="7"/>
  <c r="O49" i="7" s="1"/>
  <c r="N82" i="7"/>
  <c r="O82" i="7" s="1"/>
  <c r="N58" i="7"/>
  <c r="N34" i="7"/>
  <c r="M72" i="7"/>
  <c r="M48" i="7"/>
  <c r="O48" i="7" s="1"/>
  <c r="N57" i="7"/>
  <c r="M56" i="7"/>
  <c r="O56" i="7" s="1"/>
  <c r="M55" i="7"/>
  <c r="O55" i="7" s="1"/>
  <c r="M78" i="7"/>
  <c r="O78" i="7" s="1"/>
  <c r="M54" i="7"/>
  <c r="O54" i="7" s="1"/>
  <c r="O47" i="7"/>
  <c r="O98" i="7"/>
  <c r="O97" i="7"/>
  <c r="L14" i="7"/>
  <c r="M14" i="7" s="1"/>
  <c r="O101" i="7" s="1"/>
  <c r="J14" i="7"/>
  <c r="H14" i="7"/>
  <c r="O43" i="7" l="1"/>
  <c r="O61" i="7"/>
  <c r="O58" i="7"/>
  <c r="O37" i="7"/>
  <c r="O88" i="7"/>
  <c r="O96" i="7"/>
  <c r="O99" i="7" s="1"/>
  <c r="K14" i="7"/>
  <c r="O102" i="7"/>
  <c r="O103" i="7"/>
  <c r="O104" i="7" s="1"/>
  <c r="N14" i="7"/>
  <c r="O14" i="7" s="1"/>
  <c r="O105" i="7" l="1"/>
</calcChain>
</file>

<file path=xl/sharedStrings.xml><?xml version="1.0" encoding="utf-8"?>
<sst xmlns="http://schemas.openxmlformats.org/spreadsheetml/2006/main" count="260" uniqueCount="165">
  <si>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</si>
  <si>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</si>
  <si>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</si>
  <si>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</si>
  <si>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</si>
  <si>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</si>
  <si>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</si>
  <si>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</si>
  <si>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</si>
  <si>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</si>
  <si>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</si>
  <si>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</si>
  <si>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</si>
  <si>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</si>
  <si>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</si>
  <si>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</si>
  <si>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</si>
  <si>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</si>
  <si>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</si>
  <si>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</si>
  <si>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</si>
  <si>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</si>
  <si>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</si>
  <si>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</si>
  <si>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</si>
  <si>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</si>
  <si>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</si>
  <si>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</si>
  <si>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</si>
  <si>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</si>
  <si>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</si>
  <si>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</si>
  <si>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</si>
  <si>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</si>
  <si>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</si>
  <si>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</si>
  <si>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</si>
  <si>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</si>
  <si>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</si>
  <si>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</si>
  <si>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</si>
  <si>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</si>
  <si>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</si>
  <si>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</si>
  <si>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</si>
  <si>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</si>
  <si>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</si>
  <si>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</si>
  <si>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</si>
  <si>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</si>
  <si>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</si>
  <si>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</si>
  <si>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</si>
  <si>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</si>
  <si>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</si>
  <si>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</si>
  <si>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</si>
  <si>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</si>
  <si>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</si>
  <si>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</si>
  <si>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</si>
  <si>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</si>
  <si>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</si>
  <si>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</si>
  <si>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</si>
  <si>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</si>
  <si>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</si>
  <si>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</si>
  <si>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</si>
  <si>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</si>
  <si>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</si>
  <si>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</si>
  <si>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</si>
  <si>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</si>
  <si>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</si>
  <si>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</si>
  <si>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</si>
  <si>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</si>
  <si>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</si>
  <si>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</si>
  <si>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</si>
  <si>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ESTUFA HOT-PLATE ELECTRICA MARCA: KASAI SAS PLACA: 9172, 9173, 9174 MANTENIMIENTO PREVENTIVO Y CORRECTIVO Se requiere: 1. Realizar pruebas de funcionamiento. 2. desensamble de partes. 3. Revisión de sistema de control eléctrico. 4. Revisión de sistema de calentamiento. 5. Revisión de voltajes internos, revisión de conectores. 6. Limpieza de partes internas. 7. Limpieza general, parte externa y accesorios. 8. Reemsamble de partes. 9. Verificación de funcionamiento. 10. Verificar control de temperatura y marcar (Botón)</t>
  </si>
  <si>
    <t>RGX 300E CABINA CLIMATICA DE 300 LTS MARCA J&amp;B SCIENTIFIC PLACA: 60539 MANTENIMIENTO PREVENTIVO Y CORRECTIVO Se requiere: 1. Revisión funcional. 2. Revisión, ajuste y limpieza de sistema eléctrico y electrónico. 3. Revisión, ajuste, limpieza y lubricación de sistema mecánico. 4. Limpieza general del equipo con sus accesorios 5. Verificación y toma de datos programables del sensor de temperatura y humedad. 6. Verificación de funcionamiento.</t>
  </si>
  <si>
    <t>PLANCHA CON AGITADOR MAGNETICO PLACA: 64938, 64946 MANTENIMIENTO PREVENTIVO Y CORRECTIVO Se requiere: 1. Revisión funcional. 2. Revisión, ajuste y limpieza de sistema eléctrico y electrónico. 3. Revisión, ajuste, limpieza y lubricación de sistema mecánico. 4. Limpieza y desinfección de la plancha calefactora 5. Revisión de sensor de temperatura 6. Revisión del agitador magnético 7. Verificación de funcionamiento</t>
  </si>
  <si>
    <t>Medidor cloro Medidor de contenido de Clorofila MARCA: SPAD PLACA: 66871 MANTENIMIENTO PREVENTIVO Y CORRECTIVO Se requiere: 1. Revisión funcional. 2. Revisión, ajuste y limpieza de sistema eléctrico y electrónico 3. Revisión, ajuste, limpieza y lubricación de sistema mecánico 4. Verificación de datos programables 5. Revisión de sensores 6. Verificación de funcionamiento.</t>
  </si>
  <si>
    <t>BAÑO MARIA EN ACERO INOXIDABLE, CAPACIDAD 14 LTS, TAMAÑO 578X436X238 MM, TAMAÑO DE LA CAMARA 350X 290X140 MM, MARCA MEMMERT PLACA: 46063 MANTENIMIENTO PREVENTIVO Y CORRECTIVO: Se requiere: (REALIZAR PRUEBAS DE FUNCIONAMIENTO/ DESAMABLE DE PARTES/ REVISION DE SISTEMAS DE CONTROL Y SISTEMA ELECTRICO/ REVISION DE SISTEMA DE CALENTEMIENTO/ REVISION DE VOLTAJES INTERNOS, REVISION DE CONECTORES/ REVISION DE TRANSDUCTOR DE TEMPERATURA/ LIMPIEZA DE PARTES INTERNAS/ LIMPIEZA GENERAL, PARTE EXTERNA Y ACCESORIOS/ REENSAMBLE DE PARTES/ VERIFICACION DE FUNCIONAMIENTO / RECOMENDACIONES DE OPERACION y RECOMENDACION DE PIEZAS O PARTES QUE DEBEN SER CAMBIADAS (SI SE PRESENTA EL CASO). SE RECOMIENDA REALIZACIO. EL EQUIPO PRESENTA UNA INESTABILIDAD DE SU TEMPERATURA INTERNA, LA CUAL NO COINCIDE CON LA PROGRAMADA EN SU TABLERO DE CONTROL</t>
  </si>
  <si>
    <t>CENTRIFUGA PARA LABORATORIO MARCA SCIENTIFIC , CAPACIDAD PARA 24 TUBOS PLACA: 46066 MANTENIMIENTO PREVENTIVO Y CORRECTIVO: SE REQUIERE; (REALIZAR PRUEBAS DE FUNCIONAMIENTO/ DESTAPAR PANEL FRONTAL/ LIMPIAR SISTEMA ELECTRICO DEL PANEL FRONTAL/ LIMPIAR Y LUBRICAR EL ROTOR Y COMPARTIMENTO DE CENTRIFUGADO/ LIMPIAR Y LUBRICAR PARTES MOVILES/ REVISION Y AJUSTES DE VOLTAJES/ REVISAR Y LIMPIAR EL PORTA - TUBOS/ REVISAR SOPORTES DEL MOTOR/ REENSAMBLAR/ PRUEBAS DE FUNCIONAMIENTO/ RECOMENDACIONES DE OPERACION/ RECOMENDACION DE PIEZAS O PARTES QUE DEBEN SER CAMBIADAS (SI SE PRESENTA EL CASO)). SE PRECISA REALIZAR REVISION DEL MOTOR Y ROTOR PARA DETECCION DE ANORMALIDADES EN EL CENTRIFUGADO.</t>
  </si>
  <si>
    <t>PLATINA CALEFACTORAPARA MICROSCOPIO EN ALUMINO, MARCA SCIENTIFIC PLACA: 46049 MANTENIMIENTO PREVENTIVO Y CORRECTIVO: SE REQUIEREN (REALIZAR PRUEBAS DE FUNCIONAMIENTO, DESAMABLE DE PARTES, REVISION DE SISTEMA DE CONTROL ELECTRONICO, REVISION DE SISTEMA DE CALENTEMIENTO, REVISION DE VOLTAJES INTERNOS, REVISION DE CONECTORES, LIMPIEZA DE PARTES INTERNAS, LIMPIEZA GENERAL, PARTE EXTERNA Y ACCESORIOS, VERIFICACION DE FUNCIONAMIENTO).</t>
  </si>
  <si>
    <t>PLACA CALEFACTORA DE LABORATORIO PLACA: 46050 MANTENIMIENTO PREVENTIVO Y CORRECTIVO: SE REQUIERE (REALIZAR PRUEBAS DE FUNCIONAMIENTO (VERIFICACION DE TOMA DE DATOS), DESAMABLE DE PARTES, REVISION DE SISTEMA DE CONTROL ELECTRONICO, REVISION DE SISTEMA DE CALENTEMIENTO, REVISION DE VOLTAJES INTERNOS, REVISION DE CONECTORES, LIMPIEZA DE PARTES INTERNAS, LIMPIEZA GENERAL, PARTE EXTERNA Y ACCESORIOS, VERIFICACION DE FUNCIONAMIENTO, RECOMENDACION DE CAMBIO DE PARTES (SI SE PRESENTA EL CASO)</t>
  </si>
  <si>
    <t>DESCONGELADOR ELECTRICO DE PAJILLAS MARCA: WMA PLACA: 46051 MANTENIMIENTO PREVENTIVO Y CORRECTIVO: SE REQUIERE; 1. CONSULTAR AL USUARIO SOBRE EL FUNCIONAMIENTO DEL EQUIPO. 2.REALIZAR PRUEBAS DE FUNCIONAMIENTO. 3. DESENSAMBLE DE PARTES. 4. REVISION DE SISTEMA DE CONTROL ELECTRICO Y ELECTROMECANICO. 5. REVISION DE SISTEMA DE CALENTEMIENTO. 6. REVISION DE VOLTAJES INTERNOS, REVISION DE CONECTORES. 7. REVISION DE TRANSDUCTOR DE TEMPERATURA. 8. LIMPIEZA DE PARTES INTERNAS. 9. LIMPIEZA GENERAL, PARTE EXTERNA Y ACCESORIOS. 10. REEMSAMBLE DE PARTES. 11. VERIFICACION DE MEDICION Tº, REALIZAR AJUSTE SI ES NECESARIO. 12. VERIFICACION DE FUNCIONAMIENTO. 13. REALIZACION DE INFORME DE VISITA Y COLOCACION DE SELLO. 14. RECOMENDACIONES DE OPERACION. 15. RECOMENDACION DE PIEZAS O PARTES QUE DEBEN SER CAMBIADAS (SI SE PRESENTA EL CASO)</t>
  </si>
  <si>
    <t>PLATINA CALEFACTORA PARA MICROSCOPIO EN ALUMINIO, TAMAÑO 55 X 95 mm, MARCA SCIENTIFIC PLACA: 46061 MANTENIMIENTO PREVENTIVO Y CORRECTIVO: Se requiere (REALIZAR PRUEBAS DE FUNCIONAMIENTO, DESAMABLE DE PARTES, REVISION DE SISTEMA DE CONTROL ELECTRONICO, REVISION DE SISTEMA DE CALENTEMIENTO, REVISION DE VOLTAJES INTERNOS, REVISION DE CONECTORES, LIMPIEZA DE PARTES INTERNAS, LIMPIEZA GENERAL, PARTE EXTERNA Y ACCESORIOS, VERIFICACION DE FUNCIONAMIENTO).</t>
  </si>
  <si>
    <t>BAÑO DE AGUA DIGITAL DE 22 LITROS, BAÑO MARIA DIGITAL, CONTROL PID CON MICROPROCESADOR Y PANTALLA DE LEDS PLACA: 47383 MANTENIMIENTO PREVENTIVO Y CORRECTIVO SE REQUIERE: (PRUEBAS INICIALES Y DE FUNCIONAMIENTO, LIMPIEZA INTERNA Y EXTERNA, REVISION SISTEMA ELECTRICO, REVISION SISTEMA ELECTRONICO, REVISION ELEMENTOS CALEFACTORES, REVISION TECLADO). EL EQUIPO REQUIERE REVISION EN SU SISTEMA DE MANTENIMIENTO DE LA TEMPERATURA. VERIFICACION QUE LA TEMPERATURA DEL EQUIPO FUNCIONE DENTRO DE LOS RANGOS DE TOLERANCIA PROPIA DEL EQUIPO.</t>
  </si>
  <si>
    <t>PLANCHA CALEFACTORA PARA LABORATORIO, AREA DE CALEFACCION 180 X 180 RANGO DE TEMPERATURA DE 5º A 360º C. PLACA: 47384 MANTENIMINETO PREVENTIVO Y CORRECTIVO se requiere (REALIZAR PRUEBAS DE FUNCIONAMIENTO/ REVISION DE SISTEMAS DE CONTROL Y SISTEMA ELECTRICO/ REVISION DE SISTEMA DE CALENTEMIENTO/ REVISION DE VOLTAJES INTERNOS, REVISION DE CONECTORES/ LIMPIEZA DE PARTES INTERNAS/ LIMPIEZA GENERAL, PARTE EXTERNA Y ACCESORIOS/ VERIFICACION DE FUNCIONAMIENTO/ RECOMENDACIONES DE OPERACION/ RECOMENDACION DE PIEZAS O PARTES QUE DEBEN SER CAMBIADAS (SI SE PRESENTA EL CASO).</t>
  </si>
  <si>
    <t>MICROPIPETA DE 0 A 100 UI IMPORTADA PLACA: 41258, 41259 MANTENIMIENTO PREVENTIVO Y CORRECTIVO: Se requiere: 1. Verificar los ajustes de los mecanismos. 2. Desmontar vástago y unidad de embolo. 3. Verificar estado del cono de acoplamiento de punta de pipeta 4. Verificar el embolo y su obturación 5. Limpieza de piezas sueltas 6. Lubricación del embolo con aceite de silicona 7. Lubricación del anillo adentro y afuera y volver a montarlo 8. Montar nuevamente los componentes individuales 9. Comprobar la hermeticidad del equipo 10. Hacer pruebas de funcionamiento 11. Realizar ajuste y control de volumen gravimétrico 12. Revisar el pistón debe desplazarse suavemente. 13. Verificar el ajuste del sistema eyector de puntas (no debe presentar ningún tipo de fuga). 14. Ensamblar.</t>
  </si>
  <si>
    <t>MOLINO DE BOLAS PLACA: 6746 MANTENIMIENTO PREVENTIVO Y CORRECTIVO Se requiere 1. Desensamble de partes. 2. Revision de escobillas y lubricacion de inducido del motor. 3. Revision de voltajes internos, revision de conector de encendido (Fallando). 4. Lubricacion interna y externa de los rodamientos. 5. Limpieza de partes internas. 6. Verificacion de Sistema electrico y sistema mecanico (lubricacion) 7. Revision de poleas. 8. Revisar de la fuente de poder. 9. Revision de mariposas de ajuste. 10. Revision de anillos espaciadores de cojinetas. 11. Revision boton encendido, tacometro y control de velocidad 12. Realizar limpieza general. 13. Reensamblar partes 14. Realizar verificacion de funcionamiento.</t>
  </si>
  <si>
    <t>BLENDER 936 MEZCLADOR AGITADOR PARA SUELO PLACA: 33166 MANTENIMIENTO PREVENTIVO Y CORRECTIVO: Se requiere: 1. Revisión funcional 2. Desensamble de partes. 3. Limpieza general, partes internas y externas. 4. Desemsamble de partes. 5. Verificación de modos de trabajo. 6. Verificación de mezclador. 7. Pruebas de funcionamiento. 8. Pruebas iniciales de funcionamiento-limpieza interna y externa. 9. Revisión sistema eléctrico_x0002_10. Revisión sistema mecánico. 11. Lubricación-revisión de motor. 12. Reensamblar partes 13. Realizar verificación de funcionamiento.</t>
  </si>
  <si>
    <t>SISTEMA DE DIGESTION KJELDAHL PARA ANALISIS DE NITROGENO, UNIDAD COMPLETA CON SISTEMA DE TRATAMIENTO DE GASES DE ESCAPE Y SISTEMA DE DESTILACION AUTOMATICA PLACA: 50682 MANTENIMIENTO PREVENTIVO Y CORRECTIVO: Se requiere: 1. Realizar pruebas de funcionamiento 2. Revision del sistema electronico y electrico 3. Revision de tanque de almacenamiento 4. Revision de valvula de salida de agua 5. Limpieza interna y externa 6. Verificacion y reensamble de partes averiadas 7. Verificacion y cambio de filtros y empaque de bomba 8. Verificacion de funcionamiento</t>
  </si>
  <si>
    <t>HORNO DE SECADO PLACA: 56613, 56614 MANTENIMIENTO PREVENTIVO Y CORRECTIVO Se requiere: 1. Revisión funcional. 2. Desensamble del equipo. 3. Revisión, ajuste y limpieza de sistema. 4. Verificación de datos programables. 5. Verificación de toma de datos. 6. Verificación de funcionamiento</t>
  </si>
  <si>
    <t>MEZCLADOR DE LABORATORIO PLACA: 56616 MANTENIMIENTO PREVENTIVO Y CORRECTIVO Se requiere: 1. Revisión funcional. 2. Desensamble del equipo. 3. Revisión, ajuste y limpieza de sistema. 4. Verificación de datos programables. 5. Verificación de toma de datos. 6. Verificación de funcionamiento</t>
  </si>
  <si>
    <t>MEDIDOR MULTIPARAMETRO PLACA: 56617 MANTENIMIENTO PREVENTIVO Y CORRECTIVO Se requiere 1. Pruebas iniciales de funcionamiento 2. Verificacion y limpieza interna y externa 3. Revision del sistema electronico y electrico 4. Verificacion y revision del indicador y/o display 5. Verificacion del electrodo 6. Verificacion y ajuste de variable 7. Verificacion de funcionamiento  </t>
  </si>
  <si>
    <t>OLLA AUTOCLAVE NO ELECTRICO DE 40 LITROS PLACA: 11846 MANTENIMIENTO PREVENTIVO Y CORRECTIVO Se requiere: 1. Revisión funcional. 2. Revisión, ajuste y limpieza de olla exterior y olla interior, 3. Revisión, ajuste, limpieza mariposas y pines 4. Verificación de datos del manometro 5. Revison de sensor de temperatura 6. Cambio de mariposas 7. Verificación de funcionamiento.</t>
  </si>
  <si>
    <t>INCUBADORA MICROPROCESADOR 53 LITROS PLACA: 16652 MANTENIMIENTO PREVENTIVO Y CORRECTIVO Se requiere: 1. Desarme Revisión general de: -elemento calefactor -control -sensor de temperatura (análogo o digital) -material aislante -cableado -conexiones Cambio de: -terminales -cable de alta temperatura en mal estado Revisión, limpieza y lubricación de: -motor -turbina de recirculación (si es de recirculación forzada) -tarjetas electrónicas</t>
  </si>
  <si>
    <t>CABINA CON MANOMETRO INDICADOR Y FILTRO PLACA: 16676 MANTENIMIENTO PREVENTIVO Y CORRECTIVO Se requiere: REVISIÓN A: – cableado eléctrico – apagadores – lámparas (uv, fluorescente) – motor – acrílico – balastros – bases de lámparas – manómetro diferencial – mangueras del manómetro incluye: – retro lavado de filtro hepa – cambio de pre-filtro – prueba de fugas del filtro hepa – prueba de fugas de la cabina – prueba de fugas eléctricas. -Pintura genera</t>
  </si>
  <si>
    <t>CABINA DE FLUJO LAMINAR MARCA IFV INDUSTRIAL PLACA: 16678 MANTENIMIENTO PREVENTIVO Y CORRECTIVO Se requiere: REVISIÓN A: – cableado eléctrico – apagadores – lámparas (uv, fluorescente) – motor – acrílico – balastros – bases de lámparas – manómetro diferencial – mangueras del manómetro incluye: – retro lavado de filtro hepa – cambio de pre-filtro – prueba de fugas del filtro hepa – prueba de fugas de la cabina – prueba de fugas eléctricas. -Pintura genera</t>
  </si>
  <si>
    <t>Cabina de flujo laminar marca C4 modelo FLOW 85H PLACA: 60435, 60436 MANTENIMIENTO PREVENTIVO Y CORRECTIVO Se requiere: REVISIÓN A: – cableado eléctrico – apagadores – lámparas (uv, fluorescente) – motor – acrílico – balastros – bases de lámparas – manómetro diferencial – mangueras del manómetro incluye: – retro lavado de filtro hepa – cambio de pre-filtro – prueba de fugas del filtro hepa – prueba de fugas de la cabina – prueba de fugas eléctricas. -Pintura genera</t>
  </si>
  <si>
    <t>INCUBADORA DIGITAL DE 57 LITROS CON MICROPROCESADOR PLACA: 66082 MANTENIMIENTO PREVENTIVO Y CORRECTIVO Se requiere: Desarme Revisión general de: -elemento calefactor -control -sensor de temperatura (análogo o digital) -material aislante-Limpieza interior y exterior -Pruebas de funcionamiento-Limpieza interior y exterior -Armado -Pruebas de funcionamiento -cableado -conexiones Cambio de: -terminales -cable de alta temperatura en mal estado Revisión, limpieza y lubricación de: -motor -turbina de recirculación (si es de recirculación forzada) -tarjetas electrónicas, sistema eléctrico, revisión ajustes y limpieza.</t>
  </si>
  <si>
    <t>AUTOCLAVE A VAPOR EN FORMA DE OLLA ELECTRICA REF 25X MARCA ALL AMERICANA USA CAP. APROX DE 25 L ASEGURA UNA PERFECTA ESTERILIZACION CONTROL TREMOSTATICO AUTOMATICO TEMPERATURA ETC PLACA: 3001004 MANTENIMIENTO PREVENTIVO Y CORRECTIVO Se requiere: Desarme Limpieza interior y exterior Revisión de: -cableado -terminales -elementos calefactores -control de temperatura -manómetro -empaque -válvulas de alivio y de seguridad Desincrustación de recipiente Pruebas de presión y temperatura con patrones trazables</t>
  </si>
  <si>
    <t>EMBUTIDORA MANUAL MARCA JAVAR MODELO EM- PLACA: 16625 MANTENIMIENTO PREVENTIVO Y CORRECTIVO Se requiere: - Pruebas iniciales y de funcionamiento - Verificación y limpieza interna y externa - Revisión, ajuste y limpieza de piñones - Revisión de embolo - revisión de tanque y empaques - Entrega funcional del equipo</t>
  </si>
  <si>
    <t>EMPACADORA AL VACIO MARCA: EGARVAC BASIC-21 PLACA: 16526 MANTENIMIENTO PREVENTIVO Y CORRECTIVO Se requiere: -Desensamblar y limpiar los componentes internos. -Limpieza interna y externa, -Revisión y ajuste de componentes eléctricos -Revisión del sistema de vacío - Verificar las bujías - revisión de enchufes eléctrico - reensamble de partes - Verificación de funcionamiento.</t>
  </si>
  <si>
    <t>EMPACADORA DE BANDEJAS MARCA JAVAR MODEL PLACA: 16527 MANTENIMIENTO PREVENTIVO Y CORRECTIVO Se requiere: -Desensamblar y limpiar los componentes internos. -Limpieza interna y externa, -Revisión y ajuste de componentes eléctricos -Revisión de cuchilla -Verificar las resistencias eléctricas - revisión de enchufes eléctrico - reensamble de partes -Verificación de funcionamiento. reensamble de partes 9. Verificación de funcionamiento.</t>
  </si>
  <si>
    <t>LICUADORA INDUSTRIAL MODELO LC-15 PLACA: 16548 MANTENIMIENTO PREVENTIVO Y CORRECTIVO Se requiere: -Desensamblar y limpiar los componentes internos. -Limpieza interna y externa, -Revisión y ajuste de componentes eléctricos -Revisión de cuchilla - Verificar las resistencias eléctricas - revisión de enchufes eléctrico - reensamble de partes Verificación de funcionamiento</t>
  </si>
  <si>
    <t>HORNO DE PRECISION CON CONVENCION NATURA PLACA: 9180 MANTENIMIENTO PREVENTIVO Y CORRECTIVO Se requiere: Desarme Revisión general de: -elemento calefactor -control -sensor de temperatura (análogo o digital) -material aislante -cableado -conexiones Cambio de: -terminales -cable de alta temperatura en mal estado Revisión, limpieza y lubricación de: -motor -turbina de recirculación (si es de recirculación forzada) -tarjetas electrónicas -Limpieza interior y exterior -Armado -Pruebas de funcionamiento</t>
  </si>
  <si>
    <t>HORNO UNIVERSAL 110-120V. MARCA BINDER. MOD.ED53-UL S/N11-19583 PLACA: 42717 MANTENIMIENTO PREVENTIVO Y CORRECTIVO Se requiere: Desarme Revisión general de: -elemento calefactor -control -sensor de temperatura (análogo o digital) -material aislante -cableado -conexiones Cambio de: -terminales -cable de alta temperatura en mal estado Revisión, limpieza y lubricación de: -motor -turbina de recirculación (si es de recirculación forzada) -tarjetas electrónicas -Limpieza interior y exterior -Armado -Pruebas de funcionamiento</t>
  </si>
  <si>
    <t>PAQUETE AGITADOR CON VTF Y VARILLA DE SOPORTE; mar. VELP PLACA: 56561 MANTENIMIENTO PREVENTIVO Y CORRECTIVO Se requiere: Desarme general Revisión de: -elemento calefactor -cableado -terminales -tarjeta electrónica -control -sensor de temperatura -control de velocidad -motor de agitación Limpieza interior y exterior</t>
  </si>
  <si>
    <t>ESTERILIZADOR ULTRAVIOLETA MEDICO, MARCA PSKY. PLACA: 56605 MANTENIMIENTO PREVENTIVO Y CORRECTIVO Se requiere: Revisión de: -elemento calefactor -cableado -terminales -tarjeta electrónica -control - Lampara UV 9W Digital de diseñado para desinfección. - Puerta transparente, ajuste - tiempo proceso de esterilización - Tubo de luz incorporado, fuerte reflexión UV. -Apagado automático, apagado automático de la luz UV cuando se abre la puerta.</t>
  </si>
  <si>
    <t>MOLINO DE CARNE MANUAL COTTER_x0002_CUCHILL PLACA: 8419 MANTENIMIENTO PREVENTIVO Y CORRECTIVO: Se requiere - Pruebas iniciales y de funcionamiento - Verificación y limpieza interna y externa - Revisión, ajuste y limpieza de sistema eléctrico -Revisión y cambio de aceite - Entrega funcional del equipo.</t>
  </si>
  <si>
    <t>SIERRA JAVAR PARA CORTAR CARNE MODELO V PLACA: 16436 MANTENIMIENTO PREVENTIVO Y CORRECTIVO Se requiere: -realizar desmonte volante superior e inferior, -realizar cambio de rodamientos -realizar limpieza y lubricación -cambiar baquelitas de limpieza votantes -alineación cuchilla con sus respectivos volantes -revisar sistema eléctrico, amperaje motor7 amperios vacío -limpieza interna y externa, la cual consto de limpieza de la parte eléctrica, hidratación de polea, lubricación de bujes y rodamientos, engrase general, cambio de la guía de la línea de corte</t>
  </si>
  <si>
    <t>DESCREMADORA ELECREM 125 LITROS POR HORA PLACA: 16442 MANTENIMIENTO PREVENTIVO Y CORRECTIVO Se requiere: -Pruebas iniciales y de funcionamiento - Verificación y limpieza interna y externa - Revisión, ajuste: de los receptáculos (leche y nata), la cámara de flotación, el tambor - Revisión de engranajes. - revisión de motor -Entrega funcional del equipo</t>
  </si>
  <si>
    <t>ESTUFA A GAS INDUSTRIAL DE 3 PUESTOS EN PLACA: 16505 MANTENIMIENTO PREVENTIVO Y CORRECTIVO Se requiere: - Pruebas iniciales y de funcionamiento - Verificación y limpieza interna y externa - Revisión, ajuste y limpieza de fogones - Revisión de entrada y salida de gas y llaves de paso - revisión de llaves d paso de gas. - Entrega funcional del equipo -pintura en general de las parrillas - Revisión de quemadores , perillas y válvulas de paso</t>
  </si>
  <si>
    <t>AMARRADORA MANUAL JAVAR MODELO AM_x0002_1CON D PLACA: 16510 MANTENIMIENTO PREVENTIVO Y CORRECTIVO Se requiere: - Verificación y limpieza interna y externa - Revisión, ajuste y limpieza de piñones - Revisión de cuchilla (ajuste de corte) - revisión de oscilación de paso de la cuchilla -Entrega funcional del equipo - engrase en genearal.</t>
  </si>
  <si>
    <t>MAQUINA PARA LA FABRICACION DE HELADO SE PLACA:16550 MANTENIMIENTO PREVENTIVO Y CORRECTIVO Se requiere: - realizar mantenimiento sistema de refrigeración: compresor, condensador, evaporador -verificar amperaje unidad 9.5 a -revisar motor eje aspa, tensión correa , estado de poleas - verificar sistema de control eléctrico, interruptor selector , contactares , relevos , condensadores , motor ventilador interno . - realizar limpieza general - realizar pruebas de operación – verificar que la máquina de helado opera adecuadamente ok</t>
  </si>
  <si>
    <t>TAJADORA DE JAMON JAVAR MODELO MS-5 ITAL PLACA: 16557 MANTENIMIENTO PREVENTIVO Y CORRECTIVO Se requiere: -Desensamblar y limpiar los componentes internos. -Limpieza interna y externa, -Revisión y ajuste de componentes eléctricos -Revisión de cuchilla -Verificar las resistencias eléctricas - revisión de enchufes eléctrico - Reemsamble de partes -Verificación de funcionamiento.</t>
  </si>
  <si>
    <t>TANQUE DE COCCION MODELO TC-130 PLACA: 16558 MANTENIMIENTO PREVENTIVO Y CORRECTIVO Se requiere: desmonte de pesas y limpieza, lubricación sistema mecánico, verificación funcionamiento quemadores, válvulas, llaves de paso, limpieza general</t>
  </si>
  <si>
    <t>MOLINO ELECTRICO PARA CARNE BBG, MODELO MG No. 12 de 1HP, PLACA: 49377 MANTENIMIENTO PREVENTIVO Y CORRECTIVO: Se requiere - Pruebas iniciales y de funcionamiento - Verificación y limpieza interna y externa - Revisión, ajuste y limpieza de sistema eléctrico -Revisión y cambio de aceite - Entrega funcional del equipo.</t>
  </si>
  <si>
    <t>CONGELADOR DE 2 P. CAP. 1400 LITROS KG. MARCA DGD (JAVAR) PLACA: 56591 MANTENIMIENTO PREVENTIVO Y CORRECTIVO Se requiere: Limpieza de: -sistema de refrigeración -compresor -condensador -evaporador -capilar -motores -ventiladores -control -sensor de temperatura (análogo o digital) Chequeo de fugas en el sistema Revisión de: -cableado -conexiones Limpieza general Pruebas de funcionamiento</t>
  </si>
  <si>
    <t>HORNO AHUMADOR, DE PUERTAS: 2; REGISTRO DE PASO DE GAS, MODELO: HA 80 A GAS CON TERMOMETRO. MARCA JAVAR PLACA: 56612 MANTENIMIENTO PREVENTIVO Y CORRECTIVO Se requiere: - Pruebas iniciales y de funcionamiento - Verificación y limpieza interna y externa - Revisión, ajuste y limpieza de quemadores - Revisión del conducto de gas - revisión de canaleta de escape de humo -Entrega funcional del equipo.</t>
  </si>
  <si>
    <t>Prensa para compactación de quesos neumática marca DISEYCO PLACA: 60333 MANTENIMIENTO PREVENTIVO Y CORRECTIVO Se requiere: Descripción - realizar mantenimiento de compresor, se verifica que no presente humedad y agua dentro del mismo, se retira aceite del cabezote y se reemplaza, filtro. -realizar mantenimiento sistema neumático válvula, cilindro unidad - se realiza pruebas de funcionamiento, compresor, cilindro, válvula la prensa queda operando adecuadamente. -mantenimiento preventivo y correctivo, limpieza del despegue del cabezote del compresor, cambio de aceite y filtro funcionamiento del pistón.</t>
  </si>
  <si>
    <t>CUTTER MARCA JAVAR MODELO CTT-15 CON DOS PLACA: 16519 MANTENIMIENTO PREVENTIVO Y CORRECTIVO: Se requiere: - realizar mantenimiento de compresor, se verifica que no presente humedad y agua dentro del mismo, se retira aceite del cabezote y se reemplaza, filtro. -realizar mantenimiento sistema neumático válvula, cilindro unidad - se realiza pruebas de funcionamiento, compresor, cilindro, válvula la prensa queda operando adecuadamente. -mantenimiento preventivo y correctivo, limpieza del despegue del cabezote del compresor, cambio de aceite y filtro funcionamiento del pistón. - aplicar valvulita reductor tolva -verificar tensión de correa - realizar mantenimiento sistema eléctrico, pulsadores elementos mando ok potenciómetro -verificar parámetros programación de variador. -realizar pruebas de operación del cutter – realizar limpieza general y se verificar estado de cuchillas quedar operando adecuadamente</t>
  </si>
  <si>
    <t>MICROPIPETA AUTOMATICA 10-100 LA REF: IM PLACA: 18689 MANTENIMIENTO PREVENTIVO Y CORRECTIVO Se requiere: Pruebas iniciales y de funcionamiento, limpieza interna y externa, sistema mecánico y lubricación, revisión de indicador y/o display, expulsor de puntas, funcionamiento según norma ISO 8655-2, verificación, ajuste de variables. entrega funcional del equipo.</t>
  </si>
  <si>
    <t>CENTRIFUGA NACIONAL INDULAB S/N 5773 1 PLACA: 15413 MANTENIMIENTO PREVENTIVO Y CORRECTIVO Se requiere: 1. Verificacion del funcionamiento del equipo 2. Revision, ajuste y limpieza del sistema electrico 3. Verificacion y limpieza interna y externa 4. Verificacion del equilibro del rotor para evitar vibraciones excesivas. 5. Lubricacion de rodamientos u otras partes moviles. 6. Piezas adicionales que deban ser reemplazadas o adquiridas para su adecuado funcionamiento 7. Entrega funcional del equipo</t>
  </si>
  <si>
    <t>CAMPANA DE VACIO - VACUUN PUMP WITH VACU PLACA: 16130 MANTENIMIENTO PREVENTIVO Y CORRECTIVO Se requiere: 1. Verificacion del funcionamiento del equipo 2. Revision, ajuste y limpieza del sistema electrico 3. Desemonte y verificacion, limpieza interna y externa del equipo. 4. Verificar y reemplazar los filtros de aire o de aceite para el adecuado funcionamiento. 5. Lubricacion de partes moviles como ejes y rodamientos. 6. verificacionde de la presion y fugas de aire en las conexiones de la bomba incluyendo mangueras y acoples 7. Cambio de aceite si es requerido. 8. Piezas adicionales que deban ser reemplazadas o adquiridas para su adecuado funcionamiento 9. Entrega funcional del equipo</t>
  </si>
  <si>
    <t>PLANCHA CON AGITADOR MAGNETICO AJUSTABLE A 1600 RPM TEMPERATURA MAXIMA DE CALENTAMIENTO 380° CELCIUS AJUSTABLE TERMOMETRO OPCIONAL PLACA: 64936, 64939, 64950, 64953, 64955, 64956, 64957, 64959 MANTENIMIENTO PREVENTIVO Y CORRECTIVO Se requiere: 1. Revisión funcional 2. Limpieza y desarme general de equipo 3. Revisión general a: elemento calefactor, control de temperatura, cableado general, cable de alimentación, conexiones eléctricas, placa de calentamiento, botón de encendido y apagado. 4. Limpieza de conexiones eléctricas y electrónicas. 5. limpieza de parrilla calentadora 6. revisión de control de temperatura 7. Verificación final de funcionamiento del equipo</t>
  </si>
  <si>
    <t>CENTRIFUGA CON ROTOR OSCILANTE PARA 8-16-20, INCLUYE FUENTE DE PODER, CENTRIFUGA CON ROTOR OSCILANTE PARA TUBOS FALCON. BUCKETS REDONDOS 200 ML, TAPAS BIOCONTENIDO, TUBOS SANGRE, SET DE 4 ADAP. MARCA THERMO. PLACA: 56584 MANTENIMIENTO PREVENTIVO Y CORRECTIVO Se requiere: 1. Verificacion del funcionamiento del equipo 2. Revision, ajuste y limpieza del sistema electrico 3. Verificacion y limpieza interna y externa 4. Verificacion del equilibro del rotor para evitar vibraciones excesivas. 5. Lubricacion de rodamientos u otras partes moviles. 6. Piezas adicionales que deban ser reemplazadas o adquiridas para su adecuado funcionamiento 7. Entrega funcional del equipo</t>
  </si>
  <si>
    <t>CENTRIFUGA 4000 FCR DE 12 A 24 TUBOS MAXIMO CAPACIDAD ROTOR OSCILANTE 4*145 ML MAXIMO VELOCIDAD 4500 RPM MINIMA VELOCIDAD 3000 RPM. MARCA THERMO SCIENTIFIC HERAEUS. PLACA: 56585 MANTENIMIENTO PREVENTIVO Y CORRECTIVO Se requiere: 1. Verificacion del funcionamiento del equipo 2. Revision, ajuste y limpieza del sistema electrico 3. Verificacion y limpieza interna y externa 4. Verificacion del equilibro del rotor para evitar vibraciones excesivas. 5. Lubricacion de rodamientos u otras partes moviles. 6. Piezas adicionales que deban ser reemplazadas o adquiridas para su adecuado funcionamiento 7. Entrega funcional del equipo</t>
  </si>
  <si>
    <t>ESTUFA UNIVERSAL PARA LABORATORIO PARA DESECACION CULTIVO, CALENTAMIENTO, ENSAYO, ENVEJECIMIENTO, SECADO COMPROBACION,. ENDURECIMIENTO, ALMACENAMIENTO E INVESTIGACION: VOLUMEN APROX: 53 LT, CANTIDAD 3, UNA BANDEJA ESTANDAR, POTENCIA 1200 VATIOS. MARCA BINDER. PLACA: 56606 MANTENIMIENTO PREVENTIVO Y CORRECTIVO Se requiere: 1. Verificacion del funcionamiento del equipo 2. Desmonte de piezas del equipo 3. Revision, ajuste y limpieza del sistema electronico y electrico 4. Verificacion de entrada forzada de aire y limpieza interna y externa 6. Verificacion de temperatura y su estabilidad. 7. Piezas adicionales que deban ser reemplazadas o adquiridas para su adecuado funcionamiento 8. Entrega funcional del equipo</t>
  </si>
  <si>
    <t>MEZCLADOR DE LABORATORIO MEZCLADOR DE LABORATORIO DE CUATRO LITROS TRABAJO PESADO MOTOR 3.75 +- HP CON DOS ASAS BAJA (15.800RPM), MED (18,000 RPM), HI/ PULSO (20.800RPM) CONTROLES MECÁNICOS. MARCA THOMAS SCIENTIFIC (LBC15) PLACA: 56615 MANTENIMIENTO PREVENTIVO Y CORRECTIVO Se requiere: 1. Verificacion del funcionamiento del equipo 2. Desmonte de piezas del equipo 3. Revision, ajuste y limpieza del sistema electronico y electrico 4. Verificacion del funcionamiento y estabilidad del motor asi como la lubricacion de todas sus partes moviles. 6. Requiere afilado de cuchillas. 7. Piezas adicionales que deban ser reemplazadas o adquiridas para su adecuado funcionamiento 8. Entrega funcional del equipo</t>
  </si>
  <si>
    <t>SISTEMA COMPLETO DE DIGESTION DIGESTOR DK6, MARCA VELP, REF F30110182 PLACA: 50667 MANTENIMIENTO PREVENTIVO Y CORRECTIVO Se requiere: 1. Verificacion del funcionamiento del equipo 2. Desmonte de piezas del equipo 3. Revision, ajuste y limpieza del sistema electronico y electrico 4. Verificacion y limpieza interna y externa 5. Verificacion de temperatura y su estabilidad tanto en el indicador digital como en la plancha de calentamiento. 6. Cambio de empaques y mangueras desgastadas 7. Piezas adicionales que deban ser reemplazadas o adquiridas para su adecuado funcionamiento 8. Entrega funcional del equipo</t>
  </si>
  <si>
    <t>DESTILADOR TITULADOR UDK159, MARCA VELP PLACA: 50670 MANTENIMIENTO PREVENTIVO Y CORRECTIVO Se requiere: 1. Verificacion del funcionamiento del equipo 2. Desmonte de piezas del equipo 3. Revision, ajuste y limpieza del sistema electronico y electrico 4. Verificacion y limpieza interna y externa 5. Cambio de empaques y kit de mangueras y chek, cambio de bomba de NaOH, cambio de sensor de reconocimiento del tubo. 6. Piezas adicionales que deban ser reemplazadas o adquiridas para su adecuado funcionamiento 7. Entrega funcional del equipo</t>
  </si>
  <si>
    <t>MUFLA 3L, 1200 C°, CONTROLADOR PID/230 V PLACA: 50673 MANTENIMIENTO PREVENTIVO Y CORRECTIVO Se requiere 1. Verificacion del funcionamiento del equipo 2. Desmonte de piezas del equipo 3. Revision, ajuste y limpieza del sistema electronico y electrico 4. Verificacion y limpieza interna y externa 5. Verificación de los componentes y sensores 6. Verificación de la temperatura y estabilidad a 600°C 7. Verificacion del Material refractario su estado y cambio si se requiere 8. Piezas adicionales que deban ser reemplazadas o adquiridas para su adecuado funcionamiento 9. Entrega funcional del equipo  </t>
  </si>
  <si>
    <t>ULTRACONGELADOR ESCO, 597 L, ULTRA LOW TEMP, FREEZER, UP RIGHT, 21 CU, RANGO TEMP 50 A -86 C. PLACA: 50674 MANTENIMIENTO PREVENTIVO Y CORRECTIVO El equipo no refrigera, se mantiene a temperatura ambiente Se requiere: 1. Verificacion del funcionamiento del equipo 2. Desmonte de piezas del equipo 3. Revision, ajuste y limpieza del sistema electronico y electrico 4. Verificacion y limpieza interna y externa, limpieza de filtros. 5. Verificación de los componentes y sensores 6. Verificación de la temperatura y estabilidad a -70°C 7. Piezas adicionales que deban ser reemplazadas o adquiridas para su adecuado funcionamiento 8. Entrega funcional del equipo</t>
  </si>
  <si>
    <t>APARATO DE FIBRA CRUDA MODELO 30001, MARCA LABCONCO PLACA: 50677 MANTENIMIENTO PREVENTIVO Y CORRECTIVO Se requiere: 1. Verificacion del funcionamiento del equipo 2. Desmonte de piezas del equipo 3. Revision, ajuste y limpieza del sistema electrico 4. Verificacion y limpieza interna y externa 5. Verificación de los componentes 6. Verificacion de la temperatura y su estabilidad 7. Piezas adicionales que deban ser reemplazadas o adquiridas para su adecuado funcionamiento 8. Entrega funcional del equipo</t>
  </si>
  <si>
    <t>EQUIPO DE GASES ARTERIALES OPTI1 OP1660 PLACA: 17359 MANTENIMIENTO PREVENTIVO Y CORRECTIVO Se requiere: 1. Verificacion del funcionamiento del equipo 2. Desmonte de piezas del equipo 3. Revision, ajuste y limpieza del sistema electronico y electrico 4. Verificacion y limpieza interna y externa 5. Verificación de los componentes y sensores 6. Calibracion de parametros y verificacion en las lecturas 7. Piezas adicionales que deban ser reemplazadas o adquiridas para su adecuado funcionamiento 8. Entrega funcional del equipo</t>
  </si>
  <si>
    <t>BOMBA DE VACIO BUCH PLACA: 24625 MANTENIMIENTO PREVENTIVO Y CORRECTIVO Se requiere: 1. Verificacion del funcionamiento del equipo 2. Desmonte de piezas del equipo 3. Revision, ajuste y limpieza del sistema electrico 4. Verificacion y limpieza interna y externa 6. Verificación de la presion 7,Piezas adicionales que deban ser reemplazadas o adquiridas para su adecuado funcionamiento 8. Entrega funcional del equipo</t>
  </si>
  <si>
    <t>ANALIZADOR DE FIBRA MARCA ANKON FABRICAC PLACA: 31385 MANTENIMIENTO PREVENTIVO Y CORRECTIVO El equipo no agita de manera adecuada y eficiente, requiere nuevos discos receptores de muestra. Se requiere: 1. Verificacion del funcionamiento del equipo 2. Desmonte de piezas del equipo 3. Revision, ajuste y limpieza del sistema electronico y electrico 4. Verificacion y limpieza interna y externa 5. Verificación de el agitador de muestra y los discos receptores de muestra 6. Verificacion de temperatura y su estabilidad. 7. Piezas adicionales que deban ser reemplazadas o adquiridas para su adecuado funcionamiento 8. Entrega funcional del equipo</t>
  </si>
  <si>
    <t>MAQUINA SELLADORA DE BOLSAS 120V 50/60HZ PLACA:31386 MANTENIMIENTO PREVENTIVO Y CORRECTIVO Se requiere: 1. Verificacion del funcionamiento del equipo 2. Desmonte de piezas del equipo 3. Revision, ajuste y limpieza del sistema electrico 4. Verificacion y limpieza interna y externa 5. Cambio de resitencia y cinta de teflon 6. Verificacion de temperatura y su estabilidad. 7. Piezas adicionales que deban ser reemplazadas o adquiridas para su adecuado funcionamiento 8. Entrega funcional del equipo</t>
  </si>
  <si>
    <t>HORNO ED-53 MICROPROCESADO REF 9010- 0131 PLACA: 50664 MANTENIMIENTO PREVENTIVO Y CORRECTIVO Se requiere: 1. Verificacion del funcionamiento del equipo 2. Desmonte de piezas del equipo 3. Revision, ajuste y limpieza del sistema electronico y electrico 4. Verificacion y limpieza interna y externa 6. Verificacion de temperatura y su estabilidad. 7. Piezas adicionales que deban ser reemplazadas o adquiridas para su adecuado funcionamiento 8. Entrega funcional del equipo</t>
  </si>
  <si>
    <t>PLANCHA DE AGITACION MAGNETICA CON CALENTAMIENTO_x0002_THERMO FISHER SERIAL C3710022011801872 PLACA: 66081 MANTENIMIENTO PREVENTIVO Y CORRECTIVO Se requiere: 1. Revisión funcional 2. Limpieza y desarme general de equipo 3. Revisión general a: elemento calefactor, control de temperatura, cableado general, cable de alimentación, clavija, conexiones eléctricas, placa de calentamiento, botón de encendido y apagado. 4. Limpieza de conexiones eléctricas y electrónicas. 5. limpieza de parrilla calentadora 6. revisión de control de temperatura 7. Verificación final de funcionamiento del equipo</t>
  </si>
  <si>
    <t>CONGELADOR REFRIGERADOR-MABE PLACA: 66096 MANTENIMIENTO PREVENTIVO Y CORRECTIVO Se requiere: 1. Verificacion del funcionamiento del equipo 2. Verificacion y funcionamiento de la unidad de refrigeracion y compresor y sellosde las puertas 3. Verificar y limpieza del condensador 4. verificacion y funcionamineto del sistema electrico y electronico 5. Verificacion y limpieza de filtros 6.Verificacion y limpiza interna y externa 7. Prueba funcional fina</t>
  </si>
  <si>
    <t>MEDIDOR DE NUTRIENTES EN SUELO: FOTOMETRO MULTIPARAMETRICO PARA EL ANALISIS DE NUTRIENTES (MACRONUTRIENTES Y MICRONUTRIENTES) Y PH AGRICULTURA MEDIDOR DE 8 PARAMETROS DE ANALISIS PLACA: 66225 MANTENIMIENTO PREVENTIVO Y CORRECTIVO Se requiere: 1. Verificacion del funcionamiento del equipo 2. Desmonte de piezas del equipo 3. Revision, ajuste y limpieza del sistema electronico 4. Verificacion y limpieza interna y externa 5. Verificación de los componentes y sensores 6. Calibracion del equipo dentro de los parametros 7. Piezas adicionales que deban ser reemplazadas o adquiridas para su adecuado funcionamiento 8. Entrega funcional del equipo</t>
  </si>
  <si>
    <t>MEDIDOR Y MANOMETRO DIGITAL DE PRESION DE AIRE PROFESIONAL PLACA: 66228 MANTENIMIENTO PREVENTIVO Y CORRECTIVO Se requiere: 1. Verificacion del funcionamiento del equipo 2. Desmonte de piezas del equipo 3. Revision, ajuste y limpieza del sistema electronico 4. Verificacion y limpieza interna y externa 5. Verificación de los componentes y sensores 6. Calibracion del equipo dentro de los parametros. 7. Piezas adicionales que deban ser reemplazadas o adquiridas para su adecuado funcionamiento 8. Entrega funcional del equipo</t>
  </si>
  <si>
    <t>MEDIDOR MULTIPARAMETRICO DE GASES EQUIPO PORTATIL MIDE CO2 CH4 Y NH3 Y H2O. ANALIZADOR DE GASES DEL SUELO SE REQUIERE PARA MEDIR DE FORMA RAPIDA CONFIABLE Y PRECISA EMISIONES DE GASES TRAZA EN ESTUDIOS DE CALIDADDEL AIRE Y ESTUDIOS AGRICOLAS PLACA: 66218 MANTENIMIENTO PREVENTIVO Y CORRECTIVO Se requiere: 1. Verificacion del funcionamiento del equipo 2. Desmonte de piezas del equipo 3. Revision, ajuste y limpieza del sistema electronico 4. Verificacion y limpieza interna y externa 5. Verificación de los componentes y sensores 6. Calibracion del equipo dentro de los parametros del mismo 7. Piezas adicionales que deban ser reemplazadas o adquiridas para su adecuado funcionamiento 8. Entrega funcional del equipo</t>
  </si>
  <si>
    <t>MEDIDOR DEL CONTENIDO DE HUMEDAD DEL SUELO DE 0 A 50% SONDA DE HUMEDAD REEMPLAZABLE PARA TRABAJO PESADO COMPLETO, CON 4 PILAS AAA Y TAPA DEL SENSOR MARCA EXTECH PLACA: 65770 MANTENIMIENTO PREVENTIVO Y CORRECTIVO Se requiere: 1. Verificacion del funcionamiento del equipo 2. Desmonte de piezas del equipo 3. Revision, ajuste y limpieza del sistema electronico 4. Verificacion y limpieza interna y externa 5. Verificación de los componentes y sensores 6. Piezas adicionales que deban ser reemplazadas o adquiridas para su adecuado funcionamiento 7. Entrega funcional del equipo</t>
  </si>
  <si>
    <t>VORTEX TIPO DE MOVIMIENTO CIRCULAR DIMAETRO ORBITAL 4,5 M PESO A AGITAR PERMITIDO 0,5 KG POTENCIA DEL CONSUMO DEL MOTOR 10W POTENCIA DEL SUMINISTRO DEL MOTOR 8 W TIEMPO PERMITIDO ENCENDIDO 1 PLACA: 66221 MANTENIMIENTO PREVENTIVO Y CORRECTIVO Se requiere: 1. Verificacion del funcionamiento del equipo 2. Revision, ajuste y limpieza del sistema electrico 3. Verificacion y limpieza interna y externa 4. Lubricación de todas las partes moviles 5. Alineación adecuada de todas las partes moviles para garantizar un funionamiento eficiente. 6. Piezas adicionales que deban ser reemplazadas o adquiridas para su adecuado funcionamiento 7. Entrega funcional del equipo</t>
  </si>
  <si>
    <t>SHAKER 1010/5KG AGITACION ORBITAL MOVIMIENTO ORBITAL VELOCIDAD DE AGITACION DE 50-350 RPM. PARA BEAKERS Y ERJENMEYER DE DIFERENTES VOLUMENES PLACA: 66223 MANTENIMIENTO PREVENTIVO Y CORRECTIVO Se requiere: 1. Verificacion del funcionamiento del equipo 2. Revision, ajuste y limpieza del sistema electronico y electrico 3. Verificacion y limpieza interna y externa 4. Lubricación de todas las partes moviles 5. Alineación adecuada de todas las partes moviles para garantizar un funionamiento eficiente. 6. Piezas adicionales que deban ser reemplazadas o adquiridas para su adecuado funcionamiento 7. Entrega funcional del equipo</t>
  </si>
  <si>
    <t>AGITADOR DE VORTEX VM-300 PLACA: 61100 MANTENIMIENTO PREVENTIVO Y CORRECTIVO Se requiere: 1. Verificacion del funcionamiento del equipo 2. Revision, ajuste y limpieza del sistema y electrico 3. Verificacion y limpieza interna y externa 4. Lubricación de todas las partes moviles 5. Alineación adecuada de todas las partes moviles para garantizar un funionamiento eficiente. 6. Piezas adicionales que deban ser reemplazadas o adquiridas para su adecuado funcionamiento 7. Entrega funcional del equipo</t>
  </si>
  <si>
    <t>Molino para laboratorio CYCLONE SAMPLE MILL, CAT: EW04178-00, modelo 3010-014, Capacidad de alimento de continuo, tamaño de la partícula alimento 5 mm. Tamaño de la partícula final 1 mm. S/N 146 PLACA: 60441 MANTENIMIENTO PREVENTIVO Y CORRECTIVO El molino presenta problemas de rendimiento y ruidos inusuales. Se requiere: 1. Verificacion del funcionamiento del equipo 2. Revision, ajuste y limpieza del sistema y electrico 3. Verificacion y limpieza interna y externa 4. Lubricación de todas las partes moviles 5. Alineación adecuada de todas las partes moviles como rotores y ejes para garantizar un funionamiento eficiente. 6. Piezas adicionales que deban ser reemplazadas o adquiridas para su adecuado funcionamiento 7. Entrega funcional del equipo</t>
  </si>
  <si>
    <t>EXTRACTOR DE TORNILLO SIN FIN EN ACERO INOXIDABLE PLACA: 61069 MANTENIMIENTO PREVENTIVO Y CORRECTIVO El molino presenta problemas de rendimiento y ruidos inusuales. Se requiere: 1. Verificacion del funcionamiento del equipo 2. Revision, ajuste y limpieza del sistema y electrico 3. Verificacion y limpieza interna y externa 4. Lubricación de todas las partes moviles 5. Alineación adecuada de todas las partes moviles como rotores y ejes para garantizar un funionamiento eficiente. 6. Cambio de aceite 7. Piezas adicionales que deban ser reemplazadas o adquiridas para su adecuado funcionamiento 8. Entrega funcional del equipo</t>
  </si>
  <si>
    <t>BURETA DIGITAL ACOPLABLE A FRASCOS INCLUYE 3 ADAPTADORES PP 45/38 40/45 1 TUBO DE ASPIRACION TELESCOPICA 1 TUBO DE TITULACION TELESCOPICA 2 MICRO PILAS PLACA: 66219 MANTENIMIENTO PREVENTIVO Y CORRECTIVO Se requiere: 1. Verificacion del funcionamiento del equipo 2. Desmonte de piezas del equipo 3. Revision, ajuste y limpieza del sistema electronico 4. Verificacion y limpieza interna y externa 5. Verificación de los componentes y sistema de bombas y su calibracion 6. lubricacion de las partes moviles 7. Piezas adicionales que deban ser reemplazadas o adquiridas para su adecuado funcionamiento 8. Entrega funcional del equipo</t>
  </si>
  <si>
    <t>BURETA DIGITAL 3 ADAPTADORES PP 45/38 38/32 40/45 PLACA: 61339, 61340 MANTENIMIENTO PREVENTIVO Y CORRECTIVO Se requiere: 1. Verificacion del funcionamiento del equipo 2. Desmonte de piezas del equipo 3. Revision, ajuste y limpieza del sistema electronico 4. Verificacion y limpieza interna y externa 5. Verificación de los componentes y sistema de bombas 6. lubricacion de las partes moviles 7. Piezas adicionales que deban ser reemplazadas o adquiridas para su adecuado funcionamiento 8. Entrega funcional del equipo</t>
  </si>
  <si>
    <t>BURETA DIGITAL BRAND TIRETTE, CART, DE CONF CON ACCESORIOS 10 ML PLACA: 61341, 61342 MANTENIMIENTO PREVENTIVO Y CORRECTIVO Se requiere: 1. Verificacion del funcionamiento del equipo 2. Desmonte de piezas del equipo 3. Revision, ajuste y limpieza del sistema electronico 4. Verificacion y limpieza interna y externa 5. Verificación de los componentes y sistema de bombas 6. lubricacion de las partes moviles 7. Piezas adicionales que deban ser reemplazadas o adquiridas para su adecuado funcionamiento 8. Entrega funcional del equipo</t>
  </si>
  <si>
    <t>BURETA DIGITAL PLACA: 55329 MANTENIMIENTO PREVENTIVO Y CORRECTIVO Se requiere: 1. Verificacion del funcionamiento del equipo 2. Desmonte de piezas del equipo 3. Revision, ajuste y limpieza del sistema electronico 4. Verificacion y limpieza interna y externa 5. Verificación de los componentes y sistema de bombas 6. lubricacion de las partes moviles 7. Piezas adicionales que deban ser reemplazadas o adquiridas para su adecuado funcionamiento 8. Entrega funcional del equipo</t>
  </si>
  <si>
    <t>PIPETEADOR AUTOMATICO (MACROPIEPETADOR ELECTRICO RECARGABLE) PLACA: 55340 MANTENIMIENTO PREVENTIVO Y CORRECTIVO Se requiere: 1. Verificacion del funcionamiento del equipo 2. Desmonte de piezas del equipo 3. Revision, ajuste y limpieza del sistema electrico 4. Verificacion y limpieza interna y externa 5. Verificación de los componentes y sistema de bombas 6. lubricacion de las partes moviles 7. Piezas adicionales que deban ser reemplazadas o adquiridas para su adecuado funcionamiento 8. Entrega funcional del equipo</t>
  </si>
  <si>
    <t>BOLSA DE RESPUESTOS PARA LOS ELEMENTOS QUE REQUIERAN CAMBIO DE PARTES, POR UN VALOR DE 18.000.000 DE PESOS M/TE IVA INCLUIDO, PARA REPUESTOS NO CONTEMPLADOS DENTRO DEL MANTENIMIENTO PREVENTIVO Y CORRECTIVO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</si>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</sst>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1"/>
  <sheetViews>
    <sheetView showGridLines="0" tabSelected="1" view="pageBreakPreview" zoomScale="90" zoomScaleNormal="70" zoomScaleSheetLayoutView="90" zoomScalePageLayoutView="55" workbookViewId="0">
      <selection activeCell="C94" sqref="C94"/>
    </sheetView>
  </sheetViews>
  <sheetFormatPr baseColWidth="10" defaultColWidth="11.42578125" defaultRowHeight="15" x14ac:dyDescent="0.25"/>
  <cols>
    <col min="1" max="1" width="10.42578125" style="2" customWidth="1"/>
    <col min="2" max="2" width="75.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0.75" customHeight="1" x14ac:dyDescent="0.2">
      <c r="A14" s="26">
        <v>1</v>
      </c>
      <c r="B14" s="125" t="s">
        <v>81</v>
      </c>
      <c r="C14" s="12"/>
      <c r="D14" s="126">
        <v>3</v>
      </c>
      <c r="E14" s="126" t="s">
        <v>163</v>
      </c>
      <c r="F14" s="13"/>
      <c r="G14" s="11">
        <v>0</v>
      </c>
      <c r="H14" s="1">
        <f>+ROUND(F14*G14,0)</f>
        <v>0</v>
      </c>
      <c r="I14" s="11"/>
      <c r="J14" s="1">
        <f t="shared" ref="J14:J95" si="0">ROUND(F14*I14,0)</f>
        <v>0</v>
      </c>
      <c r="K14" s="1">
        <f t="shared" ref="K14:K95" si="1">ROUND(F14+H14+J14,0)</f>
        <v>0</v>
      </c>
      <c r="L14" s="1">
        <f t="shared" ref="L14:L95" si="2">ROUND(F14*D14,0)</f>
        <v>0</v>
      </c>
      <c r="M14" s="1">
        <f t="shared" ref="M14:M95" si="3">ROUND(L14*G14,0)</f>
        <v>0</v>
      </c>
      <c r="N14" s="1">
        <f t="shared" ref="N14:N95" si="4">ROUND(L14*I14,0)</f>
        <v>0</v>
      </c>
      <c r="O14" s="27">
        <f t="shared" ref="O14:O95" si="5">ROUND(L14+N14+M14,0)</f>
        <v>0</v>
      </c>
    </row>
    <row r="15" spans="1:15" s="9" customFormat="1" ht="116.25" customHeight="1" x14ac:dyDescent="0.2">
      <c r="A15" s="26">
        <v>2</v>
      </c>
      <c r="B15" s="125" t="s">
        <v>82</v>
      </c>
      <c r="C15" s="12"/>
      <c r="D15" s="126">
        <v>1</v>
      </c>
      <c r="E15" s="126" t="s">
        <v>163</v>
      </c>
      <c r="F15" s="13"/>
      <c r="G15" s="11">
        <v>0</v>
      </c>
      <c r="H15" s="1">
        <f t="shared" ref="H15:H78" si="6">+ROUND(F15*G15,0)</f>
        <v>0</v>
      </c>
      <c r="I15" s="11"/>
      <c r="J15" s="1">
        <f t="shared" si="0"/>
        <v>0</v>
      </c>
      <c r="K15" s="1">
        <f t="shared" si="1"/>
        <v>0</v>
      </c>
      <c r="L15" s="1">
        <f t="shared" si="2"/>
        <v>0</v>
      </c>
      <c r="M15" s="1">
        <f t="shared" si="3"/>
        <v>0</v>
      </c>
      <c r="N15" s="1">
        <f t="shared" si="4"/>
        <v>0</v>
      </c>
      <c r="O15" s="27">
        <f t="shared" si="5"/>
        <v>0</v>
      </c>
    </row>
    <row r="16" spans="1:15" s="9" customFormat="1" ht="103.5" customHeight="1" x14ac:dyDescent="0.2">
      <c r="A16" s="26">
        <v>3</v>
      </c>
      <c r="B16" s="125" t="s">
        <v>83</v>
      </c>
      <c r="C16" s="12"/>
      <c r="D16" s="126">
        <v>2</v>
      </c>
      <c r="E16" s="126" t="s">
        <v>163</v>
      </c>
      <c r="F16" s="13"/>
      <c r="G16" s="11">
        <v>0</v>
      </c>
      <c r="H16" s="1">
        <f t="shared" si="6"/>
        <v>0</v>
      </c>
      <c r="I16" s="11"/>
      <c r="J16" s="1">
        <f t="shared" si="0"/>
        <v>0</v>
      </c>
      <c r="K16" s="1">
        <f t="shared" si="1"/>
        <v>0</v>
      </c>
      <c r="L16" s="1">
        <f t="shared" si="2"/>
        <v>0</v>
      </c>
      <c r="M16" s="1">
        <f t="shared" si="3"/>
        <v>0</v>
      </c>
      <c r="N16" s="1">
        <f t="shared" si="4"/>
        <v>0</v>
      </c>
      <c r="O16" s="27">
        <f t="shared" si="5"/>
        <v>0</v>
      </c>
    </row>
    <row r="17" spans="1:15" s="9" customFormat="1" ht="82.5" customHeight="1" x14ac:dyDescent="0.2">
      <c r="A17" s="26">
        <v>4</v>
      </c>
      <c r="B17" s="125" t="s">
        <v>84</v>
      </c>
      <c r="C17" s="12"/>
      <c r="D17" s="126">
        <v>1</v>
      </c>
      <c r="E17" s="126" t="s">
        <v>163</v>
      </c>
      <c r="F17" s="13"/>
      <c r="G17" s="11">
        <v>0</v>
      </c>
      <c r="H17" s="1">
        <f t="shared" si="6"/>
        <v>0</v>
      </c>
      <c r="I17" s="11"/>
      <c r="J17" s="1">
        <f t="shared" si="0"/>
        <v>0</v>
      </c>
      <c r="K17" s="1">
        <f t="shared" si="1"/>
        <v>0</v>
      </c>
      <c r="L17" s="1">
        <f t="shared" si="2"/>
        <v>0</v>
      </c>
      <c r="M17" s="1">
        <f t="shared" si="3"/>
        <v>0</v>
      </c>
      <c r="N17" s="1">
        <f t="shared" si="4"/>
        <v>0</v>
      </c>
      <c r="O17" s="27">
        <f t="shared" si="5"/>
        <v>0</v>
      </c>
    </row>
    <row r="18" spans="1:15" s="9" customFormat="1" ht="219" customHeight="1" x14ac:dyDescent="0.2">
      <c r="A18" s="26">
        <v>5</v>
      </c>
      <c r="B18" s="125" t="s">
        <v>85</v>
      </c>
      <c r="C18" s="12"/>
      <c r="D18" s="126">
        <v>1</v>
      </c>
      <c r="E18" s="126" t="s">
        <v>163</v>
      </c>
      <c r="F18" s="13"/>
      <c r="G18" s="11">
        <v>0</v>
      </c>
      <c r="H18" s="1">
        <f t="shared" si="6"/>
        <v>0</v>
      </c>
      <c r="I18" s="11"/>
      <c r="J18" s="1">
        <f t="shared" si="0"/>
        <v>0</v>
      </c>
      <c r="K18" s="1">
        <f t="shared" si="1"/>
        <v>0</v>
      </c>
      <c r="L18" s="1">
        <f t="shared" si="2"/>
        <v>0</v>
      </c>
      <c r="M18" s="1">
        <f t="shared" si="3"/>
        <v>0</v>
      </c>
      <c r="N18" s="1">
        <f t="shared" si="4"/>
        <v>0</v>
      </c>
      <c r="O18" s="27">
        <f t="shared" si="5"/>
        <v>0</v>
      </c>
    </row>
    <row r="19" spans="1:15" s="9" customFormat="1" ht="199.5" customHeight="1" x14ac:dyDescent="0.2">
      <c r="A19" s="26">
        <v>6</v>
      </c>
      <c r="B19" s="125" t="s">
        <v>86</v>
      </c>
      <c r="C19" s="12"/>
      <c r="D19" s="126">
        <v>1</v>
      </c>
      <c r="E19" s="126" t="s">
        <v>163</v>
      </c>
      <c r="F19" s="13"/>
      <c r="G19" s="11">
        <v>0</v>
      </c>
      <c r="H19" s="1">
        <f t="shared" si="6"/>
        <v>0</v>
      </c>
      <c r="I19" s="11"/>
      <c r="J19" s="1">
        <f t="shared" si="0"/>
        <v>0</v>
      </c>
      <c r="K19" s="1">
        <f t="shared" si="1"/>
        <v>0</v>
      </c>
      <c r="L19" s="1">
        <f t="shared" si="2"/>
        <v>0</v>
      </c>
      <c r="M19" s="1">
        <f t="shared" si="3"/>
        <v>0</v>
      </c>
      <c r="N19" s="1">
        <f t="shared" si="4"/>
        <v>0</v>
      </c>
      <c r="O19" s="27">
        <f t="shared" si="5"/>
        <v>0</v>
      </c>
    </row>
    <row r="20" spans="1:15" s="9" customFormat="1" ht="141" customHeight="1" x14ac:dyDescent="0.2">
      <c r="A20" s="26">
        <v>7</v>
      </c>
      <c r="B20" s="125" t="s">
        <v>87</v>
      </c>
      <c r="C20" s="12"/>
      <c r="D20" s="126">
        <v>1</v>
      </c>
      <c r="E20" s="126" t="s">
        <v>163</v>
      </c>
      <c r="F20" s="13"/>
      <c r="G20" s="11">
        <v>0</v>
      </c>
      <c r="H20" s="1">
        <f t="shared" si="6"/>
        <v>0</v>
      </c>
      <c r="I20" s="11"/>
      <c r="J20" s="1">
        <f t="shared" si="0"/>
        <v>0</v>
      </c>
      <c r="K20" s="1">
        <f t="shared" si="1"/>
        <v>0</v>
      </c>
      <c r="L20" s="1">
        <f t="shared" si="2"/>
        <v>0</v>
      </c>
      <c r="M20" s="1">
        <f t="shared" si="3"/>
        <v>0</v>
      </c>
      <c r="N20" s="1">
        <f t="shared" si="4"/>
        <v>0</v>
      </c>
      <c r="O20" s="27">
        <f t="shared" si="5"/>
        <v>0</v>
      </c>
    </row>
    <row r="21" spans="1:15" s="9" customFormat="1" ht="134.25" customHeight="1" x14ac:dyDescent="0.2">
      <c r="A21" s="26">
        <v>8</v>
      </c>
      <c r="B21" s="125" t="s">
        <v>88</v>
      </c>
      <c r="C21" s="12"/>
      <c r="D21" s="126">
        <v>1</v>
      </c>
      <c r="E21" s="126" t="s">
        <v>163</v>
      </c>
      <c r="F21" s="13"/>
      <c r="G21" s="11">
        <v>0</v>
      </c>
      <c r="H21" s="1">
        <f t="shared" si="6"/>
        <v>0</v>
      </c>
      <c r="I21" s="11"/>
      <c r="J21" s="1">
        <f t="shared" si="0"/>
        <v>0</v>
      </c>
      <c r="K21" s="1">
        <f t="shared" si="1"/>
        <v>0</v>
      </c>
      <c r="L21" s="1">
        <f t="shared" si="2"/>
        <v>0</v>
      </c>
      <c r="M21" s="1">
        <f t="shared" si="3"/>
        <v>0</v>
      </c>
      <c r="N21" s="1">
        <f t="shared" si="4"/>
        <v>0</v>
      </c>
      <c r="O21" s="27">
        <f t="shared" si="5"/>
        <v>0</v>
      </c>
    </row>
    <row r="22" spans="1:15" s="9" customFormat="1" ht="220.5" customHeight="1" x14ac:dyDescent="0.2">
      <c r="A22" s="26">
        <v>9</v>
      </c>
      <c r="B22" s="125" t="s">
        <v>89</v>
      </c>
      <c r="C22" s="12"/>
      <c r="D22" s="126">
        <v>1</v>
      </c>
      <c r="E22" s="126" t="s">
        <v>163</v>
      </c>
      <c r="F22" s="13"/>
      <c r="G22" s="11">
        <v>0</v>
      </c>
      <c r="H22" s="1">
        <f t="shared" si="6"/>
        <v>0</v>
      </c>
      <c r="I22" s="11"/>
      <c r="J22" s="1">
        <f t="shared" si="0"/>
        <v>0</v>
      </c>
      <c r="K22" s="1">
        <f t="shared" si="1"/>
        <v>0</v>
      </c>
      <c r="L22" s="1">
        <f t="shared" si="2"/>
        <v>0</v>
      </c>
      <c r="M22" s="1">
        <f t="shared" si="3"/>
        <v>0</v>
      </c>
      <c r="N22" s="1">
        <f t="shared" si="4"/>
        <v>0</v>
      </c>
      <c r="O22" s="27">
        <f t="shared" si="5"/>
        <v>0</v>
      </c>
    </row>
    <row r="23" spans="1:15" s="9" customFormat="1" ht="132" customHeight="1" x14ac:dyDescent="0.2">
      <c r="A23" s="26">
        <v>10</v>
      </c>
      <c r="B23" s="125" t="s">
        <v>90</v>
      </c>
      <c r="C23" s="12"/>
      <c r="D23" s="126">
        <v>1</v>
      </c>
      <c r="E23" s="126" t="s">
        <v>163</v>
      </c>
      <c r="F23" s="13"/>
      <c r="G23" s="11">
        <v>0</v>
      </c>
      <c r="H23" s="1">
        <f t="shared" si="6"/>
        <v>0</v>
      </c>
      <c r="I23" s="11"/>
      <c r="J23" s="1">
        <f t="shared" si="0"/>
        <v>0</v>
      </c>
      <c r="K23" s="1">
        <f t="shared" si="1"/>
        <v>0</v>
      </c>
      <c r="L23" s="1">
        <f t="shared" si="2"/>
        <v>0</v>
      </c>
      <c r="M23" s="1">
        <f t="shared" si="3"/>
        <v>0</v>
      </c>
      <c r="N23" s="1">
        <f t="shared" si="4"/>
        <v>0</v>
      </c>
      <c r="O23" s="27">
        <f t="shared" si="5"/>
        <v>0</v>
      </c>
    </row>
    <row r="24" spans="1:15" s="9" customFormat="1" ht="169.5" customHeight="1" x14ac:dyDescent="0.2">
      <c r="A24" s="26">
        <v>11</v>
      </c>
      <c r="B24" s="125" t="s">
        <v>91</v>
      </c>
      <c r="C24" s="12"/>
      <c r="D24" s="126">
        <v>1</v>
      </c>
      <c r="E24" s="126" t="s">
        <v>163</v>
      </c>
      <c r="F24" s="13"/>
      <c r="G24" s="11">
        <v>0</v>
      </c>
      <c r="H24" s="1">
        <f t="shared" si="6"/>
        <v>0</v>
      </c>
      <c r="I24" s="11"/>
      <c r="J24" s="1">
        <f t="shared" si="0"/>
        <v>0</v>
      </c>
      <c r="K24" s="1">
        <f t="shared" si="1"/>
        <v>0</v>
      </c>
      <c r="L24" s="1">
        <f t="shared" si="2"/>
        <v>0</v>
      </c>
      <c r="M24" s="1">
        <f t="shared" si="3"/>
        <v>0</v>
      </c>
      <c r="N24" s="1">
        <f t="shared" si="4"/>
        <v>0</v>
      </c>
      <c r="O24" s="27">
        <f t="shared" si="5"/>
        <v>0</v>
      </c>
    </row>
    <row r="25" spans="1:15" s="9" customFormat="1" ht="162" customHeight="1" x14ac:dyDescent="0.2">
      <c r="A25" s="26">
        <v>12</v>
      </c>
      <c r="B25" s="125" t="s">
        <v>92</v>
      </c>
      <c r="C25" s="12"/>
      <c r="D25" s="126">
        <v>1</v>
      </c>
      <c r="E25" s="126" t="s">
        <v>163</v>
      </c>
      <c r="F25" s="13"/>
      <c r="G25" s="11">
        <v>0</v>
      </c>
      <c r="H25" s="1">
        <f t="shared" si="6"/>
        <v>0</v>
      </c>
      <c r="I25" s="11"/>
      <c r="J25" s="1">
        <f t="shared" si="0"/>
        <v>0</v>
      </c>
      <c r="K25" s="1">
        <f t="shared" si="1"/>
        <v>0</v>
      </c>
      <c r="L25" s="1">
        <f t="shared" si="2"/>
        <v>0</v>
      </c>
      <c r="M25" s="1">
        <f t="shared" si="3"/>
        <v>0</v>
      </c>
      <c r="N25" s="1">
        <f t="shared" si="4"/>
        <v>0</v>
      </c>
      <c r="O25" s="27">
        <f t="shared" si="5"/>
        <v>0</v>
      </c>
    </row>
    <row r="26" spans="1:15" s="9" customFormat="1" ht="171" customHeight="1" x14ac:dyDescent="0.2">
      <c r="A26" s="26">
        <v>13</v>
      </c>
      <c r="B26" s="125" t="s">
        <v>93</v>
      </c>
      <c r="C26" s="12"/>
      <c r="D26" s="126">
        <v>2</v>
      </c>
      <c r="E26" s="126" t="s">
        <v>163</v>
      </c>
      <c r="F26" s="13"/>
      <c r="G26" s="11">
        <v>0</v>
      </c>
      <c r="H26" s="1">
        <f t="shared" si="6"/>
        <v>0</v>
      </c>
      <c r="I26" s="11"/>
      <c r="J26" s="1">
        <f t="shared" si="0"/>
        <v>0</v>
      </c>
      <c r="K26" s="1">
        <f t="shared" si="1"/>
        <v>0</v>
      </c>
      <c r="L26" s="1">
        <f t="shared" si="2"/>
        <v>0</v>
      </c>
      <c r="M26" s="1">
        <f t="shared" si="3"/>
        <v>0</v>
      </c>
      <c r="N26" s="1">
        <f t="shared" si="4"/>
        <v>0</v>
      </c>
      <c r="O26" s="27">
        <f t="shared" si="5"/>
        <v>0</v>
      </c>
    </row>
    <row r="27" spans="1:15" s="9" customFormat="1" ht="151.5" customHeight="1" x14ac:dyDescent="0.2">
      <c r="A27" s="26">
        <v>14</v>
      </c>
      <c r="B27" s="125" t="s">
        <v>94</v>
      </c>
      <c r="C27" s="12"/>
      <c r="D27" s="126">
        <v>1</v>
      </c>
      <c r="E27" s="126" t="s">
        <v>163</v>
      </c>
      <c r="F27" s="13"/>
      <c r="G27" s="11">
        <v>0</v>
      </c>
      <c r="H27" s="1">
        <f t="shared" si="6"/>
        <v>0</v>
      </c>
      <c r="I27" s="11"/>
      <c r="J27" s="1">
        <f t="shared" si="0"/>
        <v>0</v>
      </c>
      <c r="K27" s="1">
        <f t="shared" si="1"/>
        <v>0</v>
      </c>
      <c r="L27" s="1">
        <f t="shared" si="2"/>
        <v>0</v>
      </c>
      <c r="M27" s="1">
        <f t="shared" si="3"/>
        <v>0</v>
      </c>
      <c r="N27" s="1">
        <f t="shared" si="4"/>
        <v>0</v>
      </c>
      <c r="O27" s="27">
        <f t="shared" si="5"/>
        <v>0</v>
      </c>
    </row>
    <row r="28" spans="1:15" s="9" customFormat="1" ht="126" customHeight="1" x14ac:dyDescent="0.2">
      <c r="A28" s="26">
        <v>15</v>
      </c>
      <c r="B28" s="125" t="s">
        <v>95</v>
      </c>
      <c r="C28" s="12"/>
      <c r="D28" s="126">
        <v>1</v>
      </c>
      <c r="E28" s="126" t="s">
        <v>163</v>
      </c>
      <c r="F28" s="13"/>
      <c r="G28" s="11">
        <v>0</v>
      </c>
      <c r="H28" s="1">
        <f t="shared" si="6"/>
        <v>0</v>
      </c>
      <c r="I28" s="11"/>
      <c r="J28" s="1">
        <f t="shared" si="0"/>
        <v>0</v>
      </c>
      <c r="K28" s="1">
        <f t="shared" si="1"/>
        <v>0</v>
      </c>
      <c r="L28" s="1">
        <f t="shared" si="2"/>
        <v>0</v>
      </c>
      <c r="M28" s="1">
        <f t="shared" si="3"/>
        <v>0</v>
      </c>
      <c r="N28" s="1">
        <f t="shared" si="4"/>
        <v>0</v>
      </c>
      <c r="O28" s="27">
        <f t="shared" si="5"/>
        <v>0</v>
      </c>
    </row>
    <row r="29" spans="1:15" s="9" customFormat="1" ht="138" customHeight="1" x14ac:dyDescent="0.2">
      <c r="A29" s="26">
        <v>16</v>
      </c>
      <c r="B29" s="125" t="s">
        <v>96</v>
      </c>
      <c r="C29" s="12"/>
      <c r="D29" s="126">
        <v>1</v>
      </c>
      <c r="E29" s="126" t="s">
        <v>163</v>
      </c>
      <c r="F29" s="13"/>
      <c r="G29" s="11">
        <v>0</v>
      </c>
      <c r="H29" s="1">
        <f t="shared" si="6"/>
        <v>0</v>
      </c>
      <c r="I29" s="11"/>
      <c r="J29" s="1">
        <f t="shared" si="0"/>
        <v>0</v>
      </c>
      <c r="K29" s="1">
        <f t="shared" si="1"/>
        <v>0</v>
      </c>
      <c r="L29" s="1">
        <f t="shared" si="2"/>
        <v>0</v>
      </c>
      <c r="M29" s="1">
        <f t="shared" si="3"/>
        <v>0</v>
      </c>
      <c r="N29" s="1">
        <f t="shared" si="4"/>
        <v>0</v>
      </c>
      <c r="O29" s="27">
        <f t="shared" si="5"/>
        <v>0</v>
      </c>
    </row>
    <row r="30" spans="1:15" s="9" customFormat="1" ht="75" customHeight="1" x14ac:dyDescent="0.2">
      <c r="A30" s="26">
        <v>17</v>
      </c>
      <c r="B30" s="125" t="s">
        <v>97</v>
      </c>
      <c r="C30" s="12"/>
      <c r="D30" s="126">
        <v>2</v>
      </c>
      <c r="E30" s="126" t="s">
        <v>163</v>
      </c>
      <c r="F30" s="13"/>
      <c r="G30" s="11">
        <v>0</v>
      </c>
      <c r="H30" s="1">
        <f t="shared" si="6"/>
        <v>0</v>
      </c>
      <c r="I30" s="11"/>
      <c r="J30" s="1">
        <f t="shared" si="0"/>
        <v>0</v>
      </c>
      <c r="K30" s="1">
        <f t="shared" si="1"/>
        <v>0</v>
      </c>
      <c r="L30" s="1">
        <f t="shared" si="2"/>
        <v>0</v>
      </c>
      <c r="M30" s="1">
        <f t="shared" si="3"/>
        <v>0</v>
      </c>
      <c r="N30" s="1">
        <f t="shared" si="4"/>
        <v>0</v>
      </c>
      <c r="O30" s="27">
        <f t="shared" si="5"/>
        <v>0</v>
      </c>
    </row>
    <row r="31" spans="1:15" s="9" customFormat="1" ht="81" customHeight="1" x14ac:dyDescent="0.2">
      <c r="A31" s="26">
        <v>18</v>
      </c>
      <c r="B31" s="125" t="s">
        <v>98</v>
      </c>
      <c r="C31" s="12"/>
      <c r="D31" s="126">
        <v>1</v>
      </c>
      <c r="E31" s="126" t="s">
        <v>163</v>
      </c>
      <c r="F31" s="13"/>
      <c r="G31" s="11">
        <v>0</v>
      </c>
      <c r="H31" s="1">
        <f t="shared" si="6"/>
        <v>0</v>
      </c>
      <c r="I31" s="11"/>
      <c r="J31" s="1">
        <f t="shared" si="0"/>
        <v>0</v>
      </c>
      <c r="K31" s="1">
        <f t="shared" si="1"/>
        <v>0</v>
      </c>
      <c r="L31" s="1">
        <f t="shared" si="2"/>
        <v>0</v>
      </c>
      <c r="M31" s="1">
        <f t="shared" si="3"/>
        <v>0</v>
      </c>
      <c r="N31" s="1">
        <f t="shared" si="4"/>
        <v>0</v>
      </c>
      <c r="O31" s="27">
        <f t="shared" si="5"/>
        <v>0</v>
      </c>
    </row>
    <row r="32" spans="1:15" s="9" customFormat="1" ht="82.5" customHeight="1" x14ac:dyDescent="0.2">
      <c r="A32" s="26">
        <v>19</v>
      </c>
      <c r="B32" s="125" t="s">
        <v>99</v>
      </c>
      <c r="C32" s="12"/>
      <c r="D32" s="126">
        <v>1</v>
      </c>
      <c r="E32" s="126" t="s">
        <v>163</v>
      </c>
      <c r="F32" s="13"/>
      <c r="G32" s="11">
        <v>0</v>
      </c>
      <c r="H32" s="1">
        <f t="shared" si="6"/>
        <v>0</v>
      </c>
      <c r="I32" s="11"/>
      <c r="J32" s="1">
        <f t="shared" si="0"/>
        <v>0</v>
      </c>
      <c r="K32" s="1">
        <f t="shared" si="1"/>
        <v>0</v>
      </c>
      <c r="L32" s="1">
        <f t="shared" si="2"/>
        <v>0</v>
      </c>
      <c r="M32" s="1">
        <f t="shared" si="3"/>
        <v>0</v>
      </c>
      <c r="N32" s="1">
        <f t="shared" si="4"/>
        <v>0</v>
      </c>
      <c r="O32" s="27">
        <f t="shared" si="5"/>
        <v>0</v>
      </c>
    </row>
    <row r="33" spans="1:15" s="9" customFormat="1" ht="94.5" customHeight="1" x14ac:dyDescent="0.2">
      <c r="A33" s="26">
        <v>20</v>
      </c>
      <c r="B33" s="125" t="s">
        <v>100</v>
      </c>
      <c r="C33" s="12"/>
      <c r="D33" s="126">
        <v>1</v>
      </c>
      <c r="E33" s="126" t="s">
        <v>163</v>
      </c>
      <c r="F33" s="13"/>
      <c r="G33" s="11">
        <v>0</v>
      </c>
      <c r="H33" s="1">
        <f t="shared" si="6"/>
        <v>0</v>
      </c>
      <c r="I33" s="11"/>
      <c r="J33" s="1">
        <f t="shared" si="0"/>
        <v>0</v>
      </c>
      <c r="K33" s="1">
        <f t="shared" si="1"/>
        <v>0</v>
      </c>
      <c r="L33" s="1">
        <f t="shared" si="2"/>
        <v>0</v>
      </c>
      <c r="M33" s="1">
        <f t="shared" si="3"/>
        <v>0</v>
      </c>
      <c r="N33" s="1">
        <f t="shared" si="4"/>
        <v>0</v>
      </c>
      <c r="O33" s="27">
        <f t="shared" si="5"/>
        <v>0</v>
      </c>
    </row>
    <row r="34" spans="1:15" s="9" customFormat="1" ht="117.75" customHeight="1" x14ac:dyDescent="0.2">
      <c r="A34" s="26">
        <v>21</v>
      </c>
      <c r="B34" s="125" t="s">
        <v>101</v>
      </c>
      <c r="C34" s="12"/>
      <c r="D34" s="126">
        <v>1</v>
      </c>
      <c r="E34" s="126" t="s">
        <v>163</v>
      </c>
      <c r="F34" s="13"/>
      <c r="G34" s="11">
        <v>0</v>
      </c>
      <c r="H34" s="1">
        <f t="shared" si="6"/>
        <v>0</v>
      </c>
      <c r="I34" s="11"/>
      <c r="J34" s="1">
        <f t="shared" si="0"/>
        <v>0</v>
      </c>
      <c r="K34" s="1">
        <f t="shared" si="1"/>
        <v>0</v>
      </c>
      <c r="L34" s="1">
        <f t="shared" si="2"/>
        <v>0</v>
      </c>
      <c r="M34" s="1">
        <f t="shared" si="3"/>
        <v>0</v>
      </c>
      <c r="N34" s="1">
        <f t="shared" si="4"/>
        <v>0</v>
      </c>
      <c r="O34" s="27">
        <f t="shared" si="5"/>
        <v>0</v>
      </c>
    </row>
    <row r="35" spans="1:15" s="9" customFormat="1" ht="114.75" customHeight="1" x14ac:dyDescent="0.2">
      <c r="A35" s="26">
        <v>22</v>
      </c>
      <c r="B35" s="125" t="s">
        <v>102</v>
      </c>
      <c r="C35" s="12"/>
      <c r="D35" s="126">
        <v>1</v>
      </c>
      <c r="E35" s="126" t="s">
        <v>163</v>
      </c>
      <c r="F35" s="13"/>
      <c r="G35" s="11">
        <v>0</v>
      </c>
      <c r="H35" s="1">
        <f t="shared" si="6"/>
        <v>0</v>
      </c>
      <c r="I35" s="11"/>
      <c r="J35" s="1">
        <f t="shared" si="0"/>
        <v>0</v>
      </c>
      <c r="K35" s="1">
        <f t="shared" si="1"/>
        <v>0</v>
      </c>
      <c r="L35" s="1">
        <f t="shared" si="2"/>
        <v>0</v>
      </c>
      <c r="M35" s="1">
        <f t="shared" si="3"/>
        <v>0</v>
      </c>
      <c r="N35" s="1">
        <f t="shared" si="4"/>
        <v>0</v>
      </c>
      <c r="O35" s="27">
        <f t="shared" si="5"/>
        <v>0</v>
      </c>
    </row>
    <row r="36" spans="1:15" s="9" customFormat="1" ht="111.75" customHeight="1" x14ac:dyDescent="0.2">
      <c r="A36" s="26">
        <v>23</v>
      </c>
      <c r="B36" s="125" t="s">
        <v>103</v>
      </c>
      <c r="C36" s="12"/>
      <c r="D36" s="126">
        <v>1</v>
      </c>
      <c r="E36" s="126" t="s">
        <v>163</v>
      </c>
      <c r="F36" s="13"/>
      <c r="G36" s="11">
        <v>0</v>
      </c>
      <c r="H36" s="1">
        <f t="shared" si="6"/>
        <v>0</v>
      </c>
      <c r="I36" s="11"/>
      <c r="J36" s="1">
        <f t="shared" si="0"/>
        <v>0</v>
      </c>
      <c r="K36" s="1">
        <f t="shared" si="1"/>
        <v>0</v>
      </c>
      <c r="L36" s="1">
        <f t="shared" si="2"/>
        <v>0</v>
      </c>
      <c r="M36" s="1">
        <f t="shared" si="3"/>
        <v>0</v>
      </c>
      <c r="N36" s="1">
        <f t="shared" si="4"/>
        <v>0</v>
      </c>
      <c r="O36" s="27">
        <f t="shared" si="5"/>
        <v>0</v>
      </c>
    </row>
    <row r="37" spans="1:15" s="9" customFormat="1" ht="119.25" customHeight="1" x14ac:dyDescent="0.2">
      <c r="A37" s="26">
        <v>24</v>
      </c>
      <c r="B37" s="125" t="s">
        <v>104</v>
      </c>
      <c r="C37" s="12"/>
      <c r="D37" s="126">
        <v>2</v>
      </c>
      <c r="E37" s="126" t="s">
        <v>163</v>
      </c>
      <c r="F37" s="13"/>
      <c r="G37" s="11">
        <v>0</v>
      </c>
      <c r="H37" s="1">
        <f t="shared" si="6"/>
        <v>0</v>
      </c>
      <c r="I37" s="11"/>
      <c r="J37" s="1">
        <f t="shared" si="0"/>
        <v>0</v>
      </c>
      <c r="K37" s="1">
        <f t="shared" si="1"/>
        <v>0</v>
      </c>
      <c r="L37" s="1">
        <f t="shared" si="2"/>
        <v>0</v>
      </c>
      <c r="M37" s="1">
        <f t="shared" si="3"/>
        <v>0</v>
      </c>
      <c r="N37" s="1">
        <f t="shared" si="4"/>
        <v>0</v>
      </c>
      <c r="O37" s="27">
        <f t="shared" si="5"/>
        <v>0</v>
      </c>
    </row>
    <row r="38" spans="1:15" s="9" customFormat="1" ht="154.5" customHeight="1" x14ac:dyDescent="0.2">
      <c r="A38" s="26">
        <v>25</v>
      </c>
      <c r="B38" s="125" t="s">
        <v>105</v>
      </c>
      <c r="C38" s="12"/>
      <c r="D38" s="126">
        <v>1</v>
      </c>
      <c r="E38" s="126" t="s">
        <v>163</v>
      </c>
      <c r="F38" s="13"/>
      <c r="G38" s="11">
        <v>0</v>
      </c>
      <c r="H38" s="1">
        <f t="shared" si="6"/>
        <v>0</v>
      </c>
      <c r="I38" s="11"/>
      <c r="J38" s="1">
        <f t="shared" si="0"/>
        <v>0</v>
      </c>
      <c r="K38" s="1">
        <f t="shared" si="1"/>
        <v>0</v>
      </c>
      <c r="L38" s="1">
        <f t="shared" si="2"/>
        <v>0</v>
      </c>
      <c r="M38" s="1">
        <f t="shared" si="3"/>
        <v>0</v>
      </c>
      <c r="N38" s="1">
        <f t="shared" si="4"/>
        <v>0</v>
      </c>
      <c r="O38" s="27">
        <f t="shared" si="5"/>
        <v>0</v>
      </c>
    </row>
    <row r="39" spans="1:15" s="9" customFormat="1" ht="145.5" customHeight="1" x14ac:dyDescent="0.2">
      <c r="A39" s="26">
        <v>26</v>
      </c>
      <c r="B39" s="125" t="s">
        <v>106</v>
      </c>
      <c r="C39" s="12"/>
      <c r="D39" s="126">
        <v>1</v>
      </c>
      <c r="E39" s="126" t="s">
        <v>163</v>
      </c>
      <c r="F39" s="13"/>
      <c r="G39" s="11">
        <v>0</v>
      </c>
      <c r="H39" s="1">
        <f t="shared" si="6"/>
        <v>0</v>
      </c>
      <c r="I39" s="11"/>
      <c r="J39" s="1">
        <f t="shared" si="0"/>
        <v>0</v>
      </c>
      <c r="K39" s="1">
        <f t="shared" si="1"/>
        <v>0</v>
      </c>
      <c r="L39" s="1">
        <f t="shared" si="2"/>
        <v>0</v>
      </c>
      <c r="M39" s="1">
        <f t="shared" si="3"/>
        <v>0</v>
      </c>
      <c r="N39" s="1">
        <f t="shared" si="4"/>
        <v>0</v>
      </c>
      <c r="O39" s="27">
        <f t="shared" si="5"/>
        <v>0</v>
      </c>
    </row>
    <row r="40" spans="1:15" s="9" customFormat="1" ht="94.5" customHeight="1" x14ac:dyDescent="0.2">
      <c r="A40" s="26">
        <v>27</v>
      </c>
      <c r="B40" s="125" t="s">
        <v>107</v>
      </c>
      <c r="C40" s="12"/>
      <c r="D40" s="126">
        <v>1</v>
      </c>
      <c r="E40" s="126" t="s">
        <v>163</v>
      </c>
      <c r="F40" s="13"/>
      <c r="G40" s="11">
        <v>0</v>
      </c>
      <c r="H40" s="1">
        <f t="shared" si="6"/>
        <v>0</v>
      </c>
      <c r="I40" s="11"/>
      <c r="J40" s="1">
        <f t="shared" si="0"/>
        <v>0</v>
      </c>
      <c r="K40" s="1">
        <f t="shared" si="1"/>
        <v>0</v>
      </c>
      <c r="L40" s="1">
        <f t="shared" si="2"/>
        <v>0</v>
      </c>
      <c r="M40" s="1">
        <f t="shared" si="3"/>
        <v>0</v>
      </c>
      <c r="N40" s="1">
        <f t="shared" si="4"/>
        <v>0</v>
      </c>
      <c r="O40" s="27">
        <f t="shared" si="5"/>
        <v>0</v>
      </c>
    </row>
    <row r="41" spans="1:15" s="9" customFormat="1" ht="102" customHeight="1" x14ac:dyDescent="0.2">
      <c r="A41" s="26">
        <v>28</v>
      </c>
      <c r="B41" s="125" t="s">
        <v>108</v>
      </c>
      <c r="C41" s="12"/>
      <c r="D41" s="126">
        <v>1</v>
      </c>
      <c r="E41" s="126" t="s">
        <v>163</v>
      </c>
      <c r="F41" s="13"/>
      <c r="G41" s="11">
        <v>0</v>
      </c>
      <c r="H41" s="1">
        <f t="shared" si="6"/>
        <v>0</v>
      </c>
      <c r="I41" s="11"/>
      <c r="J41" s="1">
        <f t="shared" si="0"/>
        <v>0</v>
      </c>
      <c r="K41" s="1">
        <f t="shared" si="1"/>
        <v>0</v>
      </c>
      <c r="L41" s="1">
        <f t="shared" si="2"/>
        <v>0</v>
      </c>
      <c r="M41" s="1">
        <f t="shared" si="3"/>
        <v>0</v>
      </c>
      <c r="N41" s="1">
        <f t="shared" si="4"/>
        <v>0</v>
      </c>
      <c r="O41" s="27">
        <f t="shared" si="5"/>
        <v>0</v>
      </c>
    </row>
    <row r="42" spans="1:15" s="9" customFormat="1" ht="100.5" customHeight="1" x14ac:dyDescent="0.2">
      <c r="A42" s="26">
        <v>29</v>
      </c>
      <c r="B42" s="125" t="s">
        <v>109</v>
      </c>
      <c r="C42" s="12"/>
      <c r="D42" s="126">
        <v>1</v>
      </c>
      <c r="E42" s="126" t="s">
        <v>163</v>
      </c>
      <c r="F42" s="13"/>
      <c r="G42" s="11">
        <v>0</v>
      </c>
      <c r="H42" s="1">
        <f t="shared" si="6"/>
        <v>0</v>
      </c>
      <c r="I42" s="11"/>
      <c r="J42" s="1">
        <f t="shared" si="0"/>
        <v>0</v>
      </c>
      <c r="K42" s="1">
        <f t="shared" si="1"/>
        <v>0</v>
      </c>
      <c r="L42" s="1">
        <f t="shared" si="2"/>
        <v>0</v>
      </c>
      <c r="M42" s="1">
        <f t="shared" si="3"/>
        <v>0</v>
      </c>
      <c r="N42" s="1">
        <f t="shared" si="4"/>
        <v>0</v>
      </c>
      <c r="O42" s="27">
        <f t="shared" si="5"/>
        <v>0</v>
      </c>
    </row>
    <row r="43" spans="1:15" s="9" customFormat="1" ht="102" customHeight="1" x14ac:dyDescent="0.2">
      <c r="A43" s="26">
        <v>30</v>
      </c>
      <c r="B43" s="125" t="s">
        <v>110</v>
      </c>
      <c r="C43" s="12"/>
      <c r="D43" s="126">
        <v>1</v>
      </c>
      <c r="E43" s="126" t="s">
        <v>163</v>
      </c>
      <c r="F43" s="13"/>
      <c r="G43" s="11">
        <v>0</v>
      </c>
      <c r="H43" s="1">
        <f t="shared" si="6"/>
        <v>0</v>
      </c>
      <c r="I43" s="11"/>
      <c r="J43" s="1">
        <f t="shared" si="0"/>
        <v>0</v>
      </c>
      <c r="K43" s="1">
        <f t="shared" si="1"/>
        <v>0</v>
      </c>
      <c r="L43" s="1">
        <f t="shared" si="2"/>
        <v>0</v>
      </c>
      <c r="M43" s="1">
        <f t="shared" si="3"/>
        <v>0</v>
      </c>
      <c r="N43" s="1">
        <f t="shared" si="4"/>
        <v>0</v>
      </c>
      <c r="O43" s="27">
        <f t="shared" si="5"/>
        <v>0</v>
      </c>
    </row>
    <row r="44" spans="1:15" s="9" customFormat="1" ht="132.75" customHeight="1" x14ac:dyDescent="0.2">
      <c r="A44" s="26">
        <v>31</v>
      </c>
      <c r="B44" s="125" t="s">
        <v>111</v>
      </c>
      <c r="C44" s="12"/>
      <c r="D44" s="126">
        <v>1</v>
      </c>
      <c r="E44" s="126" t="s">
        <v>163</v>
      </c>
      <c r="F44" s="13"/>
      <c r="G44" s="11">
        <v>0</v>
      </c>
      <c r="H44" s="1">
        <f t="shared" si="6"/>
        <v>0</v>
      </c>
      <c r="I44" s="11"/>
      <c r="J44" s="1">
        <f t="shared" si="0"/>
        <v>0</v>
      </c>
      <c r="K44" s="1">
        <f t="shared" si="1"/>
        <v>0</v>
      </c>
      <c r="L44" s="1">
        <f t="shared" si="2"/>
        <v>0</v>
      </c>
      <c r="M44" s="1">
        <f t="shared" si="3"/>
        <v>0</v>
      </c>
      <c r="N44" s="1">
        <f t="shared" si="4"/>
        <v>0</v>
      </c>
      <c r="O44" s="27">
        <f t="shared" si="5"/>
        <v>0</v>
      </c>
    </row>
    <row r="45" spans="1:15" s="9" customFormat="1" ht="130.5" customHeight="1" x14ac:dyDescent="0.2">
      <c r="A45" s="26">
        <v>32</v>
      </c>
      <c r="B45" s="125" t="s">
        <v>112</v>
      </c>
      <c r="C45" s="12"/>
      <c r="D45" s="126">
        <v>1</v>
      </c>
      <c r="E45" s="126" t="s">
        <v>163</v>
      </c>
      <c r="F45" s="13"/>
      <c r="G45" s="11">
        <v>0</v>
      </c>
      <c r="H45" s="1">
        <f t="shared" si="6"/>
        <v>0</v>
      </c>
      <c r="I45" s="11"/>
      <c r="J45" s="1">
        <f t="shared" si="0"/>
        <v>0</v>
      </c>
      <c r="K45" s="1">
        <f t="shared" si="1"/>
        <v>0</v>
      </c>
      <c r="L45" s="1">
        <f t="shared" si="2"/>
        <v>0</v>
      </c>
      <c r="M45" s="1">
        <f t="shared" si="3"/>
        <v>0</v>
      </c>
      <c r="N45" s="1">
        <f t="shared" si="4"/>
        <v>0</v>
      </c>
      <c r="O45" s="27">
        <f t="shared" si="5"/>
        <v>0</v>
      </c>
    </row>
    <row r="46" spans="1:15" s="9" customFormat="1" ht="90" customHeight="1" x14ac:dyDescent="0.2">
      <c r="A46" s="26">
        <v>33</v>
      </c>
      <c r="B46" s="125" t="s">
        <v>113</v>
      </c>
      <c r="C46" s="12"/>
      <c r="D46" s="126">
        <v>1</v>
      </c>
      <c r="E46" s="126" t="s">
        <v>163</v>
      </c>
      <c r="F46" s="13"/>
      <c r="G46" s="11">
        <v>0</v>
      </c>
      <c r="H46" s="1">
        <f t="shared" si="6"/>
        <v>0</v>
      </c>
      <c r="I46" s="11"/>
      <c r="J46" s="1">
        <f t="shared" si="0"/>
        <v>0</v>
      </c>
      <c r="K46" s="1">
        <f t="shared" si="1"/>
        <v>0</v>
      </c>
      <c r="L46" s="1">
        <f t="shared" si="2"/>
        <v>0</v>
      </c>
      <c r="M46" s="1">
        <f t="shared" si="3"/>
        <v>0</v>
      </c>
      <c r="N46" s="1">
        <f t="shared" si="4"/>
        <v>0</v>
      </c>
      <c r="O46" s="27">
        <f t="shared" si="5"/>
        <v>0</v>
      </c>
    </row>
    <row r="47" spans="1:15" s="9" customFormat="1" ht="104.25" customHeight="1" x14ac:dyDescent="0.2">
      <c r="A47" s="26">
        <v>34</v>
      </c>
      <c r="B47" s="125" t="s">
        <v>114</v>
      </c>
      <c r="C47" s="12"/>
      <c r="D47" s="126">
        <v>1</v>
      </c>
      <c r="E47" s="126" t="s">
        <v>163</v>
      </c>
      <c r="F47" s="13"/>
      <c r="G47" s="11">
        <v>0</v>
      </c>
      <c r="H47" s="1">
        <f t="shared" si="6"/>
        <v>0</v>
      </c>
      <c r="I47" s="11"/>
      <c r="J47" s="1">
        <f t="shared" si="0"/>
        <v>0</v>
      </c>
      <c r="K47" s="1">
        <f t="shared" si="1"/>
        <v>0</v>
      </c>
      <c r="L47" s="1">
        <f t="shared" si="2"/>
        <v>0</v>
      </c>
      <c r="M47" s="1">
        <f t="shared" si="3"/>
        <v>0</v>
      </c>
      <c r="N47" s="1">
        <f t="shared" si="4"/>
        <v>0</v>
      </c>
      <c r="O47" s="27">
        <f t="shared" si="5"/>
        <v>0</v>
      </c>
    </row>
    <row r="48" spans="1:15" s="9" customFormat="1" ht="91.5" customHeight="1" x14ac:dyDescent="0.2">
      <c r="A48" s="26">
        <v>35</v>
      </c>
      <c r="B48" s="125" t="s">
        <v>115</v>
      </c>
      <c r="C48" s="12"/>
      <c r="D48" s="126">
        <v>1</v>
      </c>
      <c r="E48" s="126" t="s">
        <v>163</v>
      </c>
      <c r="F48" s="13"/>
      <c r="G48" s="11">
        <v>0</v>
      </c>
      <c r="H48" s="1">
        <f t="shared" si="6"/>
        <v>0</v>
      </c>
      <c r="I48" s="11"/>
      <c r="J48" s="1">
        <f t="shared" si="0"/>
        <v>0</v>
      </c>
      <c r="K48" s="1">
        <f t="shared" si="1"/>
        <v>0</v>
      </c>
      <c r="L48" s="1">
        <f t="shared" si="2"/>
        <v>0</v>
      </c>
      <c r="M48" s="1">
        <f t="shared" si="3"/>
        <v>0</v>
      </c>
      <c r="N48" s="1">
        <f t="shared" si="4"/>
        <v>0</v>
      </c>
      <c r="O48" s="27">
        <f t="shared" si="5"/>
        <v>0</v>
      </c>
    </row>
    <row r="49" spans="1:15" s="9" customFormat="1" ht="131.25" customHeight="1" x14ac:dyDescent="0.2">
      <c r="A49" s="26">
        <v>36</v>
      </c>
      <c r="B49" s="125" t="s">
        <v>116</v>
      </c>
      <c r="C49" s="12"/>
      <c r="D49" s="126">
        <v>1</v>
      </c>
      <c r="E49" s="126" t="s">
        <v>163</v>
      </c>
      <c r="F49" s="13"/>
      <c r="G49" s="11">
        <v>0</v>
      </c>
      <c r="H49" s="1">
        <f t="shared" si="6"/>
        <v>0</v>
      </c>
      <c r="I49" s="11"/>
      <c r="J49" s="1">
        <f t="shared" si="0"/>
        <v>0</v>
      </c>
      <c r="K49" s="1">
        <f t="shared" si="1"/>
        <v>0</v>
      </c>
      <c r="L49" s="1">
        <f t="shared" si="2"/>
        <v>0</v>
      </c>
      <c r="M49" s="1">
        <f t="shared" si="3"/>
        <v>0</v>
      </c>
      <c r="N49" s="1">
        <f t="shared" si="4"/>
        <v>0</v>
      </c>
      <c r="O49" s="27">
        <f t="shared" si="5"/>
        <v>0</v>
      </c>
    </row>
    <row r="50" spans="1:15" s="9" customFormat="1" ht="92.25" customHeight="1" x14ac:dyDescent="0.2">
      <c r="A50" s="26">
        <v>37</v>
      </c>
      <c r="B50" s="125" t="s">
        <v>117</v>
      </c>
      <c r="C50" s="12"/>
      <c r="D50" s="126">
        <v>1</v>
      </c>
      <c r="E50" s="126" t="s">
        <v>163</v>
      </c>
      <c r="F50" s="13"/>
      <c r="G50" s="11">
        <v>0</v>
      </c>
      <c r="H50" s="1">
        <f t="shared" si="6"/>
        <v>0</v>
      </c>
      <c r="I50" s="11"/>
      <c r="J50" s="1">
        <f t="shared" si="0"/>
        <v>0</v>
      </c>
      <c r="K50" s="1">
        <f t="shared" si="1"/>
        <v>0</v>
      </c>
      <c r="L50" s="1">
        <f t="shared" si="2"/>
        <v>0</v>
      </c>
      <c r="M50" s="1">
        <f t="shared" si="3"/>
        <v>0</v>
      </c>
      <c r="N50" s="1">
        <f t="shared" si="4"/>
        <v>0</v>
      </c>
      <c r="O50" s="27">
        <f t="shared" si="5"/>
        <v>0</v>
      </c>
    </row>
    <row r="51" spans="1:15" s="9" customFormat="1" ht="120.75" customHeight="1" x14ac:dyDescent="0.2">
      <c r="A51" s="26">
        <v>38</v>
      </c>
      <c r="B51" s="125" t="s">
        <v>118</v>
      </c>
      <c r="C51" s="12"/>
      <c r="D51" s="126">
        <v>1</v>
      </c>
      <c r="E51" s="126" t="s">
        <v>163</v>
      </c>
      <c r="F51" s="13"/>
      <c r="G51" s="11">
        <v>0</v>
      </c>
      <c r="H51" s="1">
        <f t="shared" si="6"/>
        <v>0</v>
      </c>
      <c r="I51" s="11"/>
      <c r="J51" s="1">
        <f t="shared" si="0"/>
        <v>0</v>
      </c>
      <c r="K51" s="1">
        <f t="shared" si="1"/>
        <v>0</v>
      </c>
      <c r="L51" s="1">
        <f t="shared" si="2"/>
        <v>0</v>
      </c>
      <c r="M51" s="1">
        <f t="shared" si="3"/>
        <v>0</v>
      </c>
      <c r="N51" s="1">
        <f t="shared" si="4"/>
        <v>0</v>
      </c>
      <c r="O51" s="27">
        <f t="shared" si="5"/>
        <v>0</v>
      </c>
    </row>
    <row r="52" spans="1:15" s="9" customFormat="1" ht="85.5" customHeight="1" x14ac:dyDescent="0.2">
      <c r="A52" s="26">
        <v>39</v>
      </c>
      <c r="B52" s="125" t="s">
        <v>119</v>
      </c>
      <c r="C52" s="12"/>
      <c r="D52" s="126">
        <v>1</v>
      </c>
      <c r="E52" s="126" t="s">
        <v>163</v>
      </c>
      <c r="F52" s="13"/>
      <c r="G52" s="11">
        <v>0</v>
      </c>
      <c r="H52" s="1">
        <f t="shared" si="6"/>
        <v>0</v>
      </c>
      <c r="I52" s="11"/>
      <c r="J52" s="1">
        <f t="shared" si="0"/>
        <v>0</v>
      </c>
      <c r="K52" s="1">
        <f t="shared" si="1"/>
        <v>0</v>
      </c>
      <c r="L52" s="1">
        <f t="shared" si="2"/>
        <v>0</v>
      </c>
      <c r="M52" s="1">
        <f t="shared" si="3"/>
        <v>0</v>
      </c>
      <c r="N52" s="1">
        <f t="shared" si="4"/>
        <v>0</v>
      </c>
      <c r="O52" s="27">
        <f t="shared" si="5"/>
        <v>0</v>
      </c>
    </row>
    <row r="53" spans="1:15" s="9" customFormat="1" ht="127.5" customHeight="1" x14ac:dyDescent="0.2">
      <c r="A53" s="26">
        <f>+A52+1</f>
        <v>40</v>
      </c>
      <c r="B53" s="125" t="s">
        <v>120</v>
      </c>
      <c r="C53" s="12"/>
      <c r="D53" s="126">
        <v>1</v>
      </c>
      <c r="E53" s="126" t="s">
        <v>163</v>
      </c>
      <c r="F53" s="13"/>
      <c r="G53" s="11">
        <v>0</v>
      </c>
      <c r="H53" s="1">
        <f t="shared" si="6"/>
        <v>0</v>
      </c>
      <c r="I53" s="11"/>
      <c r="J53" s="1">
        <f t="shared" si="0"/>
        <v>0</v>
      </c>
      <c r="K53" s="1">
        <f t="shared" si="1"/>
        <v>0</v>
      </c>
      <c r="L53" s="1">
        <f t="shared" si="2"/>
        <v>0</v>
      </c>
      <c r="M53" s="1">
        <f t="shared" si="3"/>
        <v>0</v>
      </c>
      <c r="N53" s="1">
        <f t="shared" si="4"/>
        <v>0</v>
      </c>
      <c r="O53" s="27">
        <f t="shared" si="5"/>
        <v>0</v>
      </c>
    </row>
    <row r="54" spans="1:15" s="9" customFormat="1" ht="110.25" customHeight="1" x14ac:dyDescent="0.2">
      <c r="A54" s="26">
        <f t="shared" ref="A54:A95" si="7">+A53+1</f>
        <v>41</v>
      </c>
      <c r="B54" s="125" t="s">
        <v>121</v>
      </c>
      <c r="C54" s="12"/>
      <c r="D54" s="126">
        <v>1</v>
      </c>
      <c r="E54" s="126" t="s">
        <v>163</v>
      </c>
      <c r="F54" s="13"/>
      <c r="G54" s="11">
        <v>0</v>
      </c>
      <c r="H54" s="1">
        <f t="shared" si="6"/>
        <v>0</v>
      </c>
      <c r="I54" s="11"/>
      <c r="J54" s="1">
        <f t="shared" si="0"/>
        <v>0</v>
      </c>
      <c r="K54" s="1">
        <f t="shared" si="1"/>
        <v>0</v>
      </c>
      <c r="L54" s="1">
        <f t="shared" si="2"/>
        <v>0</v>
      </c>
      <c r="M54" s="1">
        <f t="shared" si="3"/>
        <v>0</v>
      </c>
      <c r="N54" s="1">
        <f t="shared" si="4"/>
        <v>0</v>
      </c>
      <c r="O54" s="27">
        <f t="shared" si="5"/>
        <v>0</v>
      </c>
    </row>
    <row r="55" spans="1:15" s="9" customFormat="1" ht="94.5" customHeight="1" x14ac:dyDescent="0.2">
      <c r="A55" s="26">
        <f t="shared" si="7"/>
        <v>42</v>
      </c>
      <c r="B55" s="125" t="s">
        <v>122</v>
      </c>
      <c r="C55" s="12"/>
      <c r="D55" s="126">
        <v>1</v>
      </c>
      <c r="E55" s="126" t="s">
        <v>163</v>
      </c>
      <c r="F55" s="13"/>
      <c r="G55" s="11">
        <v>0</v>
      </c>
      <c r="H55" s="1">
        <f t="shared" si="6"/>
        <v>0</v>
      </c>
      <c r="I55" s="11"/>
      <c r="J55" s="1">
        <f t="shared" si="0"/>
        <v>0</v>
      </c>
      <c r="K55" s="1">
        <f t="shared" si="1"/>
        <v>0</v>
      </c>
      <c r="L55" s="1">
        <f t="shared" si="2"/>
        <v>0</v>
      </c>
      <c r="M55" s="1">
        <f t="shared" si="3"/>
        <v>0</v>
      </c>
      <c r="N55" s="1">
        <f t="shared" si="4"/>
        <v>0</v>
      </c>
      <c r="O55" s="27">
        <f t="shared" si="5"/>
        <v>0</v>
      </c>
    </row>
    <row r="56" spans="1:15" s="9" customFormat="1" ht="88.5" customHeight="1" x14ac:dyDescent="0.2">
      <c r="A56" s="26">
        <f t="shared" si="7"/>
        <v>43</v>
      </c>
      <c r="B56" s="125" t="s">
        <v>123</v>
      </c>
      <c r="C56" s="12"/>
      <c r="D56" s="126">
        <v>1</v>
      </c>
      <c r="E56" s="126" t="s">
        <v>163</v>
      </c>
      <c r="F56" s="13"/>
      <c r="G56" s="11">
        <v>0</v>
      </c>
      <c r="H56" s="1">
        <f t="shared" si="6"/>
        <v>0</v>
      </c>
      <c r="I56" s="11"/>
      <c r="J56" s="1">
        <f t="shared" si="0"/>
        <v>0</v>
      </c>
      <c r="K56" s="1">
        <f t="shared" si="1"/>
        <v>0</v>
      </c>
      <c r="L56" s="1">
        <f t="shared" si="2"/>
        <v>0</v>
      </c>
      <c r="M56" s="1">
        <f t="shared" si="3"/>
        <v>0</v>
      </c>
      <c r="N56" s="1">
        <f t="shared" si="4"/>
        <v>0</v>
      </c>
      <c r="O56" s="27">
        <f t="shared" si="5"/>
        <v>0</v>
      </c>
    </row>
    <row r="57" spans="1:15" s="9" customFormat="1" ht="99" customHeight="1" x14ac:dyDescent="0.2">
      <c r="A57" s="26">
        <f t="shared" si="7"/>
        <v>44</v>
      </c>
      <c r="B57" s="125" t="s">
        <v>124</v>
      </c>
      <c r="C57" s="12"/>
      <c r="D57" s="126">
        <v>1</v>
      </c>
      <c r="E57" s="126" t="s">
        <v>163</v>
      </c>
      <c r="F57" s="13"/>
      <c r="G57" s="11">
        <v>0</v>
      </c>
      <c r="H57" s="1">
        <f t="shared" si="6"/>
        <v>0</v>
      </c>
      <c r="I57" s="11"/>
      <c r="J57" s="1">
        <f t="shared" si="0"/>
        <v>0</v>
      </c>
      <c r="K57" s="1">
        <f t="shared" si="1"/>
        <v>0</v>
      </c>
      <c r="L57" s="1">
        <f t="shared" si="2"/>
        <v>0</v>
      </c>
      <c r="M57" s="1">
        <f t="shared" si="3"/>
        <v>0</v>
      </c>
      <c r="N57" s="1">
        <f t="shared" si="4"/>
        <v>0</v>
      </c>
      <c r="O57" s="27">
        <f t="shared" si="5"/>
        <v>0</v>
      </c>
    </row>
    <row r="58" spans="1:15" s="9" customFormat="1" ht="99" customHeight="1" x14ac:dyDescent="0.2">
      <c r="A58" s="26">
        <f t="shared" si="7"/>
        <v>45</v>
      </c>
      <c r="B58" s="125" t="s">
        <v>125</v>
      </c>
      <c r="C58" s="12"/>
      <c r="D58" s="126">
        <v>1</v>
      </c>
      <c r="E58" s="126" t="s">
        <v>163</v>
      </c>
      <c r="F58" s="13"/>
      <c r="G58" s="11">
        <v>0</v>
      </c>
      <c r="H58" s="1">
        <f t="shared" si="6"/>
        <v>0</v>
      </c>
      <c r="I58" s="11"/>
      <c r="J58" s="1">
        <f t="shared" si="0"/>
        <v>0</v>
      </c>
      <c r="K58" s="1">
        <f t="shared" si="1"/>
        <v>0</v>
      </c>
      <c r="L58" s="1">
        <f t="shared" si="2"/>
        <v>0</v>
      </c>
      <c r="M58" s="1">
        <f t="shared" si="3"/>
        <v>0</v>
      </c>
      <c r="N58" s="1">
        <f t="shared" si="4"/>
        <v>0</v>
      </c>
      <c r="O58" s="27">
        <f t="shared" si="5"/>
        <v>0</v>
      </c>
    </row>
    <row r="59" spans="1:15" s="9" customFormat="1" ht="149.25" customHeight="1" x14ac:dyDescent="0.2">
      <c r="A59" s="26">
        <f t="shared" si="7"/>
        <v>46</v>
      </c>
      <c r="B59" s="125" t="s">
        <v>126</v>
      </c>
      <c r="C59" s="12"/>
      <c r="D59" s="126">
        <v>1</v>
      </c>
      <c r="E59" s="126" t="s">
        <v>163</v>
      </c>
      <c r="F59" s="13"/>
      <c r="G59" s="11">
        <v>0</v>
      </c>
      <c r="H59" s="1">
        <f t="shared" si="6"/>
        <v>0</v>
      </c>
      <c r="I59" s="11"/>
      <c r="J59" s="1">
        <f t="shared" si="0"/>
        <v>0</v>
      </c>
      <c r="K59" s="1">
        <f t="shared" si="1"/>
        <v>0</v>
      </c>
      <c r="L59" s="1">
        <f t="shared" si="2"/>
        <v>0</v>
      </c>
      <c r="M59" s="1">
        <f t="shared" si="3"/>
        <v>0</v>
      </c>
      <c r="N59" s="1">
        <f t="shared" si="4"/>
        <v>0</v>
      </c>
      <c r="O59" s="27">
        <f t="shared" si="5"/>
        <v>0</v>
      </c>
    </row>
    <row r="60" spans="1:15" s="9" customFormat="1" ht="208.5" customHeight="1" x14ac:dyDescent="0.2">
      <c r="A60" s="26">
        <f t="shared" si="7"/>
        <v>47</v>
      </c>
      <c r="B60" s="125" t="s">
        <v>127</v>
      </c>
      <c r="C60" s="12"/>
      <c r="D60" s="126">
        <v>1</v>
      </c>
      <c r="E60" s="126" t="s">
        <v>163</v>
      </c>
      <c r="F60" s="13"/>
      <c r="G60" s="11">
        <v>0</v>
      </c>
      <c r="H60" s="1">
        <f t="shared" si="6"/>
        <v>0</v>
      </c>
      <c r="I60" s="11"/>
      <c r="J60" s="1">
        <f t="shared" si="0"/>
        <v>0</v>
      </c>
      <c r="K60" s="1">
        <f t="shared" si="1"/>
        <v>0</v>
      </c>
      <c r="L60" s="1">
        <f t="shared" si="2"/>
        <v>0</v>
      </c>
      <c r="M60" s="1">
        <f t="shared" si="3"/>
        <v>0</v>
      </c>
      <c r="N60" s="1">
        <f t="shared" si="4"/>
        <v>0</v>
      </c>
      <c r="O60" s="27">
        <f t="shared" si="5"/>
        <v>0</v>
      </c>
    </row>
    <row r="61" spans="1:15" s="9" customFormat="1" ht="105" customHeight="1" x14ac:dyDescent="0.2">
      <c r="A61" s="26">
        <f t="shared" si="7"/>
        <v>48</v>
      </c>
      <c r="B61" s="125" t="s">
        <v>128</v>
      </c>
      <c r="C61" s="12"/>
      <c r="D61" s="126">
        <v>1</v>
      </c>
      <c r="E61" s="126" t="s">
        <v>163</v>
      </c>
      <c r="F61" s="13"/>
      <c r="G61" s="11">
        <v>0</v>
      </c>
      <c r="H61" s="1">
        <f t="shared" si="6"/>
        <v>0</v>
      </c>
      <c r="I61" s="11"/>
      <c r="J61" s="1">
        <f t="shared" si="0"/>
        <v>0</v>
      </c>
      <c r="K61" s="1">
        <f t="shared" si="1"/>
        <v>0</v>
      </c>
      <c r="L61" s="1">
        <f t="shared" si="2"/>
        <v>0</v>
      </c>
      <c r="M61" s="1">
        <f t="shared" si="3"/>
        <v>0</v>
      </c>
      <c r="N61" s="1">
        <f t="shared" si="4"/>
        <v>0</v>
      </c>
      <c r="O61" s="27">
        <f t="shared" si="5"/>
        <v>0</v>
      </c>
    </row>
    <row r="62" spans="1:15" s="9" customFormat="1" ht="124.5" customHeight="1" x14ac:dyDescent="0.2">
      <c r="A62" s="26">
        <f t="shared" si="7"/>
        <v>49</v>
      </c>
      <c r="B62" s="125" t="s">
        <v>129</v>
      </c>
      <c r="C62" s="12"/>
      <c r="D62" s="126">
        <v>1</v>
      </c>
      <c r="E62" s="126" t="s">
        <v>163</v>
      </c>
      <c r="F62" s="13"/>
      <c r="G62" s="11">
        <v>0</v>
      </c>
      <c r="H62" s="1">
        <f t="shared" si="6"/>
        <v>0</v>
      </c>
      <c r="I62" s="11"/>
      <c r="J62" s="1">
        <f t="shared" si="0"/>
        <v>0</v>
      </c>
      <c r="K62" s="1">
        <f t="shared" si="1"/>
        <v>0</v>
      </c>
      <c r="L62" s="1">
        <f t="shared" si="2"/>
        <v>0</v>
      </c>
      <c r="M62" s="1">
        <f t="shared" si="3"/>
        <v>0</v>
      </c>
      <c r="N62" s="1">
        <f t="shared" si="4"/>
        <v>0</v>
      </c>
      <c r="O62" s="27">
        <f t="shared" si="5"/>
        <v>0</v>
      </c>
    </row>
    <row r="63" spans="1:15" s="9" customFormat="1" ht="165.75" customHeight="1" x14ac:dyDescent="0.2">
      <c r="A63" s="26">
        <f t="shared" si="7"/>
        <v>50</v>
      </c>
      <c r="B63" s="125" t="s">
        <v>130</v>
      </c>
      <c r="C63" s="12"/>
      <c r="D63" s="126">
        <v>1</v>
      </c>
      <c r="E63" s="126" t="s">
        <v>163</v>
      </c>
      <c r="F63" s="13"/>
      <c r="G63" s="11">
        <v>0</v>
      </c>
      <c r="H63" s="1">
        <f t="shared" si="6"/>
        <v>0</v>
      </c>
      <c r="I63" s="11"/>
      <c r="J63" s="1">
        <f t="shared" si="0"/>
        <v>0</v>
      </c>
      <c r="K63" s="1">
        <f t="shared" si="1"/>
        <v>0</v>
      </c>
      <c r="L63" s="1">
        <f t="shared" si="2"/>
        <v>0</v>
      </c>
      <c r="M63" s="1">
        <f t="shared" si="3"/>
        <v>0</v>
      </c>
      <c r="N63" s="1">
        <f t="shared" si="4"/>
        <v>0</v>
      </c>
      <c r="O63" s="27">
        <f t="shared" si="5"/>
        <v>0</v>
      </c>
    </row>
    <row r="64" spans="1:15" s="9" customFormat="1" ht="157.5" customHeight="1" x14ac:dyDescent="0.2">
      <c r="A64" s="26">
        <f t="shared" si="7"/>
        <v>51</v>
      </c>
      <c r="B64" s="125" t="s">
        <v>131</v>
      </c>
      <c r="C64" s="12"/>
      <c r="D64" s="126">
        <v>8</v>
      </c>
      <c r="E64" s="126" t="s">
        <v>163</v>
      </c>
      <c r="F64" s="13"/>
      <c r="G64" s="11">
        <v>0</v>
      </c>
      <c r="H64" s="1">
        <f t="shared" si="6"/>
        <v>0</v>
      </c>
      <c r="I64" s="11"/>
      <c r="J64" s="1">
        <f t="shared" si="0"/>
        <v>0</v>
      </c>
      <c r="K64" s="1">
        <f t="shared" si="1"/>
        <v>0</v>
      </c>
      <c r="L64" s="1">
        <f t="shared" si="2"/>
        <v>0</v>
      </c>
      <c r="M64" s="1">
        <f t="shared" si="3"/>
        <v>0</v>
      </c>
      <c r="N64" s="1">
        <f t="shared" si="4"/>
        <v>0</v>
      </c>
      <c r="O64" s="27">
        <f t="shared" si="5"/>
        <v>0</v>
      </c>
    </row>
    <row r="65" spans="1:15" s="9" customFormat="1" ht="161.25" customHeight="1" x14ac:dyDescent="0.2">
      <c r="A65" s="26">
        <f t="shared" si="7"/>
        <v>52</v>
      </c>
      <c r="B65" s="125" t="s">
        <v>132</v>
      </c>
      <c r="C65" s="12"/>
      <c r="D65" s="126">
        <v>1</v>
      </c>
      <c r="E65" s="126" t="s">
        <v>163</v>
      </c>
      <c r="F65" s="13"/>
      <c r="G65" s="11">
        <v>0</v>
      </c>
      <c r="H65" s="1">
        <f t="shared" si="6"/>
        <v>0</v>
      </c>
      <c r="I65" s="11"/>
      <c r="J65" s="1">
        <f t="shared" si="0"/>
        <v>0</v>
      </c>
      <c r="K65" s="1">
        <f t="shared" si="1"/>
        <v>0</v>
      </c>
      <c r="L65" s="1">
        <f t="shared" si="2"/>
        <v>0</v>
      </c>
      <c r="M65" s="1">
        <f t="shared" si="3"/>
        <v>0</v>
      </c>
      <c r="N65" s="1">
        <f t="shared" si="4"/>
        <v>0</v>
      </c>
      <c r="O65" s="27">
        <f t="shared" si="5"/>
        <v>0</v>
      </c>
    </row>
    <row r="66" spans="1:15" s="9" customFormat="1" ht="150.75" customHeight="1" x14ac:dyDescent="0.2">
      <c r="A66" s="26">
        <f t="shared" si="7"/>
        <v>53</v>
      </c>
      <c r="B66" s="125" t="s">
        <v>133</v>
      </c>
      <c r="C66" s="12"/>
      <c r="D66" s="126">
        <v>1</v>
      </c>
      <c r="E66" s="126" t="s">
        <v>163</v>
      </c>
      <c r="F66" s="13"/>
      <c r="G66" s="11">
        <v>0</v>
      </c>
      <c r="H66" s="1">
        <f t="shared" si="6"/>
        <v>0</v>
      </c>
      <c r="I66" s="11"/>
      <c r="J66" s="1">
        <f t="shared" si="0"/>
        <v>0</v>
      </c>
      <c r="K66" s="1">
        <f t="shared" si="1"/>
        <v>0</v>
      </c>
      <c r="L66" s="1">
        <f t="shared" si="2"/>
        <v>0</v>
      </c>
      <c r="M66" s="1">
        <f t="shared" si="3"/>
        <v>0</v>
      </c>
      <c r="N66" s="1">
        <f t="shared" si="4"/>
        <v>0</v>
      </c>
      <c r="O66" s="27">
        <f t="shared" si="5"/>
        <v>0</v>
      </c>
    </row>
    <row r="67" spans="1:15" s="9" customFormat="1" ht="179.25" customHeight="1" x14ac:dyDescent="0.2">
      <c r="A67" s="26">
        <f t="shared" si="7"/>
        <v>54</v>
      </c>
      <c r="B67" s="125" t="s">
        <v>134</v>
      </c>
      <c r="C67" s="12"/>
      <c r="D67" s="126">
        <v>1</v>
      </c>
      <c r="E67" s="126" t="s">
        <v>163</v>
      </c>
      <c r="F67" s="13"/>
      <c r="G67" s="11">
        <v>0</v>
      </c>
      <c r="H67" s="1">
        <f t="shared" si="6"/>
        <v>0</v>
      </c>
      <c r="I67" s="11"/>
      <c r="J67" s="1">
        <f t="shared" si="0"/>
        <v>0</v>
      </c>
      <c r="K67" s="1">
        <f t="shared" si="1"/>
        <v>0</v>
      </c>
      <c r="L67" s="1">
        <f t="shared" si="2"/>
        <v>0</v>
      </c>
      <c r="M67" s="1">
        <f t="shared" si="3"/>
        <v>0</v>
      </c>
      <c r="N67" s="1">
        <f t="shared" si="4"/>
        <v>0</v>
      </c>
      <c r="O67" s="27">
        <f t="shared" si="5"/>
        <v>0</v>
      </c>
    </row>
    <row r="68" spans="1:15" s="9" customFormat="1" ht="159.75" customHeight="1" x14ac:dyDescent="0.2">
      <c r="A68" s="26">
        <f t="shared" si="7"/>
        <v>55</v>
      </c>
      <c r="B68" s="125" t="s">
        <v>135</v>
      </c>
      <c r="C68" s="12"/>
      <c r="D68" s="126">
        <v>1</v>
      </c>
      <c r="E68" s="126" t="s">
        <v>163</v>
      </c>
      <c r="F68" s="13"/>
      <c r="G68" s="11">
        <v>0</v>
      </c>
      <c r="H68" s="1">
        <f t="shared" si="6"/>
        <v>0</v>
      </c>
      <c r="I68" s="11"/>
      <c r="J68" s="1">
        <f t="shared" si="0"/>
        <v>0</v>
      </c>
      <c r="K68" s="1">
        <f t="shared" si="1"/>
        <v>0</v>
      </c>
      <c r="L68" s="1">
        <f t="shared" si="2"/>
        <v>0</v>
      </c>
      <c r="M68" s="1">
        <f t="shared" si="3"/>
        <v>0</v>
      </c>
      <c r="N68" s="1">
        <f t="shared" si="4"/>
        <v>0</v>
      </c>
      <c r="O68" s="27">
        <f t="shared" si="5"/>
        <v>0</v>
      </c>
    </row>
    <row r="69" spans="1:15" s="9" customFormat="1" ht="141" customHeight="1" x14ac:dyDescent="0.2">
      <c r="A69" s="26">
        <f t="shared" si="7"/>
        <v>56</v>
      </c>
      <c r="B69" s="125" t="s">
        <v>136</v>
      </c>
      <c r="C69" s="12"/>
      <c r="D69" s="126">
        <v>1</v>
      </c>
      <c r="E69" s="126" t="s">
        <v>163</v>
      </c>
      <c r="F69" s="13"/>
      <c r="G69" s="11">
        <v>0</v>
      </c>
      <c r="H69" s="1">
        <f t="shared" si="6"/>
        <v>0</v>
      </c>
      <c r="I69" s="11"/>
      <c r="J69" s="1">
        <f t="shared" si="0"/>
        <v>0</v>
      </c>
      <c r="K69" s="1">
        <f t="shared" si="1"/>
        <v>0</v>
      </c>
      <c r="L69" s="1">
        <f t="shared" si="2"/>
        <v>0</v>
      </c>
      <c r="M69" s="1">
        <f t="shared" si="3"/>
        <v>0</v>
      </c>
      <c r="N69" s="1">
        <f t="shared" si="4"/>
        <v>0</v>
      </c>
      <c r="O69" s="27">
        <f t="shared" si="5"/>
        <v>0</v>
      </c>
    </row>
    <row r="70" spans="1:15" s="9" customFormat="1" ht="121.5" customHeight="1" x14ac:dyDescent="0.2">
      <c r="A70" s="26">
        <f t="shared" si="7"/>
        <v>57</v>
      </c>
      <c r="B70" s="125" t="s">
        <v>137</v>
      </c>
      <c r="C70" s="12"/>
      <c r="D70" s="126">
        <v>1</v>
      </c>
      <c r="E70" s="126" t="s">
        <v>163</v>
      </c>
      <c r="F70" s="13"/>
      <c r="G70" s="11">
        <v>0</v>
      </c>
      <c r="H70" s="1">
        <f t="shared" si="6"/>
        <v>0</v>
      </c>
      <c r="I70" s="11"/>
      <c r="J70" s="1">
        <f t="shared" si="0"/>
        <v>0</v>
      </c>
      <c r="K70" s="1">
        <f t="shared" si="1"/>
        <v>0</v>
      </c>
      <c r="L70" s="1">
        <f t="shared" si="2"/>
        <v>0</v>
      </c>
      <c r="M70" s="1">
        <f t="shared" si="3"/>
        <v>0</v>
      </c>
      <c r="N70" s="1">
        <f t="shared" si="4"/>
        <v>0</v>
      </c>
      <c r="O70" s="27">
        <f t="shared" si="5"/>
        <v>0</v>
      </c>
    </row>
    <row r="71" spans="1:15" s="9" customFormat="1" ht="159.75" customHeight="1" x14ac:dyDescent="0.2">
      <c r="A71" s="26">
        <f t="shared" si="7"/>
        <v>58</v>
      </c>
      <c r="B71" s="125" t="s">
        <v>138</v>
      </c>
      <c r="C71" s="12"/>
      <c r="D71" s="126">
        <v>1</v>
      </c>
      <c r="E71" s="126" t="s">
        <v>163</v>
      </c>
      <c r="F71" s="13"/>
      <c r="G71" s="11">
        <v>0</v>
      </c>
      <c r="H71" s="1">
        <f t="shared" si="6"/>
        <v>0</v>
      </c>
      <c r="I71" s="11"/>
      <c r="J71" s="1">
        <f t="shared" si="0"/>
        <v>0</v>
      </c>
      <c r="K71" s="1">
        <f t="shared" si="1"/>
        <v>0</v>
      </c>
      <c r="L71" s="1">
        <f t="shared" si="2"/>
        <v>0</v>
      </c>
      <c r="M71" s="1">
        <f t="shared" si="3"/>
        <v>0</v>
      </c>
      <c r="N71" s="1">
        <f t="shared" si="4"/>
        <v>0</v>
      </c>
      <c r="O71" s="27">
        <f t="shared" si="5"/>
        <v>0</v>
      </c>
    </row>
    <row r="72" spans="1:15" s="9" customFormat="1" ht="168" customHeight="1" x14ac:dyDescent="0.2">
      <c r="A72" s="26">
        <f t="shared" si="7"/>
        <v>59</v>
      </c>
      <c r="B72" s="125" t="s">
        <v>139</v>
      </c>
      <c r="C72" s="12"/>
      <c r="D72" s="126">
        <v>1</v>
      </c>
      <c r="E72" s="126" t="s">
        <v>163</v>
      </c>
      <c r="F72" s="13"/>
      <c r="G72" s="11">
        <v>0</v>
      </c>
      <c r="H72" s="1">
        <f t="shared" si="6"/>
        <v>0</v>
      </c>
      <c r="I72" s="11"/>
      <c r="J72" s="1">
        <f t="shared" si="0"/>
        <v>0</v>
      </c>
      <c r="K72" s="1">
        <f t="shared" si="1"/>
        <v>0</v>
      </c>
      <c r="L72" s="1">
        <f t="shared" si="2"/>
        <v>0</v>
      </c>
      <c r="M72" s="1">
        <f t="shared" si="3"/>
        <v>0</v>
      </c>
      <c r="N72" s="1">
        <f t="shared" si="4"/>
        <v>0</v>
      </c>
      <c r="O72" s="27">
        <f t="shared" si="5"/>
        <v>0</v>
      </c>
    </row>
    <row r="73" spans="1:15" s="9" customFormat="1" ht="120.75" customHeight="1" x14ac:dyDescent="0.2">
      <c r="A73" s="26">
        <f t="shared" si="7"/>
        <v>60</v>
      </c>
      <c r="B73" s="125" t="s">
        <v>140</v>
      </c>
      <c r="C73" s="12"/>
      <c r="D73" s="126">
        <v>1</v>
      </c>
      <c r="E73" s="126" t="s">
        <v>163</v>
      </c>
      <c r="F73" s="13"/>
      <c r="G73" s="11">
        <v>0</v>
      </c>
      <c r="H73" s="1">
        <f t="shared" si="6"/>
        <v>0</v>
      </c>
      <c r="I73" s="11"/>
      <c r="J73" s="1">
        <f t="shared" si="0"/>
        <v>0</v>
      </c>
      <c r="K73" s="1">
        <f t="shared" si="1"/>
        <v>0</v>
      </c>
      <c r="L73" s="1">
        <f t="shared" si="2"/>
        <v>0</v>
      </c>
      <c r="M73" s="1">
        <f t="shared" si="3"/>
        <v>0</v>
      </c>
      <c r="N73" s="1">
        <f t="shared" si="4"/>
        <v>0</v>
      </c>
      <c r="O73" s="27">
        <f t="shared" si="5"/>
        <v>0</v>
      </c>
    </row>
    <row r="74" spans="1:15" s="9" customFormat="1" ht="132" customHeight="1" x14ac:dyDescent="0.2">
      <c r="A74" s="26">
        <f t="shared" si="7"/>
        <v>61</v>
      </c>
      <c r="B74" s="125" t="s">
        <v>141</v>
      </c>
      <c r="C74" s="12"/>
      <c r="D74" s="126">
        <v>1</v>
      </c>
      <c r="E74" s="126" t="s">
        <v>163</v>
      </c>
      <c r="F74" s="13"/>
      <c r="G74" s="11">
        <v>0</v>
      </c>
      <c r="H74" s="1">
        <f t="shared" si="6"/>
        <v>0</v>
      </c>
      <c r="I74" s="11"/>
      <c r="J74" s="1">
        <f t="shared" si="0"/>
        <v>0</v>
      </c>
      <c r="K74" s="1">
        <f t="shared" si="1"/>
        <v>0</v>
      </c>
      <c r="L74" s="1">
        <f t="shared" si="2"/>
        <v>0</v>
      </c>
      <c r="M74" s="1">
        <f t="shared" si="3"/>
        <v>0</v>
      </c>
      <c r="N74" s="1">
        <f t="shared" si="4"/>
        <v>0</v>
      </c>
      <c r="O74" s="27">
        <f t="shared" si="5"/>
        <v>0</v>
      </c>
    </row>
    <row r="75" spans="1:15" s="9" customFormat="1" ht="110.25" customHeight="1" x14ac:dyDescent="0.2">
      <c r="A75" s="26">
        <f t="shared" si="7"/>
        <v>62</v>
      </c>
      <c r="B75" s="125" t="s">
        <v>142</v>
      </c>
      <c r="C75" s="12"/>
      <c r="D75" s="126">
        <v>1</v>
      </c>
      <c r="E75" s="126" t="s">
        <v>163</v>
      </c>
      <c r="F75" s="13"/>
      <c r="G75" s="11">
        <v>0</v>
      </c>
      <c r="H75" s="1">
        <f t="shared" si="6"/>
        <v>0</v>
      </c>
      <c r="I75" s="11"/>
      <c r="J75" s="1">
        <f t="shared" si="0"/>
        <v>0</v>
      </c>
      <c r="K75" s="1">
        <f t="shared" si="1"/>
        <v>0</v>
      </c>
      <c r="L75" s="1">
        <f t="shared" si="2"/>
        <v>0</v>
      </c>
      <c r="M75" s="1">
        <f t="shared" si="3"/>
        <v>0</v>
      </c>
      <c r="N75" s="1">
        <f t="shared" si="4"/>
        <v>0</v>
      </c>
      <c r="O75" s="27">
        <f t="shared" si="5"/>
        <v>0</v>
      </c>
    </row>
    <row r="76" spans="1:15" s="9" customFormat="1" ht="150" customHeight="1" x14ac:dyDescent="0.2">
      <c r="A76" s="26">
        <f t="shared" si="7"/>
        <v>63</v>
      </c>
      <c r="B76" s="125" t="s">
        <v>143</v>
      </c>
      <c r="C76" s="12"/>
      <c r="D76" s="126">
        <v>1</v>
      </c>
      <c r="E76" s="126" t="s">
        <v>163</v>
      </c>
      <c r="F76" s="13"/>
      <c r="G76" s="11">
        <v>0</v>
      </c>
      <c r="H76" s="1">
        <f t="shared" si="6"/>
        <v>0</v>
      </c>
      <c r="I76" s="11"/>
      <c r="J76" s="1">
        <f t="shared" si="0"/>
        <v>0</v>
      </c>
      <c r="K76" s="1">
        <f t="shared" si="1"/>
        <v>0</v>
      </c>
      <c r="L76" s="1">
        <f t="shared" si="2"/>
        <v>0</v>
      </c>
      <c r="M76" s="1">
        <f t="shared" si="3"/>
        <v>0</v>
      </c>
      <c r="N76" s="1">
        <f t="shared" si="4"/>
        <v>0</v>
      </c>
      <c r="O76" s="27">
        <f t="shared" si="5"/>
        <v>0</v>
      </c>
    </row>
    <row r="77" spans="1:15" s="9" customFormat="1" ht="114" customHeight="1" x14ac:dyDescent="0.2">
      <c r="A77" s="26">
        <f t="shared" si="7"/>
        <v>64</v>
      </c>
      <c r="B77" s="125" t="s">
        <v>144</v>
      </c>
      <c r="C77" s="12"/>
      <c r="D77" s="126">
        <v>1</v>
      </c>
      <c r="E77" s="126" t="s">
        <v>163</v>
      </c>
      <c r="F77" s="13"/>
      <c r="G77" s="11">
        <v>0</v>
      </c>
      <c r="H77" s="1">
        <f t="shared" si="6"/>
        <v>0</v>
      </c>
      <c r="I77" s="11"/>
      <c r="J77" s="1">
        <f t="shared" si="0"/>
        <v>0</v>
      </c>
      <c r="K77" s="1">
        <f t="shared" si="1"/>
        <v>0</v>
      </c>
      <c r="L77" s="1">
        <f t="shared" si="2"/>
        <v>0</v>
      </c>
      <c r="M77" s="1">
        <f t="shared" si="3"/>
        <v>0</v>
      </c>
      <c r="N77" s="1">
        <f t="shared" si="4"/>
        <v>0</v>
      </c>
      <c r="O77" s="27">
        <f t="shared" si="5"/>
        <v>0</v>
      </c>
    </row>
    <row r="78" spans="1:15" s="9" customFormat="1" ht="125.25" customHeight="1" x14ac:dyDescent="0.2">
      <c r="A78" s="26">
        <f t="shared" si="7"/>
        <v>65</v>
      </c>
      <c r="B78" s="125" t="s">
        <v>145</v>
      </c>
      <c r="C78" s="12"/>
      <c r="D78" s="126">
        <v>1</v>
      </c>
      <c r="E78" s="126" t="s">
        <v>163</v>
      </c>
      <c r="F78" s="13"/>
      <c r="G78" s="11">
        <v>0</v>
      </c>
      <c r="H78" s="1">
        <f t="shared" si="6"/>
        <v>0</v>
      </c>
      <c r="I78" s="11"/>
      <c r="J78" s="1">
        <f t="shared" si="0"/>
        <v>0</v>
      </c>
      <c r="K78" s="1">
        <f t="shared" si="1"/>
        <v>0</v>
      </c>
      <c r="L78" s="1">
        <f t="shared" si="2"/>
        <v>0</v>
      </c>
      <c r="M78" s="1">
        <f t="shared" si="3"/>
        <v>0</v>
      </c>
      <c r="N78" s="1">
        <f t="shared" si="4"/>
        <v>0</v>
      </c>
      <c r="O78" s="27">
        <f t="shared" si="5"/>
        <v>0</v>
      </c>
    </row>
    <row r="79" spans="1:15" s="9" customFormat="1" ht="148.5" customHeight="1" x14ac:dyDescent="0.2">
      <c r="A79" s="26">
        <f t="shared" si="7"/>
        <v>66</v>
      </c>
      <c r="B79" s="125" t="s">
        <v>146</v>
      </c>
      <c r="C79" s="12"/>
      <c r="D79" s="126">
        <v>1</v>
      </c>
      <c r="E79" s="126" t="s">
        <v>163</v>
      </c>
      <c r="F79" s="13"/>
      <c r="G79" s="11">
        <v>0</v>
      </c>
      <c r="H79" s="1">
        <f t="shared" ref="H79:H95" si="8">+ROUND(F79*G79,0)</f>
        <v>0</v>
      </c>
      <c r="I79" s="11"/>
      <c r="J79" s="1">
        <f t="shared" si="0"/>
        <v>0</v>
      </c>
      <c r="K79" s="1">
        <f t="shared" si="1"/>
        <v>0</v>
      </c>
      <c r="L79" s="1">
        <f t="shared" si="2"/>
        <v>0</v>
      </c>
      <c r="M79" s="1">
        <f t="shared" si="3"/>
        <v>0</v>
      </c>
      <c r="N79" s="1">
        <f t="shared" si="4"/>
        <v>0</v>
      </c>
      <c r="O79" s="27">
        <f t="shared" si="5"/>
        <v>0</v>
      </c>
    </row>
    <row r="80" spans="1:15" s="9" customFormat="1" ht="118.5" customHeight="1" x14ac:dyDescent="0.2">
      <c r="A80" s="26">
        <f t="shared" si="7"/>
        <v>67</v>
      </c>
      <c r="B80" s="125" t="s">
        <v>147</v>
      </c>
      <c r="C80" s="12"/>
      <c r="D80" s="126">
        <v>1</v>
      </c>
      <c r="E80" s="126" t="s">
        <v>163</v>
      </c>
      <c r="F80" s="13"/>
      <c r="G80" s="11">
        <v>0</v>
      </c>
      <c r="H80" s="1">
        <f t="shared" si="8"/>
        <v>0</v>
      </c>
      <c r="I80" s="11"/>
      <c r="J80" s="1">
        <f t="shared" si="0"/>
        <v>0</v>
      </c>
      <c r="K80" s="1">
        <f t="shared" si="1"/>
        <v>0</v>
      </c>
      <c r="L80" s="1">
        <f t="shared" si="2"/>
        <v>0</v>
      </c>
      <c r="M80" s="1">
        <f t="shared" si="3"/>
        <v>0</v>
      </c>
      <c r="N80" s="1">
        <f t="shared" si="4"/>
        <v>0</v>
      </c>
      <c r="O80" s="27">
        <f t="shared" si="5"/>
        <v>0</v>
      </c>
    </row>
    <row r="81" spans="1:15" s="9" customFormat="1" ht="163.5" customHeight="1" x14ac:dyDescent="0.2">
      <c r="A81" s="26">
        <f t="shared" si="7"/>
        <v>68</v>
      </c>
      <c r="B81" s="125" t="s">
        <v>148</v>
      </c>
      <c r="C81" s="12"/>
      <c r="D81" s="126">
        <v>1</v>
      </c>
      <c r="E81" s="126" t="s">
        <v>163</v>
      </c>
      <c r="F81" s="13"/>
      <c r="G81" s="11">
        <v>0</v>
      </c>
      <c r="H81" s="1">
        <f t="shared" si="8"/>
        <v>0</v>
      </c>
      <c r="I81" s="11"/>
      <c r="J81" s="1">
        <f t="shared" si="0"/>
        <v>0</v>
      </c>
      <c r="K81" s="1">
        <f t="shared" si="1"/>
        <v>0</v>
      </c>
      <c r="L81" s="1">
        <f t="shared" si="2"/>
        <v>0</v>
      </c>
      <c r="M81" s="1">
        <f t="shared" si="3"/>
        <v>0</v>
      </c>
      <c r="N81" s="1">
        <f t="shared" si="4"/>
        <v>0</v>
      </c>
      <c r="O81" s="27">
        <f t="shared" si="5"/>
        <v>0</v>
      </c>
    </row>
    <row r="82" spans="1:15" s="9" customFormat="1" ht="135" customHeight="1" x14ac:dyDescent="0.2">
      <c r="A82" s="26">
        <f t="shared" si="7"/>
        <v>69</v>
      </c>
      <c r="B82" s="125" t="s">
        <v>149</v>
      </c>
      <c r="C82" s="12"/>
      <c r="D82" s="126">
        <v>1</v>
      </c>
      <c r="E82" s="126" t="s">
        <v>163</v>
      </c>
      <c r="F82" s="13"/>
      <c r="G82" s="11">
        <v>0</v>
      </c>
      <c r="H82" s="1">
        <f t="shared" si="8"/>
        <v>0</v>
      </c>
      <c r="I82" s="11"/>
      <c r="J82" s="1">
        <f t="shared" si="0"/>
        <v>0</v>
      </c>
      <c r="K82" s="1">
        <f t="shared" si="1"/>
        <v>0</v>
      </c>
      <c r="L82" s="1">
        <f t="shared" si="2"/>
        <v>0</v>
      </c>
      <c r="M82" s="1">
        <f t="shared" si="3"/>
        <v>0</v>
      </c>
      <c r="N82" s="1">
        <f t="shared" si="4"/>
        <v>0</v>
      </c>
      <c r="O82" s="27">
        <f t="shared" si="5"/>
        <v>0</v>
      </c>
    </row>
    <row r="83" spans="1:15" s="9" customFormat="1" ht="165.75" customHeight="1" x14ac:dyDescent="0.2">
      <c r="A83" s="26">
        <f t="shared" si="7"/>
        <v>70</v>
      </c>
      <c r="B83" s="125" t="s">
        <v>150</v>
      </c>
      <c r="C83" s="12"/>
      <c r="D83" s="126">
        <v>1</v>
      </c>
      <c r="E83" s="126" t="s">
        <v>163</v>
      </c>
      <c r="F83" s="13"/>
      <c r="G83" s="11">
        <v>0</v>
      </c>
      <c r="H83" s="1">
        <f t="shared" si="8"/>
        <v>0</v>
      </c>
      <c r="I83" s="11"/>
      <c r="J83" s="1">
        <f t="shared" si="0"/>
        <v>0</v>
      </c>
      <c r="K83" s="1">
        <f t="shared" si="1"/>
        <v>0</v>
      </c>
      <c r="L83" s="1">
        <f t="shared" si="2"/>
        <v>0</v>
      </c>
      <c r="M83" s="1">
        <f t="shared" si="3"/>
        <v>0</v>
      </c>
      <c r="N83" s="1">
        <f t="shared" si="4"/>
        <v>0</v>
      </c>
      <c r="O83" s="27">
        <f t="shared" si="5"/>
        <v>0</v>
      </c>
    </row>
    <row r="84" spans="1:15" s="9" customFormat="1" ht="156.75" customHeight="1" x14ac:dyDescent="0.2">
      <c r="A84" s="26">
        <f t="shared" si="7"/>
        <v>71</v>
      </c>
      <c r="B84" s="125" t="s">
        <v>151</v>
      </c>
      <c r="C84" s="12"/>
      <c r="D84" s="126">
        <v>1</v>
      </c>
      <c r="E84" s="126" t="s">
        <v>163</v>
      </c>
      <c r="F84" s="13"/>
      <c r="G84" s="11">
        <v>0</v>
      </c>
      <c r="H84" s="1">
        <f t="shared" si="8"/>
        <v>0</v>
      </c>
      <c r="I84" s="11"/>
      <c r="J84" s="1">
        <f t="shared" si="0"/>
        <v>0</v>
      </c>
      <c r="K84" s="1">
        <f t="shared" si="1"/>
        <v>0</v>
      </c>
      <c r="L84" s="1">
        <f t="shared" si="2"/>
        <v>0</v>
      </c>
      <c r="M84" s="1">
        <f t="shared" si="3"/>
        <v>0</v>
      </c>
      <c r="N84" s="1">
        <f t="shared" si="4"/>
        <v>0</v>
      </c>
      <c r="O84" s="27">
        <f t="shared" si="5"/>
        <v>0</v>
      </c>
    </row>
    <row r="85" spans="1:15" s="9" customFormat="1" ht="181.5" customHeight="1" x14ac:dyDescent="0.2">
      <c r="A85" s="26">
        <f t="shared" si="7"/>
        <v>72</v>
      </c>
      <c r="B85" s="125" t="s">
        <v>152</v>
      </c>
      <c r="C85" s="12"/>
      <c r="D85" s="126">
        <v>1</v>
      </c>
      <c r="E85" s="126" t="s">
        <v>163</v>
      </c>
      <c r="F85" s="13"/>
      <c r="G85" s="11">
        <v>0</v>
      </c>
      <c r="H85" s="1">
        <f t="shared" si="8"/>
        <v>0</v>
      </c>
      <c r="I85" s="11"/>
      <c r="J85" s="1">
        <f t="shared" si="0"/>
        <v>0</v>
      </c>
      <c r="K85" s="1">
        <f t="shared" si="1"/>
        <v>0</v>
      </c>
      <c r="L85" s="1">
        <f t="shared" si="2"/>
        <v>0</v>
      </c>
      <c r="M85" s="1">
        <f t="shared" si="3"/>
        <v>0</v>
      </c>
      <c r="N85" s="1">
        <f t="shared" si="4"/>
        <v>0</v>
      </c>
      <c r="O85" s="27">
        <f t="shared" si="5"/>
        <v>0</v>
      </c>
    </row>
    <row r="86" spans="1:15" s="9" customFormat="1" ht="171.75" customHeight="1" x14ac:dyDescent="0.2">
      <c r="A86" s="26">
        <f t="shared" si="7"/>
        <v>73</v>
      </c>
      <c r="B86" s="125" t="s">
        <v>153</v>
      </c>
      <c r="C86" s="12"/>
      <c r="D86" s="126">
        <v>1</v>
      </c>
      <c r="E86" s="126" t="s">
        <v>163</v>
      </c>
      <c r="F86" s="13"/>
      <c r="G86" s="11">
        <v>0</v>
      </c>
      <c r="H86" s="1">
        <f t="shared" si="8"/>
        <v>0</v>
      </c>
      <c r="I86" s="11"/>
      <c r="J86" s="1">
        <f t="shared" si="0"/>
        <v>0</v>
      </c>
      <c r="K86" s="1">
        <f t="shared" si="1"/>
        <v>0</v>
      </c>
      <c r="L86" s="1">
        <f t="shared" si="2"/>
        <v>0</v>
      </c>
      <c r="M86" s="1">
        <f t="shared" si="3"/>
        <v>0</v>
      </c>
      <c r="N86" s="1">
        <f t="shared" si="4"/>
        <v>0</v>
      </c>
      <c r="O86" s="27">
        <f t="shared" si="5"/>
        <v>0</v>
      </c>
    </row>
    <row r="87" spans="1:15" s="9" customFormat="1" ht="121.5" customHeight="1" x14ac:dyDescent="0.2">
      <c r="A87" s="26">
        <f t="shared" si="7"/>
        <v>74</v>
      </c>
      <c r="B87" s="125" t="s">
        <v>154</v>
      </c>
      <c r="C87" s="12"/>
      <c r="D87" s="126">
        <v>1</v>
      </c>
      <c r="E87" s="126" t="s">
        <v>163</v>
      </c>
      <c r="F87" s="13"/>
      <c r="G87" s="11">
        <v>0</v>
      </c>
      <c r="H87" s="1">
        <f t="shared" si="8"/>
        <v>0</v>
      </c>
      <c r="I87" s="11"/>
      <c r="J87" s="1">
        <f t="shared" si="0"/>
        <v>0</v>
      </c>
      <c r="K87" s="1">
        <f t="shared" si="1"/>
        <v>0</v>
      </c>
      <c r="L87" s="1">
        <f t="shared" si="2"/>
        <v>0</v>
      </c>
      <c r="M87" s="1">
        <f t="shared" si="3"/>
        <v>0</v>
      </c>
      <c r="N87" s="1">
        <f t="shared" si="4"/>
        <v>0</v>
      </c>
      <c r="O87" s="27">
        <f t="shared" si="5"/>
        <v>0</v>
      </c>
    </row>
    <row r="88" spans="1:15" s="9" customFormat="1" ht="177" customHeight="1" x14ac:dyDescent="0.2">
      <c r="A88" s="26">
        <f t="shared" si="7"/>
        <v>75</v>
      </c>
      <c r="B88" s="125" t="s">
        <v>155</v>
      </c>
      <c r="C88" s="12"/>
      <c r="D88" s="126">
        <v>1</v>
      </c>
      <c r="E88" s="126" t="s">
        <v>163</v>
      </c>
      <c r="F88" s="13"/>
      <c r="G88" s="11">
        <v>0</v>
      </c>
      <c r="H88" s="1">
        <f t="shared" si="8"/>
        <v>0</v>
      </c>
      <c r="I88" s="11"/>
      <c r="J88" s="1">
        <f t="shared" si="0"/>
        <v>0</v>
      </c>
      <c r="K88" s="1">
        <f t="shared" si="1"/>
        <v>0</v>
      </c>
      <c r="L88" s="1">
        <f t="shared" si="2"/>
        <v>0</v>
      </c>
      <c r="M88" s="1">
        <f t="shared" si="3"/>
        <v>0</v>
      </c>
      <c r="N88" s="1">
        <f t="shared" si="4"/>
        <v>0</v>
      </c>
      <c r="O88" s="27">
        <f t="shared" si="5"/>
        <v>0</v>
      </c>
    </row>
    <row r="89" spans="1:15" s="9" customFormat="1" ht="150.75" customHeight="1" x14ac:dyDescent="0.2">
      <c r="A89" s="26">
        <f t="shared" si="7"/>
        <v>76</v>
      </c>
      <c r="B89" s="125" t="s">
        <v>156</v>
      </c>
      <c r="C89" s="12"/>
      <c r="D89" s="126">
        <v>1</v>
      </c>
      <c r="E89" s="126" t="s">
        <v>163</v>
      </c>
      <c r="F89" s="13"/>
      <c r="G89" s="11">
        <v>0</v>
      </c>
      <c r="H89" s="1">
        <f t="shared" si="8"/>
        <v>0</v>
      </c>
      <c r="I89" s="11"/>
      <c r="J89" s="1">
        <f t="shared" si="0"/>
        <v>0</v>
      </c>
      <c r="K89" s="1">
        <f t="shared" si="1"/>
        <v>0</v>
      </c>
      <c r="L89" s="1">
        <f t="shared" si="2"/>
        <v>0</v>
      </c>
      <c r="M89" s="1">
        <f t="shared" si="3"/>
        <v>0</v>
      </c>
      <c r="N89" s="1">
        <f t="shared" si="4"/>
        <v>0</v>
      </c>
      <c r="O89" s="27">
        <f t="shared" si="5"/>
        <v>0</v>
      </c>
    </row>
    <row r="90" spans="1:15" s="9" customFormat="1" ht="139.5" customHeight="1" x14ac:dyDescent="0.2">
      <c r="A90" s="26">
        <f t="shared" si="7"/>
        <v>77</v>
      </c>
      <c r="B90" s="125" t="s">
        <v>157</v>
      </c>
      <c r="C90" s="12"/>
      <c r="D90" s="126">
        <v>1</v>
      </c>
      <c r="E90" s="126" t="s">
        <v>163</v>
      </c>
      <c r="F90" s="13"/>
      <c r="G90" s="11">
        <v>0</v>
      </c>
      <c r="H90" s="1">
        <f t="shared" si="8"/>
        <v>0</v>
      </c>
      <c r="I90" s="11"/>
      <c r="J90" s="1">
        <f t="shared" si="0"/>
        <v>0</v>
      </c>
      <c r="K90" s="1">
        <f t="shared" si="1"/>
        <v>0</v>
      </c>
      <c r="L90" s="1">
        <f t="shared" si="2"/>
        <v>0</v>
      </c>
      <c r="M90" s="1">
        <f t="shared" si="3"/>
        <v>0</v>
      </c>
      <c r="N90" s="1">
        <f t="shared" si="4"/>
        <v>0</v>
      </c>
      <c r="O90" s="27">
        <f t="shared" si="5"/>
        <v>0</v>
      </c>
    </row>
    <row r="91" spans="1:15" s="9" customFormat="1" ht="119.25" customHeight="1" x14ac:dyDescent="0.2">
      <c r="A91" s="26">
        <f t="shared" si="7"/>
        <v>78</v>
      </c>
      <c r="B91" s="125" t="s">
        <v>158</v>
      </c>
      <c r="C91" s="12"/>
      <c r="D91" s="126">
        <v>2</v>
      </c>
      <c r="E91" s="126" t="s">
        <v>163</v>
      </c>
      <c r="F91" s="13"/>
      <c r="G91" s="11">
        <v>0</v>
      </c>
      <c r="H91" s="1">
        <f t="shared" si="8"/>
        <v>0</v>
      </c>
      <c r="I91" s="11"/>
      <c r="J91" s="1">
        <f t="shared" si="0"/>
        <v>0</v>
      </c>
      <c r="K91" s="1">
        <f t="shared" si="1"/>
        <v>0</v>
      </c>
      <c r="L91" s="1">
        <f t="shared" si="2"/>
        <v>0</v>
      </c>
      <c r="M91" s="1">
        <f t="shared" si="3"/>
        <v>0</v>
      </c>
      <c r="N91" s="1">
        <f t="shared" si="4"/>
        <v>0</v>
      </c>
      <c r="O91" s="27">
        <f t="shared" si="5"/>
        <v>0</v>
      </c>
    </row>
    <row r="92" spans="1:15" s="9" customFormat="1" ht="145.5" customHeight="1" x14ac:dyDescent="0.2">
      <c r="A92" s="26">
        <f t="shared" si="7"/>
        <v>79</v>
      </c>
      <c r="B92" s="125" t="s">
        <v>159</v>
      </c>
      <c r="C92" s="12"/>
      <c r="D92" s="126">
        <v>2</v>
      </c>
      <c r="E92" s="126" t="s">
        <v>163</v>
      </c>
      <c r="F92" s="13"/>
      <c r="G92" s="11">
        <v>0</v>
      </c>
      <c r="H92" s="1">
        <f t="shared" si="8"/>
        <v>0</v>
      </c>
      <c r="I92" s="11"/>
      <c r="J92" s="1">
        <f t="shared" si="0"/>
        <v>0</v>
      </c>
      <c r="K92" s="1">
        <f t="shared" si="1"/>
        <v>0</v>
      </c>
      <c r="L92" s="1">
        <f t="shared" si="2"/>
        <v>0</v>
      </c>
      <c r="M92" s="1">
        <f t="shared" si="3"/>
        <v>0</v>
      </c>
      <c r="N92" s="1">
        <f t="shared" si="4"/>
        <v>0</v>
      </c>
      <c r="O92" s="27">
        <f t="shared" si="5"/>
        <v>0</v>
      </c>
    </row>
    <row r="93" spans="1:15" s="9" customFormat="1" ht="115.5" customHeight="1" x14ac:dyDescent="0.2">
      <c r="A93" s="26">
        <f t="shared" si="7"/>
        <v>80</v>
      </c>
      <c r="B93" s="125" t="s">
        <v>160</v>
      </c>
      <c r="C93" s="12"/>
      <c r="D93" s="126">
        <v>1</v>
      </c>
      <c r="E93" s="126" t="s">
        <v>163</v>
      </c>
      <c r="F93" s="13"/>
      <c r="G93" s="11">
        <v>0</v>
      </c>
      <c r="H93" s="1">
        <f t="shared" si="8"/>
        <v>0</v>
      </c>
      <c r="I93" s="11"/>
      <c r="J93" s="1">
        <f t="shared" si="0"/>
        <v>0</v>
      </c>
      <c r="K93" s="1">
        <f t="shared" si="1"/>
        <v>0</v>
      </c>
      <c r="L93" s="1">
        <f t="shared" si="2"/>
        <v>0</v>
      </c>
      <c r="M93" s="1">
        <f t="shared" si="3"/>
        <v>0</v>
      </c>
      <c r="N93" s="1">
        <f t="shared" si="4"/>
        <v>0</v>
      </c>
      <c r="O93" s="27">
        <f t="shared" si="5"/>
        <v>0</v>
      </c>
    </row>
    <row r="94" spans="1:15" s="9" customFormat="1" ht="146.25" customHeight="1" x14ac:dyDescent="0.2">
      <c r="A94" s="26">
        <f t="shared" si="7"/>
        <v>81</v>
      </c>
      <c r="B94" s="125" t="s">
        <v>161</v>
      </c>
      <c r="C94" s="12"/>
      <c r="D94" s="126">
        <v>1</v>
      </c>
      <c r="E94" s="126" t="s">
        <v>163</v>
      </c>
      <c r="F94" s="13"/>
      <c r="G94" s="11">
        <v>0</v>
      </c>
      <c r="H94" s="1">
        <f t="shared" si="8"/>
        <v>0</v>
      </c>
      <c r="I94" s="11"/>
      <c r="J94" s="1">
        <f t="shared" si="0"/>
        <v>0</v>
      </c>
      <c r="K94" s="1">
        <f t="shared" si="1"/>
        <v>0</v>
      </c>
      <c r="L94" s="1">
        <f t="shared" si="2"/>
        <v>0</v>
      </c>
      <c r="M94" s="1">
        <f t="shared" si="3"/>
        <v>0</v>
      </c>
      <c r="N94" s="1">
        <f t="shared" si="4"/>
        <v>0</v>
      </c>
      <c r="O94" s="27">
        <f t="shared" si="5"/>
        <v>0</v>
      </c>
    </row>
    <row r="95" spans="1:15" s="9" customFormat="1" ht="91.5" customHeight="1" thickBot="1" x14ac:dyDescent="0.25">
      <c r="A95" s="26">
        <f t="shared" si="7"/>
        <v>82</v>
      </c>
      <c r="B95" s="125" t="s">
        <v>162</v>
      </c>
      <c r="C95" s="12"/>
      <c r="D95" s="126">
        <v>1</v>
      </c>
      <c r="E95" s="126" t="s">
        <v>164</v>
      </c>
      <c r="F95" s="13"/>
      <c r="G95" s="11">
        <v>0</v>
      </c>
      <c r="H95" s="1">
        <f t="shared" si="8"/>
        <v>0</v>
      </c>
      <c r="I95" s="11"/>
      <c r="J95" s="1">
        <f t="shared" si="0"/>
        <v>0</v>
      </c>
      <c r="K95" s="1">
        <f t="shared" si="1"/>
        <v>0</v>
      </c>
      <c r="L95" s="1">
        <f t="shared" si="2"/>
        <v>0</v>
      </c>
      <c r="M95" s="1">
        <f t="shared" si="3"/>
        <v>0</v>
      </c>
      <c r="N95" s="1">
        <f t="shared" si="4"/>
        <v>0</v>
      </c>
      <c r="O95" s="27">
        <f t="shared" si="5"/>
        <v>0</v>
      </c>
    </row>
    <row r="96" spans="1:15" s="9" customFormat="1" ht="42" customHeight="1" thickBot="1" x14ac:dyDescent="0.3">
      <c r="A96" s="90" t="s">
        <v>26</v>
      </c>
      <c r="B96" s="91"/>
      <c r="C96" s="91"/>
      <c r="D96" s="91"/>
      <c r="E96" s="91"/>
      <c r="F96" s="91"/>
      <c r="G96" s="91"/>
      <c r="H96" s="91"/>
      <c r="I96" s="91"/>
      <c r="J96" s="91"/>
      <c r="K96" s="91"/>
      <c r="L96" s="63" t="s">
        <v>27</v>
      </c>
      <c r="M96" s="64"/>
      <c r="N96" s="64"/>
      <c r="O96" s="35">
        <f>SUMIF(G:G,0%,L:L)+SUMIF(G:G,"",L:L)</f>
        <v>0</v>
      </c>
    </row>
    <row r="97" spans="1:17" s="9" customFormat="1" ht="39" customHeight="1" x14ac:dyDescent="0.25">
      <c r="A97" s="69" t="s">
        <v>78</v>
      </c>
      <c r="B97" s="70"/>
      <c r="C97" s="70"/>
      <c r="D97" s="70"/>
      <c r="E97" s="70"/>
      <c r="F97" s="70"/>
      <c r="G97" s="70"/>
      <c r="H97" s="70"/>
      <c r="I97" s="70"/>
      <c r="J97" s="70"/>
      <c r="K97" s="71"/>
      <c r="L97" s="61" t="s">
        <v>28</v>
      </c>
      <c r="M97" s="62"/>
      <c r="N97" s="62"/>
      <c r="O97" s="36">
        <f>SUMIF(G:G,5%,L:L)</f>
        <v>0</v>
      </c>
    </row>
    <row r="98" spans="1:17" s="9" customFormat="1" ht="30" customHeight="1" x14ac:dyDescent="0.25">
      <c r="A98" s="72"/>
      <c r="B98" s="73"/>
      <c r="C98" s="73"/>
      <c r="D98" s="73"/>
      <c r="E98" s="73"/>
      <c r="F98" s="73"/>
      <c r="G98" s="73"/>
      <c r="H98" s="73"/>
      <c r="I98" s="73"/>
      <c r="J98" s="73"/>
      <c r="K98" s="74"/>
      <c r="L98" s="61" t="s">
        <v>29</v>
      </c>
      <c r="M98" s="62"/>
      <c r="N98" s="62"/>
      <c r="O98" s="36">
        <f>SUMIF(G:G,19%,L:L)</f>
        <v>0</v>
      </c>
    </row>
    <row r="99" spans="1:17" s="9" customFormat="1" ht="30" customHeight="1" x14ac:dyDescent="0.25">
      <c r="A99" s="72"/>
      <c r="B99" s="73"/>
      <c r="C99" s="73"/>
      <c r="D99" s="73"/>
      <c r="E99" s="73"/>
      <c r="F99" s="73"/>
      <c r="G99" s="73"/>
      <c r="H99" s="73"/>
      <c r="I99" s="73"/>
      <c r="J99" s="73"/>
      <c r="K99" s="74"/>
      <c r="L99" s="59" t="s">
        <v>22</v>
      </c>
      <c r="M99" s="60"/>
      <c r="N99" s="60"/>
      <c r="O99" s="37">
        <f>SUM(O96:O98)</f>
        <v>0</v>
      </c>
    </row>
    <row r="100" spans="1:17" s="9" customFormat="1" ht="30" customHeight="1" x14ac:dyDescent="0.25">
      <c r="A100" s="72"/>
      <c r="B100" s="73"/>
      <c r="C100" s="73"/>
      <c r="D100" s="73"/>
      <c r="E100" s="73"/>
      <c r="F100" s="73"/>
      <c r="G100" s="73"/>
      <c r="H100" s="73"/>
      <c r="I100" s="73"/>
      <c r="J100" s="73"/>
      <c r="K100" s="74"/>
      <c r="L100" s="57" t="s">
        <v>30</v>
      </c>
      <c r="M100" s="58"/>
      <c r="N100" s="58"/>
      <c r="O100" s="38">
        <f>SUMIF(G:G,5%,M:M)</f>
        <v>0</v>
      </c>
    </row>
    <row r="101" spans="1:17" s="9" customFormat="1" ht="30" customHeight="1" x14ac:dyDescent="0.25">
      <c r="A101" s="72"/>
      <c r="B101" s="73"/>
      <c r="C101" s="73"/>
      <c r="D101" s="73"/>
      <c r="E101" s="73"/>
      <c r="F101" s="73"/>
      <c r="G101" s="73"/>
      <c r="H101" s="73"/>
      <c r="I101" s="73"/>
      <c r="J101" s="73"/>
      <c r="K101" s="74"/>
      <c r="L101" s="57" t="s">
        <v>31</v>
      </c>
      <c r="M101" s="58"/>
      <c r="N101" s="58"/>
      <c r="O101" s="38">
        <f>SUMIF(G:G,19%,M:M)</f>
        <v>0</v>
      </c>
    </row>
    <row r="102" spans="1:17" s="9" customFormat="1" ht="30" customHeight="1" x14ac:dyDescent="0.25">
      <c r="A102" s="72"/>
      <c r="B102" s="73"/>
      <c r="C102" s="73"/>
      <c r="D102" s="73"/>
      <c r="E102" s="73"/>
      <c r="F102" s="73"/>
      <c r="G102" s="73"/>
      <c r="H102" s="73"/>
      <c r="I102" s="73"/>
      <c r="J102" s="73"/>
      <c r="K102" s="74"/>
      <c r="L102" s="59" t="s">
        <v>32</v>
      </c>
      <c r="M102" s="60"/>
      <c r="N102" s="60"/>
      <c r="O102" s="37">
        <f>SUM(O100:O101)</f>
        <v>0</v>
      </c>
    </row>
    <row r="103" spans="1:17" s="9" customFormat="1" ht="30" customHeight="1" x14ac:dyDescent="0.25">
      <c r="A103" s="72"/>
      <c r="B103" s="73"/>
      <c r="C103" s="73"/>
      <c r="D103" s="73"/>
      <c r="E103" s="73"/>
      <c r="F103" s="73"/>
      <c r="G103" s="73"/>
      <c r="H103" s="73"/>
      <c r="I103" s="73"/>
      <c r="J103" s="73"/>
      <c r="K103" s="74"/>
      <c r="L103" s="61" t="s">
        <v>33</v>
      </c>
      <c r="M103" s="62"/>
      <c r="N103" s="62"/>
      <c r="O103" s="36">
        <f>SUMIF(I:I,8%,N:N)</f>
        <v>0</v>
      </c>
    </row>
    <row r="104" spans="1:17" s="9" customFormat="1" ht="37.5" customHeight="1" x14ac:dyDescent="0.25">
      <c r="A104" s="72"/>
      <c r="B104" s="73"/>
      <c r="C104" s="73"/>
      <c r="D104" s="73"/>
      <c r="E104" s="73"/>
      <c r="F104" s="73"/>
      <c r="G104" s="73"/>
      <c r="H104" s="73"/>
      <c r="I104" s="73"/>
      <c r="J104" s="73"/>
      <c r="K104" s="74"/>
      <c r="L104" s="67" t="s">
        <v>34</v>
      </c>
      <c r="M104" s="68"/>
      <c r="N104" s="68"/>
      <c r="O104" s="37">
        <f>SUM(O103)</f>
        <v>0</v>
      </c>
    </row>
    <row r="105" spans="1:17" s="9" customFormat="1" ht="32.25" customHeight="1" thickBot="1" x14ac:dyDescent="0.3">
      <c r="A105" s="75"/>
      <c r="B105" s="76"/>
      <c r="C105" s="76"/>
      <c r="D105" s="76"/>
      <c r="E105" s="76"/>
      <c r="F105" s="76"/>
      <c r="G105" s="76"/>
      <c r="H105" s="76"/>
      <c r="I105" s="76"/>
      <c r="J105" s="76"/>
      <c r="K105" s="77"/>
      <c r="L105" s="65" t="s">
        <v>35</v>
      </c>
      <c r="M105" s="66"/>
      <c r="N105" s="66"/>
      <c r="O105" s="39">
        <f>+O99+O102+O104</f>
        <v>0</v>
      </c>
    </row>
    <row r="107" spans="1:17" ht="50.1" customHeight="1" thickBot="1" x14ac:dyDescent="0.3">
      <c r="B107" s="81"/>
      <c r="C107" s="81"/>
    </row>
    <row r="108" spans="1:17" x14ac:dyDescent="0.25">
      <c r="B108" s="102" t="s">
        <v>36</v>
      </c>
      <c r="C108" s="102"/>
    </row>
    <row r="109" spans="1:17" ht="15" customHeight="1" x14ac:dyDescent="0.25">
      <c r="M109" s="41"/>
      <c r="N109" s="42"/>
      <c r="O109" s="43"/>
    </row>
    <row r="110" spans="1:17" ht="15.75" customHeight="1" x14ac:dyDescent="0.25">
      <c r="M110" s="41"/>
      <c r="N110" s="42"/>
      <c r="O110" s="43"/>
    </row>
    <row r="111" spans="1:17" ht="15" customHeight="1" x14ac:dyDescent="0.25">
      <c r="A111" s="10" t="s">
        <v>37</v>
      </c>
      <c r="M111" s="41"/>
      <c r="N111" s="42"/>
      <c r="O111" s="43"/>
    </row>
    <row r="112" spans="1:17" x14ac:dyDescent="0.25">
      <c r="A112" s="101" t="s">
        <v>38</v>
      </c>
      <c r="B112" s="101"/>
      <c r="C112" s="101"/>
      <c r="D112" s="101"/>
      <c r="E112" s="101"/>
      <c r="F112" s="101"/>
      <c r="G112" s="101"/>
      <c r="H112" s="101"/>
      <c r="I112" s="101"/>
      <c r="J112" s="101"/>
      <c r="K112" s="101"/>
      <c r="L112" s="101"/>
      <c r="M112" s="101"/>
      <c r="N112" s="101"/>
      <c r="O112" s="101"/>
      <c r="P112" s="2"/>
      <c r="Q112" s="2"/>
    </row>
    <row r="113" spans="1:17" ht="15" customHeight="1" x14ac:dyDescent="0.25">
      <c r="A113" s="100" t="s">
        <v>39</v>
      </c>
      <c r="B113" s="100"/>
      <c r="C113" s="100"/>
      <c r="D113" s="100"/>
      <c r="E113" s="100"/>
      <c r="F113" s="100"/>
      <c r="G113" s="100"/>
      <c r="H113" s="100"/>
      <c r="I113" s="100"/>
      <c r="J113" s="100"/>
      <c r="K113" s="100"/>
      <c r="L113" s="100"/>
      <c r="M113" s="100"/>
      <c r="N113" s="100"/>
      <c r="O113" s="100"/>
      <c r="P113" s="40"/>
      <c r="Q113" s="40"/>
    </row>
    <row r="114" spans="1:17" x14ac:dyDescent="0.25">
      <c r="A114" s="99" t="s">
        <v>40</v>
      </c>
      <c r="B114" s="99"/>
      <c r="C114" s="99"/>
      <c r="D114" s="99"/>
      <c r="E114" s="99"/>
      <c r="F114" s="99"/>
      <c r="G114" s="99"/>
      <c r="H114" s="99"/>
      <c r="I114" s="99"/>
      <c r="J114" s="99"/>
      <c r="K114" s="99"/>
      <c r="L114" s="99"/>
      <c r="M114" s="99"/>
      <c r="N114" s="99"/>
      <c r="O114" s="99"/>
      <c r="P114" s="5"/>
      <c r="Q114" s="5"/>
    </row>
    <row r="115" spans="1:17" x14ac:dyDescent="0.25">
      <c r="A115" s="99" t="s">
        <v>41</v>
      </c>
      <c r="B115" s="99"/>
      <c r="C115" s="99"/>
      <c r="D115" s="99"/>
      <c r="E115" s="99"/>
      <c r="F115" s="99"/>
      <c r="G115" s="99"/>
      <c r="H115" s="99"/>
      <c r="I115" s="99"/>
      <c r="J115" s="99"/>
      <c r="K115" s="99"/>
      <c r="L115" s="99"/>
      <c r="M115" s="99"/>
      <c r="N115" s="99"/>
      <c r="O115" s="99"/>
      <c r="P115" s="5"/>
      <c r="Q115" s="5"/>
    </row>
    <row r="116" spans="1:17" x14ac:dyDescent="0.25">
      <c r="K116" s="2"/>
      <c r="L116" s="2"/>
      <c r="M116" s="2"/>
      <c r="N116" s="2"/>
    </row>
    <row r="158" spans="11:15" s="2" customFormat="1" x14ac:dyDescent="0.25">
      <c r="K158" s="4"/>
      <c r="L158" s="4"/>
      <c r="M158" s="4"/>
      <c r="N158" s="4"/>
      <c r="O158" s="4"/>
    </row>
    <row r="159" spans="11:15" s="2" customFormat="1" x14ac:dyDescent="0.25">
      <c r="K159" s="4"/>
      <c r="L159" s="4"/>
      <c r="M159" s="4"/>
      <c r="N159" s="4"/>
      <c r="O159" s="4"/>
    </row>
    <row r="160" spans="11:15" s="2" customFormat="1" x14ac:dyDescent="0.25">
      <c r="K160" s="4"/>
      <c r="L160" s="4"/>
      <c r="M160" s="4"/>
      <c r="N160" s="4"/>
      <c r="O160" s="4"/>
    </row>
    <row r="161" spans="11:15" s="2" customFormat="1" x14ac:dyDescent="0.25">
      <c r="K161" s="4"/>
      <c r="L161" s="4"/>
      <c r="M161" s="4"/>
      <c r="N161" s="4"/>
      <c r="O161" s="4"/>
    </row>
  </sheetData>
  <sheetProtection algorithmName="SHA-512" hashValue="j8usZP7OW7ZMWYepWb4P+7enkd5yLmZDS4wd9ll8/ZFIb3qaxaQRWqI315oiMGGdK6HR1uEYPrtyGOPRn+gaZg==" saltValue="U0zVYSts4G/GnC32lLS8Ig==" spinCount="100000" sheet="1" selectLockedCells="1"/>
  <mergeCells count="35">
    <mergeCell ref="A115:O115"/>
    <mergeCell ref="A114:O114"/>
    <mergeCell ref="A113:O113"/>
    <mergeCell ref="A112:O112"/>
    <mergeCell ref="B108:C108"/>
    <mergeCell ref="A2:A5"/>
    <mergeCell ref="B2:M2"/>
    <mergeCell ref="N2:O2"/>
    <mergeCell ref="B3:M3"/>
    <mergeCell ref="N3:O3"/>
    <mergeCell ref="B4:M5"/>
    <mergeCell ref="N4:O4"/>
    <mergeCell ref="N5:O5"/>
    <mergeCell ref="M11:N11"/>
    <mergeCell ref="M9:N9"/>
    <mergeCell ref="K9:L9"/>
    <mergeCell ref="K11:L11"/>
    <mergeCell ref="F11:I11"/>
    <mergeCell ref="A97:K105"/>
    <mergeCell ref="F9:I9"/>
    <mergeCell ref="B107:C107"/>
    <mergeCell ref="A9:B11"/>
    <mergeCell ref="D9:E9"/>
    <mergeCell ref="D11:E11"/>
    <mergeCell ref="A96:K96"/>
    <mergeCell ref="L105:N105"/>
    <mergeCell ref="L104:N104"/>
    <mergeCell ref="L103:N103"/>
    <mergeCell ref="L102:N102"/>
    <mergeCell ref="L101:N101"/>
    <mergeCell ref="L100:N100"/>
    <mergeCell ref="L99:N99"/>
    <mergeCell ref="L98:N98"/>
    <mergeCell ref="L97:N97"/>
    <mergeCell ref="L96:N9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9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G14:G95</xm:sqref>
        </x14:dataValidation>
        <x14:dataValidation type="list" allowBlank="1" showInputMessage="1" showErrorMessage="1" xr:uid="{00000000-0002-0000-0000-000008000000}">
          <x14:formula1>
            <xm:f>Cálculos!$F$7:$F$8</xm:f>
          </x14:formula1>
          <xm:sqref>I14:I95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2024-08-22T21:59:04Z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