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219/DOCUMENTOS DE PUBLICACIÓN F-CD-219/"/>
    </mc:Choice>
  </mc:AlternateContent>
  <xr:revisionPtr revIDLastSave="170" documentId="13_ncr:1_{F325527D-AE3E-4150-8C66-BA9D114568FD}" xr6:coauthVersionLast="47" xr6:coauthVersionMax="47" xr10:uidLastSave="{FC36C83C-2956-4DE0-B77D-E5094E31E3C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6" i="7" l="1"/>
  <c r="J16" i="7"/>
  <c r="L16" i="7"/>
  <c r="M16" i="7" s="1"/>
  <c r="O18" i="7"/>
  <c r="L14" i="7"/>
  <c r="M14" i="7" s="1"/>
  <c r="O22" i="7" s="1"/>
  <c r="J14" i="7"/>
  <c r="H14" i="7"/>
  <c r="O19" i="7" l="1"/>
  <c r="K16" i="7"/>
  <c r="N16" i="7"/>
  <c r="O16" i="7" s="1"/>
  <c r="O17" i="7"/>
  <c r="K14" i="7"/>
  <c r="O23" i="7"/>
  <c r="O24" i="7"/>
  <c r="O25" i="7" s="1"/>
  <c r="N14" i="7"/>
  <c r="O14" i="7" s="1"/>
  <c r="O20" i="7" l="1"/>
  <c r="O26" i="7"/>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<sst xmlns="http://schemas.openxmlformats.org/spreadsheetml/2006/main" count="100" uniqueCount="84">
  <si>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</si>
  <si>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</si>
  <si>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</si>
  <si>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</si>
  <si>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</si>
  <si>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</si>
  <si>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</si>
  <si>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</si>
  <si>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</si>
  <si>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</si>
  <si>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</si>
  <si>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</si>
  <si>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</si>
  <si>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</si>
  <si>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</si>
  <si>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</si>
  <si>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</si>
  <si>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</si>
  <si>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</si>
  <si>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</si>
  <si>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</si>
  <si>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</si>
  <si>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</si>
  <si>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</si>
  <si>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</si>
  <si>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</si>
  <si>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</si>
  <si>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</si>
  <si>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</si>
  <si>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</si>
  <si>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</si>
  <si>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</si>
  <si>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</si>
  <si>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</si>
  <si>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</si>
  <si>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</si>
  <si>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</si>
  <si>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</si>
  <si>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</si>
  <si>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</si>
  <si>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</si>
  <si>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</si>
  <si>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</si>
  <si>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</si>
  <si>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</si>
  <si>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</si>
  <si>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</si>
  <si>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</si>
  <si>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</si>
  <si>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</si>
  <si>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</si>
  <si>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</si>
  <si>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</si>
  <si>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</si>
  <si>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</si>
  <si>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</si>
  <si>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</si>
  <si>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</si>
  <si>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</si>
  <si>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</si>
  <si>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</si>
  <si>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</si>
  <si>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</si>
  <si>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</si>
  <si>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</si>
  <si>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</si>
  <si>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</si>
  <si>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</si>
  <si>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</si>
  <si>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</si>
  <si>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</si>
  <si>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</si>
  <si>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</si>
  <si>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</si>
  <si>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</si>
  <si>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</si>
  <si>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</si>
  <si>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</si>
  <si>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</si>
  <si>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</si>
  <si>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</si>
  <si>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</si>
  <si>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1 Dron PROFESIONAL con cuerpo de fibra de carbono y equipado con cámara termográfica para una mayor eficiencia en vuelo en cualquier misión de inspección industrial y seguridad pública.Máximo tiempo de vuelo: 45minutos Cámara gran angular: CMOS 4/3 
Diseño compacto: peso ligero ,Trasmisión Enterprise: DJI 03 
Precisión centimetrada: modulo RTK Cámara térmica: 640X512px. Dron profesional con sensor 
CMOS de 1/2 y 48MP. Zoom híbrido x56, módulo RTK y cámara térmica Mavic reinventado. Visión termográfica en un diseño compacto 
Cámara de rendimiento superior. El sensor CMOS 4/3 gran angular de 20 MP d 
Rendimiento mejorado con poca luz  
La cámara gran angular 3E cuenta con grandes píxeles de 3,3 Cámara térmica La cámara térmica  3T, con una resolución de 640 x 512 
PACK  3 Thermal SP 
Dron profesional 3E x1 
Bateria de vuelo inteligente x 1 
Tarjeta microSD 64 GBX1 
Protector del estabilizador x1 
Par de Hélices  3 Enterprise x 3 
Contol Remoto RC Pro Enterprise x1 
Destornillador x 1 
Adaptador de corriente (100W) USB-CX1 
Cable adaptador de corriente CA 100WX1 
Cable USB-Cx1 
Cable USB-C aUSB -Cx1  
Estuche de proteccion x1 
3 meses de DJI TIERRA licencia Electricity x1
Incluye:  capacitación y manejo del dron certificada.</t>
  </si>
  <si>
    <t>1 dron MULTISPECTRAL. Combina una cámara RGB con una cámara multiespectral para escanear y analizar el crecimiento de los cultivos con total claridad 
CONTENIDO  DE LA CAJA   MULTIESPECTRAL 
Dron  3 Multispectral  
control remoto 
Cable de alimentacion  
CableUSB-C 
Helices 
Cargador  
Cable USB-C a Cable  USB -C 
Maleta de transporte 
Destornillador  
Manuales   
Incluye  capacitación y manejo del dron certificada.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</si>
</sst>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4" xfId="0" applyFont="1" applyFill="1" applyBorder="1" applyAlignment="1" applyProtection="1">
      <alignment horizontal="center" vertical="center" wrapText="1"/>
      <protection hidden="1"/>
    </xf>
    <xf numFmtId="0" fontId="7" fillId="3" borderId="35" xfId="0"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43" fontId="7" fillId="3" borderId="40" xfId="3" applyFont="1" applyFill="1" applyBorder="1" applyAlignment="1" applyProtection="1">
      <alignment horizontal="center" vertical="center" wrapText="1"/>
      <protection hidden="1"/>
    </xf>
    <xf numFmtId="0" fontId="3" fillId="0" borderId="36" xfId="0" applyFont="1" applyBorder="1" applyAlignment="1" applyProtection="1">
      <alignment horizontal="center" vertical="center"/>
      <protection hidden="1"/>
    </xf>
    <xf numFmtId="43" fontId="3" fillId="0" borderId="41"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40" xfId="4" applyFont="1" applyBorder="1" applyAlignment="1" applyProtection="1">
      <alignment vertical="center"/>
      <protection hidden="1"/>
    </xf>
    <xf numFmtId="43" fontId="3" fillId="0" borderId="41" xfId="4" applyFont="1" applyBorder="1" applyAlignment="1" applyProtection="1">
      <alignment vertical="center"/>
      <protection hidden="1"/>
    </xf>
    <xf numFmtId="43" fontId="6" fillId="0" borderId="41" xfId="4" applyFont="1" applyBorder="1" applyAlignment="1" applyProtection="1">
      <alignment vertical="center"/>
      <protection hidden="1"/>
    </xf>
    <xf numFmtId="43" fontId="3" fillId="0" borderId="41" xfId="4" applyFont="1" applyFill="1" applyBorder="1" applyAlignment="1" applyProtection="1">
      <alignment vertical="center"/>
      <protection hidden="1"/>
    </xf>
    <xf numFmtId="43" fontId="6" fillId="0" borderId="42"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6"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6"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1"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7" fillId="35" borderId="33"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39"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8" fillId="35" borderId="3" xfId="0" applyNumberFormat="1" applyFont="1" applyFill="1" applyBorder="1" applyAlignment="1" applyProtection="1">
      <alignment horizontal="center" vertical="center" wrapText="1"/>
      <protection locked="0"/>
    </xf>
    <xf numFmtId="165" fontId="28"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3" fillId="0" borderId="44" xfId="0" applyFont="1" applyBorder="1" applyAlignment="1" applyProtection="1">
      <alignment horizontal="center" vertical="center"/>
      <protection hidden="1"/>
    </xf>
    <xf numFmtId="0" fontId="3" fillId="0" borderId="43" xfId="0" applyFont="1" applyBorder="1" applyAlignment="1" applyProtection="1">
      <alignment horizontal="center" vertic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2"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46" xfId="0" applyFont="1" applyBorder="1" applyAlignment="1">
      <alignment horizontal="left" vertical="center" wrapText="1"/>
    </xf>
    <xf numFmtId="0" fontId="3" fillId="35" borderId="47" xfId="0" applyFont="1" applyFill="1" applyBorder="1" applyAlignment="1" applyProtection="1">
      <alignment horizontal="center" vertical="center" wrapText="1"/>
      <protection locked="0"/>
    </xf>
    <xf numFmtId="0" fontId="3" fillId="35" borderId="48" xfId="0" applyFont="1" applyFill="1" applyBorder="1" applyAlignment="1" applyProtection="1">
      <alignment horizontal="center" vertical="center" wrapText="1"/>
      <protection locked="0"/>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164" fontId="9" fillId="35" borderId="28" xfId="4" applyNumberFormat="1" applyFont="1" applyFill="1" applyBorder="1" applyAlignment="1" applyProtection="1">
      <alignment horizontal="center" vertical="center"/>
      <protection locked="0"/>
    </xf>
    <xf numFmtId="164" fontId="9" fillId="35" borderId="2" xfId="4" applyNumberFormat="1" applyFont="1" applyFill="1" applyBorder="1" applyAlignment="1" applyProtection="1">
      <alignment horizontal="center" vertical="center"/>
      <protection locked="0"/>
    </xf>
    <xf numFmtId="9" fontId="3" fillId="35" borderId="28"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43" fontId="3" fillId="0" borderId="28"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43" fontId="3" fillId="0" borderId="45" xfId="3" applyFont="1" applyFill="1" applyBorder="1" applyAlignment="1" applyProtection="1">
      <alignment horizontal="center" vertical="center"/>
      <protection hidden="1"/>
    </xf>
    <xf numFmtId="43" fontId="3" fillId="0" borderId="53" xfId="3" applyFont="1" applyFill="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zoomScale="90" zoomScaleNormal="70" zoomScaleSheetLayoutView="9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397.5" customHeight="1" x14ac:dyDescent="0.25">
      <c r="A14" s="103">
        <v>1</v>
      </c>
      <c r="B14" s="129" t="s">
        <v>82</v>
      </c>
      <c r="C14" s="131"/>
      <c r="D14" s="133">
        <v>1</v>
      </c>
      <c r="E14" s="135" t="s">
        <v>81</v>
      </c>
      <c r="F14" s="137"/>
      <c r="G14" s="139"/>
      <c r="H14" s="141">
        <f>+ROUND(F14*G14,0)</f>
        <v>0</v>
      </c>
      <c r="I14" s="139"/>
      <c r="J14" s="141">
        <f t="shared" ref="J14" si="0">ROUND(F14*I14,0)</f>
        <v>0</v>
      </c>
      <c r="K14" s="141">
        <f t="shared" ref="K14" si="1">ROUND(F14+H14+J14,0)</f>
        <v>0</v>
      </c>
      <c r="L14" s="141">
        <f t="shared" ref="L14" si="2">ROUND(F14*D14,0)</f>
        <v>0</v>
      </c>
      <c r="M14" s="141">
        <f t="shared" ref="M14" si="3">ROUND(L14*G14,0)</f>
        <v>0</v>
      </c>
      <c r="N14" s="141">
        <f t="shared" ref="N14" si="4">ROUND(L14*I14,0)</f>
        <v>0</v>
      </c>
      <c r="O14" s="143">
        <f t="shared" ref="O14" si="5">ROUND(L14+N14+M14,0)</f>
        <v>0</v>
      </c>
    </row>
    <row r="15" spans="1:15" s="9" customFormat="1" ht="96" customHeight="1" x14ac:dyDescent="0.25">
      <c r="A15" s="104"/>
      <c r="B15" s="130"/>
      <c r="C15" s="132"/>
      <c r="D15" s="134"/>
      <c r="E15" s="136"/>
      <c r="F15" s="138"/>
      <c r="G15" s="140"/>
      <c r="H15" s="142"/>
      <c r="I15" s="140"/>
      <c r="J15" s="142"/>
      <c r="K15" s="142"/>
      <c r="L15" s="142"/>
      <c r="M15" s="142"/>
      <c r="N15" s="142"/>
      <c r="O15" s="144"/>
    </row>
    <row r="16" spans="1:15" s="9" customFormat="1" ht="249" customHeight="1" thickBot="1" x14ac:dyDescent="0.3">
      <c r="A16" s="26">
        <v>2</v>
      </c>
      <c r="B16" s="128" t="s">
        <v>83</v>
      </c>
      <c r="C16" s="12"/>
      <c r="D16" s="127">
        <v>1</v>
      </c>
      <c r="E16" s="127" t="s">
        <v>81</v>
      </c>
      <c r="F16" s="13"/>
      <c r="G16" s="11"/>
      <c r="H16" s="1">
        <f t="shared" ref="H16" si="6">+ROUND(F16*G16,0)</f>
        <v>0</v>
      </c>
      <c r="I16" s="11"/>
      <c r="J16" s="1">
        <f t="shared" ref="J16" si="7">ROUND(F16*I16,0)</f>
        <v>0</v>
      </c>
      <c r="K16" s="1">
        <f t="shared" ref="K16" si="8">ROUND(F16+H16+J16,0)</f>
        <v>0</v>
      </c>
      <c r="L16" s="1">
        <f t="shared" ref="L16" si="9">ROUND(F16*D16,0)</f>
        <v>0</v>
      </c>
      <c r="M16" s="1">
        <f t="shared" ref="M16" si="10">ROUND(L16*G16,0)</f>
        <v>0</v>
      </c>
      <c r="N16" s="1">
        <f t="shared" ref="N16" si="11">ROUND(L16*I16,0)</f>
        <v>0</v>
      </c>
      <c r="O16" s="27">
        <f t="shared" ref="O16" si="12">ROUND(L16+N16+M16,0)</f>
        <v>0</v>
      </c>
    </row>
    <row r="17" spans="1:15" s="9" customFormat="1" ht="42" customHeight="1" thickBot="1" x14ac:dyDescent="0.3">
      <c r="A17" s="90" t="s">
        <v>26</v>
      </c>
      <c r="B17" s="91"/>
      <c r="C17" s="91"/>
      <c r="D17" s="91"/>
      <c r="E17" s="91"/>
      <c r="F17" s="91"/>
      <c r="G17" s="91"/>
      <c r="H17" s="91"/>
      <c r="I17" s="91"/>
      <c r="J17" s="91"/>
      <c r="K17" s="91"/>
      <c r="L17" s="63" t="s">
        <v>27</v>
      </c>
      <c r="M17" s="64"/>
      <c r="N17" s="64"/>
      <c r="O17" s="35">
        <f>SUMIF(G:G,0%,L:L)+SUMIF(G:G,"",L:L)</f>
        <v>0</v>
      </c>
    </row>
    <row r="18" spans="1:15" s="9" customFormat="1" ht="39" customHeight="1" x14ac:dyDescent="0.25">
      <c r="A18" s="69" t="s">
        <v>78</v>
      </c>
      <c r="B18" s="70"/>
      <c r="C18" s="70"/>
      <c r="D18" s="70"/>
      <c r="E18" s="70"/>
      <c r="F18" s="70"/>
      <c r="G18" s="70"/>
      <c r="H18" s="70"/>
      <c r="I18" s="70"/>
      <c r="J18" s="70"/>
      <c r="K18" s="71"/>
      <c r="L18" s="61" t="s">
        <v>28</v>
      </c>
      <c r="M18" s="62"/>
      <c r="N18" s="62"/>
      <c r="O18" s="36">
        <f>SUMIF(G:G,5%,L:L)</f>
        <v>0</v>
      </c>
    </row>
    <row r="19" spans="1:15" s="9" customFormat="1" ht="30" customHeight="1" x14ac:dyDescent="0.25">
      <c r="A19" s="72"/>
      <c r="B19" s="73"/>
      <c r="C19" s="73"/>
      <c r="D19" s="73"/>
      <c r="E19" s="73"/>
      <c r="F19" s="73"/>
      <c r="G19" s="73"/>
      <c r="H19" s="73"/>
      <c r="I19" s="73"/>
      <c r="J19" s="73"/>
      <c r="K19" s="74"/>
      <c r="L19" s="61" t="s">
        <v>29</v>
      </c>
      <c r="M19" s="62"/>
      <c r="N19" s="62"/>
      <c r="O19" s="36">
        <f>SUMIF(G:G,19%,L:L)</f>
        <v>0</v>
      </c>
    </row>
    <row r="20" spans="1:15" s="9" customFormat="1" ht="30" customHeight="1" x14ac:dyDescent="0.25">
      <c r="A20" s="72"/>
      <c r="B20" s="73"/>
      <c r="C20" s="73"/>
      <c r="D20" s="73"/>
      <c r="E20" s="73"/>
      <c r="F20" s="73"/>
      <c r="G20" s="73"/>
      <c r="H20" s="73"/>
      <c r="I20" s="73"/>
      <c r="J20" s="73"/>
      <c r="K20" s="74"/>
      <c r="L20" s="59" t="s">
        <v>22</v>
      </c>
      <c r="M20" s="60"/>
      <c r="N20" s="60"/>
      <c r="O20" s="37">
        <f>SUM(O17:O19)</f>
        <v>0</v>
      </c>
    </row>
    <row r="21" spans="1:15" s="9" customFormat="1" ht="30" customHeight="1" x14ac:dyDescent="0.25">
      <c r="A21" s="72"/>
      <c r="B21" s="73"/>
      <c r="C21" s="73"/>
      <c r="D21" s="73"/>
      <c r="E21" s="73"/>
      <c r="F21" s="73"/>
      <c r="G21" s="73"/>
      <c r="H21" s="73"/>
      <c r="I21" s="73"/>
      <c r="J21" s="73"/>
      <c r="K21" s="74"/>
      <c r="L21" s="57" t="s">
        <v>30</v>
      </c>
      <c r="M21" s="58"/>
      <c r="N21" s="58"/>
      <c r="O21" s="38">
        <f>SUMIF(G:G,5%,M:M)</f>
        <v>0</v>
      </c>
    </row>
    <row r="22" spans="1:15" s="9" customFormat="1" ht="30" customHeight="1" x14ac:dyDescent="0.25">
      <c r="A22" s="72"/>
      <c r="B22" s="73"/>
      <c r="C22" s="73"/>
      <c r="D22" s="73"/>
      <c r="E22" s="73"/>
      <c r="F22" s="73"/>
      <c r="G22" s="73"/>
      <c r="H22" s="73"/>
      <c r="I22" s="73"/>
      <c r="J22" s="73"/>
      <c r="K22" s="74"/>
      <c r="L22" s="57" t="s">
        <v>31</v>
      </c>
      <c r="M22" s="58"/>
      <c r="N22" s="58"/>
      <c r="O22" s="38">
        <f>SUMIF(G:G,19%,M:M)</f>
        <v>0</v>
      </c>
    </row>
    <row r="23" spans="1:15" s="9" customFormat="1" ht="30" customHeight="1" x14ac:dyDescent="0.25">
      <c r="A23" s="72"/>
      <c r="B23" s="73"/>
      <c r="C23" s="73"/>
      <c r="D23" s="73"/>
      <c r="E23" s="73"/>
      <c r="F23" s="73"/>
      <c r="G23" s="73"/>
      <c r="H23" s="73"/>
      <c r="I23" s="73"/>
      <c r="J23" s="73"/>
      <c r="K23" s="74"/>
      <c r="L23" s="59" t="s">
        <v>32</v>
      </c>
      <c r="M23" s="60"/>
      <c r="N23" s="60"/>
      <c r="O23" s="37">
        <f>SUM(O21:O22)</f>
        <v>0</v>
      </c>
    </row>
    <row r="24" spans="1:15" s="9" customFormat="1" ht="30" customHeight="1" x14ac:dyDescent="0.25">
      <c r="A24" s="72"/>
      <c r="B24" s="73"/>
      <c r="C24" s="73"/>
      <c r="D24" s="73"/>
      <c r="E24" s="73"/>
      <c r="F24" s="73"/>
      <c r="G24" s="73"/>
      <c r="H24" s="73"/>
      <c r="I24" s="73"/>
      <c r="J24" s="73"/>
      <c r="K24" s="74"/>
      <c r="L24" s="61" t="s">
        <v>33</v>
      </c>
      <c r="M24" s="62"/>
      <c r="N24" s="62"/>
      <c r="O24" s="36">
        <f>SUMIF(I:I,8%,N:N)</f>
        <v>0</v>
      </c>
    </row>
    <row r="25" spans="1:15" s="9" customFormat="1" ht="37.5" customHeight="1" x14ac:dyDescent="0.25">
      <c r="A25" s="72"/>
      <c r="B25" s="73"/>
      <c r="C25" s="73"/>
      <c r="D25" s="73"/>
      <c r="E25" s="73"/>
      <c r="F25" s="73"/>
      <c r="G25" s="73"/>
      <c r="H25" s="73"/>
      <c r="I25" s="73"/>
      <c r="J25" s="73"/>
      <c r="K25" s="74"/>
      <c r="L25" s="67" t="s">
        <v>34</v>
      </c>
      <c r="M25" s="68"/>
      <c r="N25" s="68"/>
      <c r="O25" s="37">
        <f>SUM(O24)</f>
        <v>0</v>
      </c>
    </row>
    <row r="26" spans="1:15" s="9" customFormat="1" ht="32.25" customHeight="1" thickBot="1" x14ac:dyDescent="0.3">
      <c r="A26" s="75"/>
      <c r="B26" s="76"/>
      <c r="C26" s="76"/>
      <c r="D26" s="76"/>
      <c r="E26" s="76"/>
      <c r="F26" s="76"/>
      <c r="G26" s="76"/>
      <c r="H26" s="76"/>
      <c r="I26" s="76"/>
      <c r="J26" s="76"/>
      <c r="K26" s="77"/>
      <c r="L26" s="65" t="s">
        <v>35</v>
      </c>
      <c r="M26" s="66"/>
      <c r="N26" s="66"/>
      <c r="O26" s="39">
        <f>+O20+O23+O25</f>
        <v>0</v>
      </c>
    </row>
    <row r="28" spans="1:15" ht="50.1" customHeight="1" thickBot="1" x14ac:dyDescent="0.3">
      <c r="B28" s="81"/>
      <c r="C28" s="81"/>
    </row>
    <row r="29" spans="1:15" x14ac:dyDescent="0.25">
      <c r="B29" s="102" t="s">
        <v>36</v>
      </c>
      <c r="C29" s="102"/>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101" t="s">
        <v>38</v>
      </c>
      <c r="B33" s="101"/>
      <c r="C33" s="101"/>
      <c r="D33" s="101"/>
      <c r="E33" s="101"/>
      <c r="F33" s="101"/>
      <c r="G33" s="101"/>
      <c r="H33" s="101"/>
      <c r="I33" s="101"/>
      <c r="J33" s="101"/>
      <c r="K33" s="101"/>
      <c r="L33" s="101"/>
      <c r="M33" s="101"/>
      <c r="N33" s="101"/>
      <c r="O33" s="101"/>
      <c r="P33" s="2"/>
      <c r="Q33" s="2"/>
    </row>
    <row r="34" spans="1:17" ht="15" customHeight="1" x14ac:dyDescent="0.25">
      <c r="A34" s="100" t="s">
        <v>39</v>
      </c>
      <c r="B34" s="100"/>
      <c r="C34" s="100"/>
      <c r="D34" s="100"/>
      <c r="E34" s="100"/>
      <c r="F34" s="100"/>
      <c r="G34" s="100"/>
      <c r="H34" s="100"/>
      <c r="I34" s="100"/>
      <c r="J34" s="100"/>
      <c r="K34" s="100"/>
      <c r="L34" s="100"/>
      <c r="M34" s="100"/>
      <c r="N34" s="100"/>
      <c r="O34" s="100"/>
      <c r="P34" s="40"/>
      <c r="Q34" s="40"/>
    </row>
    <row r="35" spans="1:17" x14ac:dyDescent="0.25">
      <c r="A35" s="99" t="s">
        <v>40</v>
      </c>
      <c r="B35" s="99"/>
      <c r="C35" s="99"/>
      <c r="D35" s="99"/>
      <c r="E35" s="99"/>
      <c r="F35" s="99"/>
      <c r="G35" s="99"/>
      <c r="H35" s="99"/>
      <c r="I35" s="99"/>
      <c r="J35" s="99"/>
      <c r="K35" s="99"/>
      <c r="L35" s="99"/>
      <c r="M35" s="99"/>
      <c r="N35" s="99"/>
      <c r="O35" s="99"/>
      <c r="P35" s="5"/>
      <c r="Q35" s="5"/>
    </row>
    <row r="36" spans="1:17" x14ac:dyDescent="0.25">
      <c r="A36" s="99" t="s">
        <v>41</v>
      </c>
      <c r="B36" s="99"/>
      <c r="C36" s="99"/>
      <c r="D36" s="99"/>
      <c r="E36" s="99"/>
      <c r="F36" s="99"/>
      <c r="G36" s="99"/>
      <c r="H36" s="99"/>
      <c r="I36" s="99"/>
      <c r="J36" s="99"/>
      <c r="K36" s="99"/>
      <c r="L36" s="99"/>
      <c r="M36" s="99"/>
      <c r="N36" s="99"/>
      <c r="O36" s="99"/>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mgkBCj1ZG+/ush9lno0GhozUTIkPq7kOf7zIlMJ5I7ewjBKKvZw/0qfQnUs60WYDS+WtPpOSc9ua2V290UaUTQ==" saltValue="O/SQF75x4K1cPReAP0cvJQ==" spinCount="100000" sheet="1" selectLockedCells="1"/>
  <mergeCells count="50">
    <mergeCell ref="O14:O15"/>
    <mergeCell ref="J14:J15"/>
    <mergeCell ref="K14:K15"/>
    <mergeCell ref="L14:L15"/>
    <mergeCell ref="M14:M15"/>
    <mergeCell ref="N14:N1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B14:B15"/>
    <mergeCell ref="A14:A15"/>
    <mergeCell ref="C14:C15"/>
    <mergeCell ref="D14:D15"/>
    <mergeCell ref="E14:E15"/>
    <mergeCell ref="F14:F15"/>
    <mergeCell ref="G14:G15"/>
    <mergeCell ref="H14:H15"/>
    <mergeCell ref="I14:I15"/>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F16"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 G16</xm:sqref>
        </x14:dataValidation>
        <x14:dataValidation type="list" allowBlank="1" showInputMessage="1" showErrorMessage="1" xr:uid="{00000000-0002-0000-0000-000008000000}">
          <x14:formula1>
            <xm:f>Cálculos!$F$7:$F$8</xm:f>
          </x14:formula1>
          <xm:sqref>I14 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5"/>
    </row>
    <row r="3" spans="2:11" ht="15" customHeight="1" x14ac:dyDescent="0.25">
      <c r="B3" s="106"/>
      <c r="C3" s="106"/>
      <c r="D3" s="115" t="s">
        <v>2</v>
      </c>
      <c r="E3" s="117"/>
      <c r="F3" s="117"/>
      <c r="G3" s="117"/>
      <c r="H3" s="116"/>
      <c r="I3" s="115" t="s">
        <v>77</v>
      </c>
      <c r="J3" s="116"/>
      <c r="K3" s="54"/>
    </row>
    <row r="4" spans="2:11" ht="15" customHeight="1" x14ac:dyDescent="0.25">
      <c r="B4" s="106"/>
      <c r="C4" s="106"/>
      <c r="D4" s="118" t="s">
        <v>3</v>
      </c>
      <c r="E4" s="119"/>
      <c r="F4" s="119"/>
      <c r="G4" s="119"/>
      <c r="H4" s="120"/>
      <c r="I4" s="115" t="s">
        <v>79</v>
      </c>
      <c r="J4" s="116"/>
      <c r="K4" s="54"/>
    </row>
    <row r="5" spans="2:11" ht="15" customHeight="1" x14ac:dyDescent="0.25">
      <c r="B5" s="106"/>
      <c r="C5" s="106"/>
      <c r="D5" s="121"/>
      <c r="E5" s="122"/>
      <c r="F5" s="122"/>
      <c r="G5" s="122"/>
      <c r="H5" s="123"/>
      <c r="I5" s="115" t="s">
        <v>47</v>
      </c>
      <c r="J5" s="116"/>
      <c r="K5" s="54"/>
    </row>
    <row r="6" spans="2:11" x14ac:dyDescent="0.25">
      <c r="K6" s="46"/>
    </row>
    <row r="7" spans="2:11" ht="15.75" customHeight="1" x14ac:dyDescent="0.25">
      <c r="B7" s="110" t="s">
        <v>48</v>
      </c>
      <c r="C7" s="110"/>
      <c r="D7" s="110"/>
      <c r="E7" s="110"/>
      <c r="F7" s="110"/>
      <c r="G7" s="110"/>
      <c r="H7" s="110"/>
      <c r="I7" s="110"/>
      <c r="J7" s="110"/>
      <c r="K7" s="51"/>
    </row>
    <row r="8" spans="2:11" ht="15.75" customHeight="1" x14ac:dyDescent="0.25">
      <c r="B8" s="105" t="s">
        <v>49</v>
      </c>
      <c r="C8" s="105" t="s">
        <v>50</v>
      </c>
      <c r="D8" s="105"/>
      <c r="E8" s="105"/>
      <c r="F8" s="105"/>
      <c r="G8" s="110" t="s">
        <v>51</v>
      </c>
      <c r="H8" s="110"/>
      <c r="I8" s="110"/>
      <c r="J8" s="110"/>
      <c r="K8" s="51"/>
    </row>
    <row r="9" spans="2:11" ht="15.75" customHeight="1" x14ac:dyDescent="0.25">
      <c r="B9" s="105"/>
      <c r="C9" s="50" t="s">
        <v>52</v>
      </c>
      <c r="D9" s="50" t="s">
        <v>53</v>
      </c>
      <c r="E9" s="105" t="s">
        <v>54</v>
      </c>
      <c r="F9" s="105"/>
      <c r="G9" s="110"/>
      <c r="H9" s="110"/>
      <c r="I9" s="110"/>
      <c r="J9" s="110"/>
      <c r="K9" s="51"/>
    </row>
    <row r="10" spans="2:11" ht="15.75" customHeight="1" x14ac:dyDescent="0.25">
      <c r="B10" s="48">
        <v>1</v>
      </c>
      <c r="C10" s="48">
        <v>2021</v>
      </c>
      <c r="D10" s="48">
        <v>5</v>
      </c>
      <c r="E10" s="124">
        <v>24</v>
      </c>
      <c r="F10" s="124"/>
      <c r="G10" s="113" t="s">
        <v>55</v>
      </c>
      <c r="H10" s="113"/>
      <c r="I10" s="113"/>
      <c r="J10" s="113"/>
      <c r="K10" s="53"/>
    </row>
    <row r="11" spans="2:11" ht="57.75" customHeight="1" x14ac:dyDescent="0.25">
      <c r="B11" s="48">
        <v>2</v>
      </c>
      <c r="C11" s="48">
        <v>2022</v>
      </c>
      <c r="D11" s="48">
        <v>5</v>
      </c>
      <c r="E11" s="111">
        <v>31</v>
      </c>
      <c r="F11" s="112"/>
      <c r="G11" s="107" t="s">
        <v>56</v>
      </c>
      <c r="H11" s="108"/>
      <c r="I11" s="108"/>
      <c r="J11" s="109"/>
      <c r="K11" s="53"/>
    </row>
    <row r="12" spans="2:11" ht="82.5" customHeight="1" x14ac:dyDescent="0.25">
      <c r="B12" s="48">
        <v>3</v>
      </c>
      <c r="C12" s="48">
        <v>2022</v>
      </c>
      <c r="D12" s="48">
        <v>7</v>
      </c>
      <c r="E12" s="111">
        <v>27</v>
      </c>
      <c r="F12" s="112"/>
      <c r="G12" s="107" t="s">
        <v>57</v>
      </c>
      <c r="H12" s="108"/>
      <c r="I12" s="108"/>
      <c r="J12" s="109"/>
      <c r="K12" s="53"/>
    </row>
    <row r="13" spans="2:11" ht="100.5" customHeight="1" x14ac:dyDescent="0.25">
      <c r="B13" s="48">
        <v>4</v>
      </c>
      <c r="C13" s="48">
        <v>2023</v>
      </c>
      <c r="D13" s="48">
        <v>11</v>
      </c>
      <c r="E13" s="111">
        <v>30</v>
      </c>
      <c r="F13" s="112"/>
      <c r="G13" s="107" t="s">
        <v>72</v>
      </c>
      <c r="H13" s="108"/>
      <c r="I13" s="108"/>
      <c r="J13" s="109"/>
      <c r="K13" s="53"/>
    </row>
    <row r="14" spans="2:11" ht="70.5" customHeight="1" x14ac:dyDescent="0.25">
      <c r="B14" s="48">
        <v>5</v>
      </c>
      <c r="C14" s="48">
        <v>2024</v>
      </c>
      <c r="D14" s="56" t="s">
        <v>71</v>
      </c>
      <c r="E14" s="111">
        <v>27</v>
      </c>
      <c r="F14" s="112"/>
      <c r="G14" s="107" t="s">
        <v>73</v>
      </c>
      <c r="H14" s="108"/>
      <c r="I14" s="108"/>
      <c r="J14" s="109"/>
      <c r="K14" s="53"/>
    </row>
    <row r="15" spans="2:11" ht="76.5" customHeight="1" x14ac:dyDescent="0.25">
      <c r="B15" s="48">
        <v>6</v>
      </c>
      <c r="C15" s="48">
        <v>2024</v>
      </c>
      <c r="D15" s="56" t="s">
        <v>74</v>
      </c>
      <c r="E15" s="111"/>
      <c r="F15" s="112"/>
      <c r="G15" s="107" t="s">
        <v>76</v>
      </c>
      <c r="H15" s="108"/>
      <c r="I15" s="108"/>
      <c r="J15" s="109"/>
      <c r="K15" s="53"/>
    </row>
    <row r="16" spans="2:11" ht="15.75" customHeight="1" x14ac:dyDescent="0.25">
      <c r="B16" s="105" t="s">
        <v>58</v>
      </c>
      <c r="C16" s="105"/>
      <c r="D16" s="105"/>
      <c r="E16" s="105"/>
      <c r="F16" s="105"/>
      <c r="G16" s="105"/>
      <c r="H16" s="105"/>
      <c r="I16" s="105"/>
      <c r="J16" s="105"/>
      <c r="K16" s="49"/>
    </row>
    <row r="17" spans="2:11" x14ac:dyDescent="0.25">
      <c r="B17" s="105" t="s">
        <v>59</v>
      </c>
      <c r="C17" s="105"/>
      <c r="D17" s="105"/>
      <c r="E17" s="105"/>
      <c r="F17" s="105" t="s">
        <v>60</v>
      </c>
      <c r="G17" s="105"/>
      <c r="H17" s="105"/>
      <c r="I17" s="105"/>
      <c r="J17" s="105"/>
      <c r="K17" s="49"/>
    </row>
    <row r="18" spans="2:11" ht="15.75" customHeight="1" x14ac:dyDescent="0.25">
      <c r="B18" s="124" t="s">
        <v>61</v>
      </c>
      <c r="C18" s="124"/>
      <c r="D18" s="124"/>
      <c r="E18" s="124"/>
      <c r="F18" s="124" t="s">
        <v>75</v>
      </c>
      <c r="G18" s="124"/>
      <c r="H18" s="124"/>
      <c r="I18" s="124"/>
      <c r="J18" s="124"/>
      <c r="K18" s="47"/>
    </row>
    <row r="19" spans="2:11" x14ac:dyDescent="0.25">
      <c r="B19" s="105" t="s">
        <v>62</v>
      </c>
      <c r="C19" s="105"/>
      <c r="D19" s="105"/>
      <c r="E19" s="105"/>
      <c r="F19" s="105"/>
      <c r="G19" s="105"/>
      <c r="H19" s="105"/>
      <c r="I19" s="105"/>
      <c r="J19" s="105"/>
      <c r="K19" s="49"/>
    </row>
    <row r="20" spans="2:11" x14ac:dyDescent="0.25">
      <c r="B20" s="105" t="s">
        <v>59</v>
      </c>
      <c r="C20" s="105"/>
      <c r="D20" s="105"/>
      <c r="E20" s="105"/>
      <c r="F20" s="105" t="s">
        <v>60</v>
      </c>
      <c r="G20" s="105"/>
      <c r="H20" s="105"/>
      <c r="I20" s="105"/>
      <c r="J20" s="105"/>
      <c r="K20" s="49"/>
    </row>
    <row r="21" spans="2:11" ht="15.75" customHeight="1" x14ac:dyDescent="0.25">
      <c r="B21" s="126" t="s">
        <v>63</v>
      </c>
      <c r="C21" s="126"/>
      <c r="D21" s="126"/>
      <c r="E21" s="126"/>
      <c r="F21" s="126" t="s">
        <v>64</v>
      </c>
      <c r="G21" s="126"/>
      <c r="H21" s="126"/>
      <c r="I21" s="126"/>
      <c r="J21" s="126"/>
      <c r="K21" s="52"/>
    </row>
    <row r="22" spans="2:11" ht="15.75" customHeight="1" x14ac:dyDescent="0.25">
      <c r="B22" s="110" t="s">
        <v>65</v>
      </c>
      <c r="C22" s="110"/>
      <c r="D22" s="110"/>
      <c r="E22" s="110"/>
      <c r="F22" s="110"/>
      <c r="G22" s="110"/>
      <c r="H22" s="110"/>
      <c r="I22" s="110"/>
      <c r="J22" s="110"/>
      <c r="K22" s="51"/>
    </row>
    <row r="23" spans="2:11" x14ac:dyDescent="0.25">
      <c r="B23" s="105" t="s">
        <v>59</v>
      </c>
      <c r="C23" s="105"/>
      <c r="D23" s="105"/>
      <c r="E23" s="105" t="s">
        <v>60</v>
      </c>
      <c r="F23" s="105"/>
      <c r="G23" s="105"/>
      <c r="H23" s="105" t="s">
        <v>66</v>
      </c>
      <c r="I23" s="105"/>
      <c r="J23" s="105"/>
      <c r="K23" s="49"/>
    </row>
    <row r="24" spans="2:11" x14ac:dyDescent="0.25">
      <c r="B24" s="105"/>
      <c r="C24" s="105"/>
      <c r="D24" s="105"/>
      <c r="E24" s="105"/>
      <c r="F24" s="105"/>
      <c r="G24" s="105"/>
      <c r="H24" s="50" t="s">
        <v>52</v>
      </c>
      <c r="I24" s="50" t="s">
        <v>53</v>
      </c>
      <c r="J24" s="50" t="s">
        <v>54</v>
      </c>
      <c r="K24" s="49"/>
    </row>
    <row r="25" spans="2:11" x14ac:dyDescent="0.25">
      <c r="B25" s="124" t="s">
        <v>67</v>
      </c>
      <c r="C25" s="124"/>
      <c r="D25" s="124"/>
      <c r="E25" s="126" t="s">
        <v>68</v>
      </c>
      <c r="F25" s="126"/>
      <c r="G25" s="126"/>
      <c r="H25" s="48">
        <v>2024</v>
      </c>
      <c r="I25" s="56" t="s">
        <v>74</v>
      </c>
      <c r="J25" s="48"/>
      <c r="K25" s="47"/>
    </row>
    <row r="26" spans="2:11" x14ac:dyDescent="0.25">
      <c r="K26" s="46"/>
    </row>
    <row r="27" spans="2:11" ht="56.25" customHeight="1" x14ac:dyDescent="0.25">
      <c r="B27" s="46"/>
      <c r="C27" s="125" t="s">
        <v>69</v>
      </c>
      <c r="D27" s="125"/>
      <c r="E27" s="125"/>
      <c r="F27" s="125"/>
      <c r="G27" s="125"/>
      <c r="H27" s="125"/>
      <c r="I27" s="125"/>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cp:lastPrinted>2024-07-22T22:04:40Z</cp:lastPrinted>
  <dcterms:created xsi:type="dcterms:W3CDTF">2017-04-28T13:22:52Z</dcterms:created>
  <dcterms:modified xsi:type="dcterms:W3CDTF">2024-09-06T22:47:16Z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