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mailunicundiedu-my.sharepoint.com/personal/xcuartas_ucundinamarca_edu_co/Documents/Documentos/DIRECTA/F-CD-207 ABONOS/ANEXOS/"/>
    </mc:Choice>
  </mc:AlternateContent>
  <xr:revisionPtr revIDLastSave="455" documentId="11_71ED59FDA012736BB0FBDF45C63302D5944495DE" xr6:coauthVersionLast="47" xr6:coauthVersionMax="47" xr10:uidLastSave="{84534752-1D07-466B-B98D-480FC8B1015D}"/>
  <bookViews>
    <workbookView xWindow="-120" yWindow="-120" windowWidth="29040" windowHeight="15720"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G23" i="1"/>
  <c r="I23" i="1"/>
  <c r="K23" i="1"/>
  <c r="M23" i="1"/>
  <c r="O23" i="1"/>
  <c r="Q23" i="1"/>
  <c r="R23" i="1"/>
  <c r="Q71" i="1"/>
  <c r="O71" i="1"/>
  <c r="M71" i="1"/>
  <c r="K71" i="1"/>
  <c r="G71" i="1"/>
  <c r="I71" i="1" s="1"/>
  <c r="F71" i="1"/>
  <c r="Q70" i="1"/>
  <c r="O70" i="1"/>
  <c r="M70" i="1"/>
  <c r="K70" i="1"/>
  <c r="R70" i="1" s="1"/>
  <c r="G70" i="1"/>
  <c r="I70" i="1" s="1"/>
  <c r="F70" i="1"/>
  <c r="Q69" i="1"/>
  <c r="O69" i="1"/>
  <c r="M69" i="1"/>
  <c r="K69" i="1"/>
  <c r="G69" i="1"/>
  <c r="I69" i="1" s="1"/>
  <c r="F69" i="1"/>
  <c r="Q68" i="1"/>
  <c r="O68" i="1"/>
  <c r="M68" i="1"/>
  <c r="K68" i="1"/>
  <c r="R68" i="1" s="1"/>
  <c r="G68" i="1"/>
  <c r="I68" i="1" s="1"/>
  <c r="F68" i="1"/>
  <c r="Q67" i="1"/>
  <c r="O67" i="1"/>
  <c r="M67" i="1"/>
  <c r="K67" i="1"/>
  <c r="R67" i="1" s="1"/>
  <c r="G67" i="1"/>
  <c r="I67" i="1" s="1"/>
  <c r="F67" i="1"/>
  <c r="Q66" i="1"/>
  <c r="O66" i="1"/>
  <c r="M66" i="1"/>
  <c r="K66" i="1"/>
  <c r="R66" i="1" s="1"/>
  <c r="G66" i="1"/>
  <c r="I66" i="1" s="1"/>
  <c r="F66" i="1"/>
  <c r="Q65" i="1"/>
  <c r="O65" i="1"/>
  <c r="M65" i="1"/>
  <c r="K65" i="1"/>
  <c r="G65" i="1"/>
  <c r="I65" i="1" s="1"/>
  <c r="F65" i="1"/>
  <c r="Q64" i="1"/>
  <c r="O64" i="1"/>
  <c r="M64" i="1"/>
  <c r="K64" i="1"/>
  <c r="R64" i="1" s="1"/>
  <c r="G64" i="1"/>
  <c r="I64" i="1" s="1"/>
  <c r="F64" i="1"/>
  <c r="Q63" i="1"/>
  <c r="O63" i="1"/>
  <c r="M63" i="1"/>
  <c r="K63" i="1"/>
  <c r="G63" i="1"/>
  <c r="I63" i="1" s="1"/>
  <c r="F63" i="1"/>
  <c r="Q62" i="1"/>
  <c r="O62" i="1"/>
  <c r="M62" i="1"/>
  <c r="K62" i="1"/>
  <c r="R62" i="1" s="1"/>
  <c r="G62" i="1"/>
  <c r="I62" i="1" s="1"/>
  <c r="F62" i="1"/>
  <c r="Q61" i="1"/>
  <c r="O61" i="1"/>
  <c r="M61" i="1"/>
  <c r="K61" i="1"/>
  <c r="G61" i="1"/>
  <c r="I61" i="1" s="1"/>
  <c r="F61" i="1"/>
  <c r="Q60" i="1"/>
  <c r="O60" i="1"/>
  <c r="M60" i="1"/>
  <c r="K60" i="1"/>
  <c r="R60" i="1" s="1"/>
  <c r="G60" i="1"/>
  <c r="I60" i="1" s="1"/>
  <c r="F60" i="1"/>
  <c r="Q59" i="1"/>
  <c r="O59" i="1"/>
  <c r="M59" i="1"/>
  <c r="K59" i="1"/>
  <c r="R59" i="1" s="1"/>
  <c r="G59" i="1"/>
  <c r="I59" i="1" s="1"/>
  <c r="F59" i="1"/>
  <c r="Q58" i="1"/>
  <c r="O58" i="1"/>
  <c r="M58" i="1"/>
  <c r="K58" i="1"/>
  <c r="R58" i="1" s="1"/>
  <c r="G58" i="1"/>
  <c r="I58" i="1" s="1"/>
  <c r="F58" i="1"/>
  <c r="Q57" i="1"/>
  <c r="O57" i="1"/>
  <c r="M57" i="1"/>
  <c r="K57" i="1"/>
  <c r="G57" i="1"/>
  <c r="I57" i="1" s="1"/>
  <c r="F57" i="1"/>
  <c r="Q56" i="1"/>
  <c r="O56" i="1"/>
  <c r="M56" i="1"/>
  <c r="K56" i="1"/>
  <c r="R56" i="1" s="1"/>
  <c r="G56" i="1"/>
  <c r="I56" i="1" s="1"/>
  <c r="F56" i="1"/>
  <c r="Q55" i="1"/>
  <c r="O55" i="1"/>
  <c r="M55" i="1"/>
  <c r="K55" i="1"/>
  <c r="R55" i="1" s="1"/>
  <c r="G55" i="1"/>
  <c r="I55" i="1" s="1"/>
  <c r="F55" i="1"/>
  <c r="Q54" i="1"/>
  <c r="O54" i="1"/>
  <c r="M54" i="1"/>
  <c r="K54" i="1"/>
  <c r="G54" i="1"/>
  <c r="I54" i="1" s="1"/>
  <c r="F54" i="1"/>
  <c r="Q53" i="1"/>
  <c r="O53" i="1"/>
  <c r="M53" i="1"/>
  <c r="K53" i="1"/>
  <c r="G53" i="1"/>
  <c r="I53" i="1" s="1"/>
  <c r="F53" i="1"/>
  <c r="Q52" i="1"/>
  <c r="O52" i="1"/>
  <c r="M52" i="1"/>
  <c r="K52" i="1"/>
  <c r="R52" i="1" s="1"/>
  <c r="G52" i="1"/>
  <c r="I52" i="1" s="1"/>
  <c r="F52"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G24" i="1"/>
  <c r="I24" i="1" s="1"/>
  <c r="G25" i="1"/>
  <c r="I25" i="1" s="1"/>
  <c r="G26" i="1"/>
  <c r="I26" i="1" s="1"/>
  <c r="G27" i="1"/>
  <c r="I27" i="1" s="1"/>
  <c r="G28" i="1"/>
  <c r="I28" i="1" s="1"/>
  <c r="G29" i="1"/>
  <c r="I29" i="1" s="1"/>
  <c r="G30" i="1"/>
  <c r="I30" i="1" s="1"/>
  <c r="G31" i="1"/>
  <c r="I31" i="1" s="1"/>
  <c r="G32" i="1"/>
  <c r="I32" i="1" s="1"/>
  <c r="G33" i="1"/>
  <c r="I33" i="1" s="1"/>
  <c r="G34" i="1"/>
  <c r="I34" i="1" s="1"/>
  <c r="G35" i="1"/>
  <c r="I35" i="1" s="1"/>
  <c r="G36" i="1"/>
  <c r="I36" i="1" s="1"/>
  <c r="G37" i="1"/>
  <c r="I37" i="1" s="1"/>
  <c r="G38" i="1"/>
  <c r="I38" i="1" s="1"/>
  <c r="G39" i="1"/>
  <c r="I39" i="1" s="1"/>
  <c r="G40" i="1"/>
  <c r="I40" i="1" s="1"/>
  <c r="G41" i="1"/>
  <c r="I41" i="1" s="1"/>
  <c r="G42" i="1"/>
  <c r="I42" i="1" s="1"/>
  <c r="G43" i="1"/>
  <c r="I43" i="1" s="1"/>
  <c r="G44" i="1"/>
  <c r="I44" i="1" s="1"/>
  <c r="G45" i="1"/>
  <c r="I45" i="1" s="1"/>
  <c r="G46" i="1"/>
  <c r="I46" i="1" s="1"/>
  <c r="G47" i="1"/>
  <c r="I47" i="1" s="1"/>
  <c r="G48" i="1"/>
  <c r="I48" i="1" s="1"/>
  <c r="G49" i="1"/>
  <c r="I49" i="1" s="1"/>
  <c r="G50" i="1"/>
  <c r="I50" i="1" s="1"/>
  <c r="G51" i="1"/>
  <c r="I51" i="1" s="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R54" i="1" l="1"/>
  <c r="R53" i="1"/>
  <c r="R57" i="1"/>
  <c r="R61" i="1"/>
  <c r="R65" i="1"/>
  <c r="R69" i="1"/>
  <c r="R71" i="1"/>
  <c r="R63" i="1"/>
  <c r="R47" i="1"/>
  <c r="R44" i="1"/>
  <c r="R45" i="1"/>
  <c r="R43" i="1"/>
  <c r="R51" i="1"/>
  <c r="R27" i="1"/>
  <c r="R46" i="1"/>
  <c r="R50" i="1"/>
  <c r="R26" i="1"/>
  <c r="R49" i="1"/>
  <c r="R25" i="1"/>
  <c r="R32" i="1"/>
  <c r="R37" i="1"/>
  <c r="R42" i="1"/>
  <c r="R31" i="1"/>
  <c r="R36" i="1"/>
  <c r="R41" i="1"/>
  <c r="R30" i="1"/>
  <c r="R35" i="1"/>
  <c r="R40" i="1"/>
  <c r="R48" i="1"/>
  <c r="R24" i="1"/>
  <c r="R29" i="1"/>
  <c r="R34" i="1"/>
  <c r="R39" i="1"/>
  <c r="R28" i="1"/>
  <c r="R33" i="1"/>
  <c r="R38" i="1"/>
  <c r="C7" i="2" l="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78" authorId="0" shapeId="0" xr:uid="{4498F59D-6EA3-4BB9-AE88-5486F0ACC40D}">
      <text>
        <r>
          <rPr>
            <b/>
            <sz val="9"/>
            <color indexed="81"/>
            <rFont val="Tahoma"/>
            <family val="2"/>
          </rPr>
          <t>Señor oferente, por favor diligencie este espacio.</t>
        </r>
        <r>
          <rPr>
            <sz val="9"/>
            <color indexed="81"/>
            <rFont val="Tahoma"/>
            <family val="2"/>
          </rPr>
          <t xml:space="preserve">
</t>
        </r>
      </text>
    </comment>
    <comment ref="B81" authorId="0" shapeId="0" xr:uid="{84E7FDF6-7412-40DF-BDB8-FC4E7CB5B747}">
      <text>
        <r>
          <rPr>
            <b/>
            <sz val="9"/>
            <color indexed="81"/>
            <rFont val="Tahoma"/>
            <family val="2"/>
          </rPr>
          <t>Señor oferente, por favor diligencie este espacio.</t>
        </r>
      </text>
    </comment>
    <comment ref="B82"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<sst xmlns="http://schemas.openxmlformats.org/spreadsheetml/2006/main" count="178" uniqueCount="115">
  <si>
    <t>MACROPROCESO DE APOYO</t>
  </si>
  <si>
    <t xml:space="preserve">PROCESO GESTIÓN BIENES Y SERVICIOS </t>
  </si>
  <si>
    <t>NUMERO</t>
  </si>
  <si>
    <t xml:space="preserve">ALERTA VALOR MÍNIMO ACEPTABLE </t>
  </si>
  <si>
    <t>ESPECIFICACION TÉCNICA</t>
  </si>
  <si>
    <t>PRECIO DE REFERENCIA  INCLUIDO  IMPUESTOS APLICABLES (VALOR MÁXIMO)</t>
  </si>
  <si>
    <t>Justificación: "Recuerde que deberá adjuntar la evidencias que soporten lo indicado en este espacio"</t>
  </si>
  <si>
    <t>COSTO DEL BIEN Y SERVICIO U OBRA</t>
  </si>
  <si>
    <t xml:space="preserve">GASTOS GENERALES </t>
  </si>
  <si>
    <t>IMPREVISTOS</t>
  </si>
  <si>
    <t>UTILIDAD MARGINAL</t>
  </si>
  <si>
    <t>DIFERENCIA ENTRE VALOR OFERTADO DE CADA ITEM  VS DESAGREGACION</t>
  </si>
  <si>
    <t>JUSTIFICACION  DE PRECIOS ARTIFICIALMENTE BAJOS TRACTO SUCESIVO</t>
  </si>
  <si>
    <t>PORCENTAJE REPRESENTATIVO EN EL PRECIO DE REFERENCIA</t>
  </si>
  <si>
    <t>PÁGINA: 1 de 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</si>
  <si>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</si>
  <si>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</si>
  <si>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</si>
  <si>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</si>
  <si>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</si>
  <si>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</si>
  <si>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</si>
  <si>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</si>
  <si>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</si>
  <si>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</si>
  <si>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</si>
  <si>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</si>
  <si>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</si>
  <si>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</si>
  <si>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ELABORÓ</t>
  </si>
  <si>
    <t>NOMBRES Y APELLIDOS</t>
  </si>
  <si>
    <t>CARGO</t>
  </si>
  <si>
    <t>REVISÓ</t>
  </si>
  <si>
    <t>Andrés Felipe Sarmiento Rincón</t>
  </si>
  <si>
    <t>Técnico I</t>
  </si>
  <si>
    <t>Katerine Viviana García Orjuela</t>
  </si>
  <si>
    <t>Jefe de la Oficina de Compras</t>
  </si>
  <si>
    <t>APROBÓ (GESTOR RESPONSABLE DEL PROCESO)</t>
  </si>
  <si>
    <t>FECHA</t>
  </si>
  <si>
    <t>Ricardo Andrés Jiménez Nieto</t>
  </si>
  <si>
    <t>Director de Bienes y Servicios</t>
  </si>
  <si>
    <t>VERSIÓN: 2</t>
  </si>
  <si>
    <t>FECHA DE ELABORACIÓN:</t>
  </si>
  <si>
    <t>AAAA / MM / DD</t>
  </si>
  <si>
    <t>FIRMA DEL REPRESENTANTE LEGAL/PERSONA NATURAL</t>
  </si>
  <si>
    <t>NOMBRE DEL REPRESENTANTE LEGAL/PERSONA NATURAL</t>
  </si>
  <si>
    <t>NOMBRE DEL OFERENTE O RAZÓN SOCIAL</t>
  </si>
  <si>
    <t>32.1-41</t>
  </si>
  <si>
    <t>OBJETO:</t>
  </si>
  <si>
    <t>xxxxxxxxxxxxxxxxxxxxxxxxxxxxxxxxx</t>
  </si>
  <si>
    <t>32.1</t>
  </si>
  <si>
    <t xml:space="preserve">VALOR ECONOMICO DE LA OFERTA PRESENTADA INCLUIDO IMPUESTOS APLICABLES </t>
  </si>
  <si>
    <t>ASPECTOS A TENER EN CUENTA</t>
  </si>
  <si>
    <t>1. ANÁLISIS DEL VALOR OFERTADO / COTIZADO</t>
  </si>
  <si>
    <t>2. DESAGREGACIÓN DE LA PROPUESTA</t>
  </si>
  <si>
    <t>PORCENTAJE (%)</t>
  </si>
  <si>
    <t>VALOR ($)</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</si>
  <si>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</si>
  <si>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VALOR MÍNIMO ACEPTABLE DEL PPTO. 80%</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</si>
  <si>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</si>
  <si>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3.JUSTIFICACIÓN DEL VALOR OFERTADO / COTIZADO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</si>
  <si>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</si>
  <si>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Se actualizan los aspectos generales y notas del formato según la modificación del código ABSr097 teniendo en cuenta que el formato se sistematizó en plataforma institucional.</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</si>
  <si>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</si>
  <si>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VIGENCIA: 2024-07-31</t>
  </si>
  <si>
    <t>CÓDIGO:  ABSr140</t>
  </si>
  <si>
    <t>Planta botón de oro ornamental de 60 cm</t>
  </si>
  <si>
    <t>Planta Cayena de copa grande ( surtido) de 60 cm</t>
  </si>
  <si>
    <t>Plantas Durantas color ( surtido) de 60 cm</t>
  </si>
  <si>
    <t>Pachystachys lutea colores surtidos altura mínima de 25 cm</t>
  </si>
  <si>
    <t>Suculentas  surtidas en matera de plástico  de mínimo 10 CM</t>
  </si>
  <si>
    <t>lavanda mínimo de 30 cm de altura</t>
  </si>
  <si>
    <t>Geranio mínimo 30 cm de altura en matera de plástico para colgar</t>
  </si>
  <si>
    <t>Pino vela mínimo 20 cm de altura</t>
  </si>
  <si>
    <t>Palma Bismarckia : Diámetro= 26 cm * altura= 26 cm</t>
  </si>
  <si>
    <t>Guayacan  (Guaiacum officinale)  de mínimo 2 metros</t>
  </si>
  <si>
    <t>Roble (Quercus humboldtii Bonpl) de mínimo 2 metros</t>
  </si>
  <si>
    <t>Cucharo (Myrsine guianensis (Aubl.) Kuntze) de mínimo 2 metros</t>
  </si>
  <si>
    <t>Arrayán  (Myrcianthes  leucoxyla  (Ortega)  McVaugh)de mínimo 2 metros</t>
  </si>
  <si>
    <t>Aliso (Alnus acuminata Kunth) de mínimo 2 metros</t>
  </si>
  <si>
    <t>Chicala (Tabebuia ochracea) de mínimo 2 metros</t>
  </si>
  <si>
    <t>Ocobo colores variados (Tabebuia rosea) de mínimo 2 metros</t>
  </si>
  <si>
    <t>Guácimo (Guazuma ulmifolia) de mínimo 2 metros</t>
  </si>
  <si>
    <t>Siete Cueros ( Andesanthus lepidotus) de mínimo 2 metros</t>
  </si>
  <si>
    <t>Sauce (Salix humboldtiana Willd.) de mínimo 2 metros</t>
  </si>
  <si>
    <t>Mano  de  oso  (Oreopanax  bogotensis)  de  mínimo  2 metros</t>
  </si>
  <si>
    <t>Semillas mani forrajero x 500 gr</t>
  </si>
  <si>
    <t>Grama Japonesa m2</t>
  </si>
  <si>
    <t>Aves del paraíso mínimo de 2 metros</t>
  </si>
  <si>
    <t>Gualanday (Jacaranda mimosifolia) mínimo de 2 metros</t>
  </si>
  <si>
    <t>Cámbulos mínimo 2 metros</t>
  </si>
  <si>
    <t>Fungicida  de  Contacto  Ingrediente  Activo:  Mancozeb (80%  p/p)  y  Coformulantes:  Cantidad  suficiente  para completar el 100% p/p  por kilo</t>
  </si>
  <si>
    <t>Hormiguicida X 500 Grs ingrediente activo abamectina - Cebo en trozos por libra</t>
  </si>
  <si>
    <t>Insecticida y Acaricida Sistémico de Ingrediente Activo Dimethoato (400 g/l) por Litro.</t>
  </si>
  <si>
    <t>Fungicida concentración 720 g/l de Clorotalonil por litro</t>
  </si>
  <si>
    <t>El biocontrolador con Extracto de Ruda 100 g/L DENSIDAD
0.95 – 1.01 g/ml - Actúa como nematicida, acaricida e insecticida por litro</t>
  </si>
  <si>
    <t>Herbicida  sistémico  no  selectivo  de  absorción  foliar Glifosato de 648 g/l de concetrado soluble SL. Por Galón.</t>
  </si>
  <si>
    <t>Fertilizante químico granulado 10-30-10 X 50 Kg</t>
  </si>
  <si>
    <t>Herbicida con ingrediente activo EL PARAQUAT en forma de sal dicloruro, en una concentración de 200 g/l del ión Paraquat libre (265,0 g/l de la sal). Por  galón.</t>
  </si>
  <si>
    <t>Herbicida  no  selectivo  formulado  como  concentrado soluble con base en el ingrediente activo glufosinato de amonio con una concentración de 150 g/L por  galón</t>
  </si>
  <si>
    <t>Carbonato de Cal X 50 Kg</t>
  </si>
  <si>
    <t>Insecticida   agricola   con     Bifenthrin     Concentrado Emulsionable (EC) concentración  100 g/l</t>
  </si>
  <si>
    <t>Herbicida graminicida sistémico para uso posemergente temprano. Ingrediente activo cletodim EC  120 g/l)</t>
  </si>
  <si>
    <t>Urea granulada X Bulto 50 Kg</t>
  </si>
  <si>
    <t>Jabon Potasico insecticida de uso agrícola por 1000 ml</t>
  </si>
  <si>
    <t>Insecticida con Fipronil</t>
  </si>
  <si>
    <t>Oxicloruro de cobre</t>
  </si>
  <si>
    <t>Insecticida con Abamectina</t>
  </si>
  <si>
    <t>Fertigallinaza líquida</t>
  </si>
  <si>
    <t>Tierra negra abonada</t>
  </si>
  <si>
    <t>Gallinaza compostada X 50 Kg</t>
  </si>
  <si>
    <t>Manguera de 16 mm rollo X 200 M</t>
  </si>
  <si>
    <t>Cinta de goteo por 1000 m , calibre 6,000, distancia de goteos de 10 cm</t>
  </si>
  <si>
    <t>Codo 16 mm</t>
  </si>
  <si>
    <t>La Fumigadora, Aspersora o Pulverizadora 1,5 Litros con válvula reguladora de presión con material del cuerpo plástico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</si>
</sst>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s>
  <fonts count="1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
      <sz val="10"/>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s>
  <borders count="17">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s>
  <cellStyleXfs count="6">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0" fontId="17" fillId="0" borderId="0"/>
  </cellStyleXfs>
  <cellXfs count="85">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2" fontId="5" fillId="4" borderId="2"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8" fillId="0" borderId="4" xfId="0" applyFont="1" applyBorder="1" applyAlignment="1" applyProtection="1">
      <alignment horizontal="center" vertical="center" wrapText="1"/>
      <protection hidden="1"/>
    </xf>
    <xf numFmtId="10" fontId="8" fillId="2" borderId="4" xfId="2" applyNumberFormat="1" applyFont="1" applyFill="1" applyBorder="1" applyAlignment="1" applyProtection="1">
      <alignment horizontal="center" vertical="center"/>
      <protection hidden="1"/>
    </xf>
    <xf numFmtId="165" fontId="8" fillId="2" borderId="4" xfId="4" applyNumberFormat="1" applyFont="1" applyFill="1" applyBorder="1" applyAlignment="1" applyProtection="1">
      <alignment horizontal="center" vertical="center"/>
      <protection hidden="1"/>
    </xf>
    <xf numFmtId="9" fontId="8"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9"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7"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2" fontId="5" fillId="4" borderId="4" xfId="0" applyNumberFormat="1" applyFont="1" applyFill="1" applyBorder="1" applyAlignment="1" applyProtection="1">
      <alignment horizontal="right" vertical="center" shrinkToFit="1"/>
      <protection hidden="1"/>
    </xf>
    <xf numFmtId="44" fontId="8" fillId="5" borderId="4" xfId="4" applyFont="1" applyFill="1" applyBorder="1" applyAlignment="1" applyProtection="1">
      <alignment horizontal="center" vertical="center"/>
      <protection locked="0"/>
    </xf>
    <xf numFmtId="9" fontId="2" fillId="5" borderId="4" xfId="1" applyNumberFormat="1" applyFont="1" applyFill="1" applyBorder="1" applyAlignment="1" applyProtection="1">
      <alignment horizontal="left" vertical="center" wrapText="1"/>
      <protection locked="0"/>
    </xf>
    <xf numFmtId="0" fontId="2" fillId="0" borderId="3" xfId="0" applyFont="1" applyBorder="1" applyAlignment="1" applyProtection="1">
      <alignment horizontal="justify" vertical="top" wrapText="1"/>
      <protection hidden="1"/>
    </xf>
    <xf numFmtId="0" fontId="2" fillId="0" borderId="7" xfId="0" applyFont="1" applyBorder="1" applyAlignment="1" applyProtection="1">
      <alignment horizontal="justify" vertical="top"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4" fillId="5"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0" fontId="7" fillId="3" borderId="2" xfId="0" applyFont="1" applyFill="1" applyBorder="1" applyAlignment="1" applyProtection="1">
      <alignment horizontal="left" vertical="center"/>
      <protection hidden="1"/>
    </xf>
    <xf numFmtId="0" fontId="12" fillId="3" borderId="2" xfId="0" applyFont="1" applyFill="1" applyBorder="1" applyAlignment="1" applyProtection="1">
      <alignment horizontal="left" vertical="center"/>
      <protection hidden="1"/>
    </xf>
    <xf numFmtId="0" fontId="2" fillId="2" borderId="0" xfId="0" applyFont="1" applyFill="1" applyAlignment="1" applyProtection="1">
      <alignment horizontal="center"/>
      <protection hidden="1"/>
    </xf>
    <xf numFmtId="0" fontId="7" fillId="3" borderId="2" xfId="0" applyFont="1" applyFill="1" applyBorder="1" applyAlignment="1" applyProtection="1">
      <alignment horizontal="center" vertical="center" wrapText="1"/>
      <protection hidden="1"/>
    </xf>
    <xf numFmtId="167" fontId="8" fillId="5" borderId="3" xfId="0" applyNumberFormat="1" applyFont="1" applyFill="1" applyBorder="1" applyAlignment="1" applyProtection="1">
      <alignment horizontal="center" vertical="center" wrapText="1"/>
      <protection locked="0"/>
    </xf>
    <xf numFmtId="167" fontId="8" fillId="5"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hidden="1"/>
    </xf>
    <xf numFmtId="10" fontId="7" fillId="3" borderId="2" xfId="0" applyNumberFormat="1" applyFont="1" applyFill="1" applyBorder="1" applyAlignment="1" applyProtection="1">
      <alignment horizontal="center" vertical="center" wrapText="1"/>
      <protection hidden="1"/>
    </xf>
    <xf numFmtId="44" fontId="7" fillId="3" borderId="2" xfId="0" applyNumberFormat="1" applyFont="1" applyFill="1" applyBorder="1" applyAlignment="1" applyProtection="1">
      <alignment horizontal="center" vertical="center" wrapText="1"/>
      <protection hidden="1"/>
    </xf>
    <xf numFmtId="0" fontId="9"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13" fillId="2" borderId="0" xfId="0" applyFont="1" applyFill="1" applyAlignment="1" applyProtection="1">
      <alignment horizontal="right"/>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16" fillId="0" borderId="8" xfId="0" applyFont="1" applyBorder="1" applyAlignment="1" applyProtection="1">
      <alignment horizontal="justify" vertical="top" wrapText="1"/>
      <protection hidden="1"/>
    </xf>
    <xf numFmtId="0" fontId="16" fillId="0" borderId="9" xfId="0" applyFont="1" applyBorder="1" applyAlignment="1" applyProtection="1">
      <alignment horizontal="justify" vertical="top" wrapText="1"/>
      <protection hidden="1"/>
    </xf>
    <xf numFmtId="0" fontId="16" fillId="0" borderId="10" xfId="0" applyFont="1" applyBorder="1" applyAlignment="1" applyProtection="1">
      <alignment horizontal="justify" vertical="top" wrapText="1"/>
      <protection hidden="1"/>
    </xf>
    <xf numFmtId="0" fontId="16" fillId="0" borderId="11" xfId="0" applyFont="1" applyBorder="1" applyAlignment="1" applyProtection="1">
      <alignment horizontal="justify" vertical="top" wrapText="1"/>
      <protection hidden="1"/>
    </xf>
    <xf numFmtId="0" fontId="16" fillId="0" borderId="12" xfId="0" applyFont="1" applyBorder="1" applyAlignment="1" applyProtection="1">
      <alignment horizontal="justify" vertical="top" wrapText="1"/>
      <protection hidden="1"/>
    </xf>
    <xf numFmtId="0" fontId="16" fillId="0" borderId="13" xfId="0" applyFont="1" applyBorder="1" applyAlignment="1" applyProtection="1">
      <alignment horizontal="justify" vertical="top" wrapText="1"/>
      <protection hidden="1"/>
    </xf>
    <xf numFmtId="0" fontId="7" fillId="3" borderId="3"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7" fillId="3" borderId="16"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cellXfs>
  <cellStyles count="6">
    <cellStyle name="Millares [0]" xfId="1" builtinId="6"/>
    <cellStyle name="Millares [0] 2" xfId="3" xr:uid="{00000000-0005-0000-0000-000001000000}"/>
    <cellStyle name="Moneda" xfId="4" builtinId="4"/>
    <cellStyle name="Normal" xfId="0" builtinId="0"/>
    <cellStyle name="Normal 2" xfId="5" xr:uid="{AD91776E-A3C2-46C0-84AA-FA441D1D9407}"/>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5</xdr:row>
      <xdr:rowOff>22171</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2"/>
  <sheetViews>
    <sheetView tabSelected="1" topLeftCell="A44" zoomScale="60" zoomScaleNormal="60" zoomScaleSheetLayoutView="70" workbookViewId="0">
      <selection activeCell="C67" sqref="C67:D67"/>
    </sheetView>
  </sheetViews>
  <sheetFormatPr baseColWidth="10" defaultColWidth="0" defaultRowHeight="15" x14ac:dyDescent="0.25"/>
  <cols>
    <col min="1" max="1" width="1.85546875" style="8" customWidth="1"/>
    <col min="2" max="2" width="11.28515625" style="2" customWidth="1"/>
    <col min="3" max="3" width="18.7109375" style="2" customWidth="1"/>
    <col min="4" max="4" width="39.42578125" style="2" customWidth="1"/>
    <col min="5" max="5" width="21.5703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8" hidden="1" customWidth="1"/>
    <col min="48" max="16384" width="11.42578125" style="8" hidden="1"/>
  </cols>
  <sheetData>
    <row r="1" spans="2:18" s="2" customFormat="1" ht="14.25" x14ac:dyDescent="0.2">
      <c r="C1" s="7"/>
      <c r="F1" s="4"/>
      <c r="G1" s="5"/>
      <c r="H1" s="5"/>
    </row>
    <row r="2" spans="2:18" s="2" customFormat="1" x14ac:dyDescent="0.2">
      <c r="B2" s="49"/>
      <c r="C2" s="38" t="s">
        <v>0</v>
      </c>
      <c r="D2" s="39"/>
      <c r="E2" s="39"/>
      <c r="F2" s="39"/>
      <c r="G2" s="39"/>
      <c r="H2" s="39"/>
      <c r="I2" s="39"/>
      <c r="J2" s="39"/>
      <c r="K2" s="39"/>
      <c r="L2" s="39"/>
      <c r="M2" s="39"/>
      <c r="N2" s="39"/>
      <c r="O2" s="39"/>
      <c r="P2" s="40"/>
      <c r="Q2" s="36" t="s">
        <v>65</v>
      </c>
      <c r="R2" s="37"/>
    </row>
    <row r="3" spans="2:18" s="2" customFormat="1" x14ac:dyDescent="0.2">
      <c r="B3" s="49"/>
      <c r="C3" s="38" t="s">
        <v>1</v>
      </c>
      <c r="D3" s="39"/>
      <c r="E3" s="39"/>
      <c r="F3" s="39"/>
      <c r="G3" s="39"/>
      <c r="H3" s="39"/>
      <c r="I3" s="39"/>
      <c r="J3" s="39"/>
      <c r="K3" s="39"/>
      <c r="L3" s="39"/>
      <c r="M3" s="39"/>
      <c r="N3" s="39"/>
      <c r="O3" s="39"/>
      <c r="P3" s="40"/>
      <c r="Q3" s="36" t="s">
        <v>41</v>
      </c>
      <c r="R3" s="37"/>
    </row>
    <row r="4" spans="2:18" s="2" customFormat="1" x14ac:dyDescent="0.2">
      <c r="B4" s="49"/>
      <c r="C4" s="41" t="s">
        <v>12</v>
      </c>
      <c r="D4" s="42"/>
      <c r="E4" s="42"/>
      <c r="F4" s="42"/>
      <c r="G4" s="42"/>
      <c r="H4" s="42"/>
      <c r="I4" s="42"/>
      <c r="J4" s="42"/>
      <c r="K4" s="42"/>
      <c r="L4" s="42"/>
      <c r="M4" s="42"/>
      <c r="N4" s="42"/>
      <c r="O4" s="42"/>
      <c r="P4" s="43"/>
      <c r="Q4" s="36" t="s">
        <v>64</v>
      </c>
      <c r="R4" s="37"/>
    </row>
    <row r="5" spans="2:18" s="2" customFormat="1" x14ac:dyDescent="0.2">
      <c r="B5" s="49"/>
      <c r="C5" s="44"/>
      <c r="D5" s="45"/>
      <c r="E5" s="45"/>
      <c r="F5" s="45"/>
      <c r="G5" s="45"/>
      <c r="H5" s="45"/>
      <c r="I5" s="45"/>
      <c r="J5" s="45"/>
      <c r="K5" s="45"/>
      <c r="L5" s="45"/>
      <c r="M5" s="45"/>
      <c r="N5" s="45"/>
      <c r="O5" s="45"/>
      <c r="P5" s="46"/>
      <c r="Q5" s="36" t="s">
        <v>14</v>
      </c>
      <c r="R5" s="37"/>
    </row>
    <row r="7" spans="2:18" s="2" customFormat="1" ht="14.25" x14ac:dyDescent="0.2">
      <c r="B7" s="9" t="s">
        <v>50</v>
      </c>
      <c r="F7" s="4"/>
      <c r="G7" s="5"/>
      <c r="H7" s="5"/>
    </row>
    <row r="8" spans="2:18" s="2" customFormat="1" ht="14.25" x14ac:dyDescent="0.2">
      <c r="F8" s="4"/>
      <c r="G8" s="5"/>
      <c r="H8" s="5"/>
    </row>
    <row r="9" spans="2:18" s="2" customFormat="1" x14ac:dyDescent="0.2">
      <c r="B9" s="50" t="s">
        <v>42</v>
      </c>
      <c r="C9" s="51"/>
      <c r="D9" s="51"/>
      <c r="E9" s="54" t="s">
        <v>43</v>
      </c>
      <c r="F9" s="55"/>
      <c r="G9" s="5"/>
      <c r="H9" s="17"/>
      <c r="I9" s="52"/>
      <c r="J9" s="52"/>
    </row>
    <row r="10" spans="2:18" s="2" customFormat="1" ht="14.25" x14ac:dyDescent="0.2">
      <c r="F10" s="4"/>
      <c r="G10" s="5"/>
      <c r="H10" s="5"/>
    </row>
    <row r="11" spans="2:18" x14ac:dyDescent="0.25">
      <c r="B11" s="3" t="s">
        <v>48</v>
      </c>
      <c r="F11" s="2"/>
      <c r="G11" s="2"/>
      <c r="H11" s="2"/>
    </row>
    <row r="12" spans="2:18" x14ac:dyDescent="0.25">
      <c r="B12" s="67" t="s">
        <v>49</v>
      </c>
      <c r="C12" s="68"/>
      <c r="D12" s="68"/>
      <c r="E12" s="68"/>
      <c r="F12" s="68"/>
      <c r="G12" s="68"/>
      <c r="H12" s="68"/>
      <c r="I12" s="68"/>
      <c r="J12" s="68"/>
      <c r="K12" s="68"/>
      <c r="L12" s="68"/>
      <c r="M12" s="68"/>
      <c r="N12" s="68"/>
      <c r="O12" s="68"/>
      <c r="P12" s="68"/>
      <c r="Q12" s="69"/>
      <c r="R12" s="25"/>
    </row>
    <row r="13" spans="2:18" x14ac:dyDescent="0.25">
      <c r="B13" s="70"/>
      <c r="C13" s="71"/>
      <c r="D13" s="71"/>
      <c r="E13" s="71"/>
      <c r="F13" s="71"/>
      <c r="G13" s="71"/>
      <c r="H13" s="71"/>
      <c r="I13" s="71"/>
      <c r="J13" s="71"/>
      <c r="K13" s="71"/>
      <c r="L13" s="71"/>
      <c r="M13" s="71"/>
      <c r="N13" s="71"/>
      <c r="O13" s="71"/>
      <c r="P13" s="71"/>
      <c r="Q13" s="72"/>
      <c r="R13" s="25"/>
    </row>
    <row r="15" spans="2:18" x14ac:dyDescent="0.25">
      <c r="B15" s="73" t="s">
        <v>52</v>
      </c>
      <c r="C15" s="74"/>
      <c r="D15" s="74"/>
      <c r="E15" s="74"/>
      <c r="F15" s="74"/>
      <c r="G15" s="74"/>
      <c r="H15" s="74"/>
      <c r="I15" s="74"/>
      <c r="J15" s="74"/>
      <c r="K15" s="74"/>
      <c r="L15" s="74"/>
      <c r="M15" s="74"/>
      <c r="N15" s="74"/>
      <c r="O15" s="74"/>
      <c r="P15" s="74"/>
      <c r="Q15" s="75"/>
    </row>
    <row r="16" spans="2:18" x14ac:dyDescent="0.25">
      <c r="B16" s="76" t="s">
        <v>61</v>
      </c>
      <c r="C16" s="77"/>
      <c r="D16" s="77"/>
      <c r="E16" s="77"/>
      <c r="F16" s="77"/>
      <c r="G16" s="77"/>
      <c r="H16" s="77"/>
      <c r="I16" s="77"/>
      <c r="J16" s="77"/>
      <c r="K16" s="77"/>
      <c r="L16" s="77"/>
      <c r="M16" s="77"/>
      <c r="N16" s="77"/>
      <c r="O16" s="77"/>
      <c r="P16" s="77"/>
      <c r="Q16" s="78"/>
    </row>
    <row r="18" spans="2:18" x14ac:dyDescent="0.25">
      <c r="B18" s="73" t="s">
        <v>53</v>
      </c>
      <c r="C18" s="74"/>
      <c r="D18" s="74"/>
      <c r="E18" s="74"/>
      <c r="F18" s="74"/>
      <c r="G18" s="74"/>
      <c r="H18" s="74"/>
      <c r="I18" s="75"/>
      <c r="J18" s="73" t="s">
        <v>54</v>
      </c>
      <c r="K18" s="74"/>
      <c r="L18" s="74"/>
      <c r="M18" s="74"/>
      <c r="N18" s="74"/>
      <c r="O18" s="74"/>
      <c r="P18" s="74"/>
      <c r="Q18" s="75"/>
    </row>
    <row r="19" spans="2:18" x14ac:dyDescent="0.25">
      <c r="B19" s="22"/>
      <c r="C19" s="56" t="s">
        <v>57</v>
      </c>
      <c r="D19" s="56"/>
      <c r="E19" s="56"/>
      <c r="F19" s="56"/>
      <c r="G19" s="56"/>
      <c r="H19" s="56"/>
      <c r="I19" s="21"/>
      <c r="J19" s="19"/>
      <c r="K19" s="56" t="s">
        <v>63</v>
      </c>
      <c r="L19" s="57"/>
      <c r="M19" s="57"/>
      <c r="N19" s="57"/>
      <c r="O19" s="57"/>
      <c r="P19" s="57"/>
      <c r="Q19" s="20"/>
    </row>
    <row r="21" spans="2:18" x14ac:dyDescent="0.25">
      <c r="B21" s="58" t="s">
        <v>2</v>
      </c>
      <c r="C21" s="53" t="s">
        <v>4</v>
      </c>
      <c r="D21" s="53"/>
      <c r="E21" s="53" t="s">
        <v>5</v>
      </c>
      <c r="F21" s="59" t="s">
        <v>13</v>
      </c>
      <c r="G21" s="60" t="s">
        <v>58</v>
      </c>
      <c r="H21" s="60" t="s">
        <v>51</v>
      </c>
      <c r="I21" s="53" t="s">
        <v>3</v>
      </c>
      <c r="J21" s="53" t="s">
        <v>7</v>
      </c>
      <c r="K21" s="53"/>
      <c r="L21" s="53" t="s">
        <v>8</v>
      </c>
      <c r="M21" s="53"/>
      <c r="N21" s="53" t="s">
        <v>9</v>
      </c>
      <c r="O21" s="53"/>
      <c r="P21" s="53" t="s">
        <v>10</v>
      </c>
      <c r="Q21" s="53"/>
      <c r="R21" s="79" t="s">
        <v>11</v>
      </c>
    </row>
    <row r="22" spans="2:18" ht="30" x14ac:dyDescent="0.25">
      <c r="B22" s="58"/>
      <c r="C22" s="53"/>
      <c r="D22" s="53"/>
      <c r="E22" s="53"/>
      <c r="F22" s="59"/>
      <c r="G22" s="60"/>
      <c r="H22" s="60"/>
      <c r="I22" s="53"/>
      <c r="J22" s="23" t="s">
        <v>55</v>
      </c>
      <c r="K22" s="23" t="s">
        <v>56</v>
      </c>
      <c r="L22" s="23" t="s">
        <v>55</v>
      </c>
      <c r="M22" s="23" t="s">
        <v>56</v>
      </c>
      <c r="N22" s="23" t="s">
        <v>55</v>
      </c>
      <c r="O22" s="23" t="s">
        <v>56</v>
      </c>
      <c r="P22" s="23" t="s">
        <v>55</v>
      </c>
      <c r="Q22" s="23" t="s">
        <v>56</v>
      </c>
      <c r="R22" s="80"/>
    </row>
    <row r="23" spans="2:18" ht="28.5" x14ac:dyDescent="0.25">
      <c r="B23" s="10">
        <v>1</v>
      </c>
      <c r="C23" s="34" t="s">
        <v>66</v>
      </c>
      <c r="D23" s="35" t="s">
        <v>66</v>
      </c>
      <c r="E23" s="31">
        <v>5280</v>
      </c>
      <c r="F23" s="11">
        <f>+IFERROR(H23/E23,"-")</f>
        <v>0</v>
      </c>
      <c r="G23" s="12">
        <f>+E23*80%</f>
        <v>4224</v>
      </c>
      <c r="H23" s="32"/>
      <c r="I23" s="13" t="str">
        <f>IF(H23&lt;G23," OFERTA CON PRECIO APARENTEMENTE BAJO","VALOR MINIMO ACEPTABLE")</f>
        <v xml:space="preserve"> OFERTA CON PRECIO APARENTEMENTE BAJO</v>
      </c>
      <c r="J23" s="33"/>
      <c r="K23" s="26">
        <f>+ROUND(H23*J23,0)</f>
        <v>0</v>
      </c>
      <c r="L23" s="33"/>
      <c r="M23" s="26">
        <f>+ROUND(H23*L23,0)</f>
        <v>0</v>
      </c>
      <c r="N23" s="33"/>
      <c r="O23" s="26">
        <f t="shared" ref="O23:O51" si="0">+ROUND(H23*N23,0)</f>
        <v>0</v>
      </c>
      <c r="P23" s="33"/>
      <c r="Q23" s="26">
        <f t="shared" ref="Q23:Q51" si="1">+ROUND(H23*P23,0)</f>
        <v>0</v>
      </c>
      <c r="R23" s="27">
        <f>ROUND(H23-K23-M23-O23-Q23,0)</f>
        <v>0</v>
      </c>
    </row>
    <row r="24" spans="2:18" ht="28.5" x14ac:dyDescent="0.25">
      <c r="B24" s="10">
        <v>2</v>
      </c>
      <c r="C24" s="34" t="s">
        <v>67</v>
      </c>
      <c r="D24" s="35" t="s">
        <v>67</v>
      </c>
      <c r="E24" s="6">
        <v>12728</v>
      </c>
      <c r="F24" s="11">
        <f t="shared" ref="F24:F51" si="2">+IFERROR(H24/E24,"-")</f>
        <v>0</v>
      </c>
      <c r="G24" s="12">
        <f t="shared" ref="G24:G51" si="3">+E24*80%</f>
        <v>10182.400000000001</v>
      </c>
      <c r="H24" s="32"/>
      <c r="I24" s="13" t="str">
        <f t="shared" ref="I24:I51" si="4">IF(H24&lt;G24," OFERTA CON PRECIO APARENTEMENTE BAJO","VALOR MINIMO ACEPTABLE")</f>
        <v xml:space="preserve"> OFERTA CON PRECIO APARENTEMENTE BAJO</v>
      </c>
      <c r="J24" s="33"/>
      <c r="K24" s="26">
        <f t="shared" ref="K24:K51" si="5">+ROUND(H24*J24,0)</f>
        <v>0</v>
      </c>
      <c r="L24" s="33"/>
      <c r="M24" s="26">
        <f t="shared" ref="M24:M51" si="6">+ROUND(H24*L24,0)</f>
        <v>0</v>
      </c>
      <c r="N24" s="33"/>
      <c r="O24" s="26">
        <f t="shared" si="0"/>
        <v>0</v>
      </c>
      <c r="P24" s="33"/>
      <c r="Q24" s="26">
        <f t="shared" si="1"/>
        <v>0</v>
      </c>
      <c r="R24" s="27">
        <f t="shared" ref="R24:R51" si="7">ROUND(H24-K24-M24-O24-Q24,0)</f>
        <v>0</v>
      </c>
    </row>
    <row r="25" spans="2:18" ht="28.5" x14ac:dyDescent="0.25">
      <c r="B25" s="10">
        <v>3</v>
      </c>
      <c r="C25" s="34" t="s">
        <v>68</v>
      </c>
      <c r="D25" s="35" t="s">
        <v>68</v>
      </c>
      <c r="E25" s="6">
        <v>4410</v>
      </c>
      <c r="F25" s="11">
        <f t="shared" si="2"/>
        <v>0</v>
      </c>
      <c r="G25" s="12">
        <f t="shared" si="3"/>
        <v>3528</v>
      </c>
      <c r="H25" s="32"/>
      <c r="I25" s="13" t="str">
        <f t="shared" si="4"/>
        <v xml:space="preserve"> OFERTA CON PRECIO APARENTEMENTE BAJO</v>
      </c>
      <c r="J25" s="33"/>
      <c r="K25" s="26">
        <f t="shared" si="5"/>
        <v>0</v>
      </c>
      <c r="L25" s="33"/>
      <c r="M25" s="26">
        <f t="shared" si="6"/>
        <v>0</v>
      </c>
      <c r="N25" s="33"/>
      <c r="O25" s="26">
        <f t="shared" si="0"/>
        <v>0</v>
      </c>
      <c r="P25" s="33"/>
      <c r="Q25" s="26">
        <f t="shared" si="1"/>
        <v>0</v>
      </c>
      <c r="R25" s="27">
        <f t="shared" si="7"/>
        <v>0</v>
      </c>
    </row>
    <row r="26" spans="2:18" ht="28.5" x14ac:dyDescent="0.25">
      <c r="B26" s="10">
        <v>4</v>
      </c>
      <c r="C26" s="34" t="s">
        <v>69</v>
      </c>
      <c r="D26" s="35" t="s">
        <v>69</v>
      </c>
      <c r="E26" s="6">
        <v>8667</v>
      </c>
      <c r="F26" s="11">
        <f t="shared" si="2"/>
        <v>0</v>
      </c>
      <c r="G26" s="12">
        <f t="shared" si="3"/>
        <v>6933.6</v>
      </c>
      <c r="H26" s="32"/>
      <c r="I26" s="13" t="str">
        <f t="shared" si="4"/>
        <v xml:space="preserve"> OFERTA CON PRECIO APARENTEMENTE BAJO</v>
      </c>
      <c r="J26" s="33"/>
      <c r="K26" s="26">
        <f t="shared" si="5"/>
        <v>0</v>
      </c>
      <c r="L26" s="33"/>
      <c r="M26" s="26">
        <f t="shared" si="6"/>
        <v>0</v>
      </c>
      <c r="N26" s="33"/>
      <c r="O26" s="26">
        <f t="shared" si="0"/>
        <v>0</v>
      </c>
      <c r="P26" s="33"/>
      <c r="Q26" s="26">
        <f t="shared" si="1"/>
        <v>0</v>
      </c>
      <c r="R26" s="27">
        <f t="shared" si="7"/>
        <v>0</v>
      </c>
    </row>
    <row r="27" spans="2:18" ht="28.5" x14ac:dyDescent="0.25">
      <c r="B27" s="10">
        <v>5</v>
      </c>
      <c r="C27" s="34" t="s">
        <v>70</v>
      </c>
      <c r="D27" s="35" t="s">
        <v>70</v>
      </c>
      <c r="E27" s="6">
        <v>8500</v>
      </c>
      <c r="F27" s="11">
        <f t="shared" si="2"/>
        <v>0</v>
      </c>
      <c r="G27" s="12">
        <f t="shared" si="3"/>
        <v>6800</v>
      </c>
      <c r="H27" s="32"/>
      <c r="I27" s="13" t="str">
        <f t="shared" si="4"/>
        <v xml:space="preserve"> OFERTA CON PRECIO APARENTEMENTE BAJO</v>
      </c>
      <c r="J27" s="33"/>
      <c r="K27" s="26">
        <f t="shared" si="5"/>
        <v>0</v>
      </c>
      <c r="L27" s="33"/>
      <c r="M27" s="26">
        <f t="shared" si="6"/>
        <v>0</v>
      </c>
      <c r="N27" s="33"/>
      <c r="O27" s="26">
        <f t="shared" si="0"/>
        <v>0</v>
      </c>
      <c r="P27" s="33"/>
      <c r="Q27" s="26">
        <f t="shared" si="1"/>
        <v>0</v>
      </c>
      <c r="R27" s="27">
        <f t="shared" si="7"/>
        <v>0</v>
      </c>
    </row>
    <row r="28" spans="2:18" ht="28.5" x14ac:dyDescent="0.25">
      <c r="B28" s="10">
        <v>6</v>
      </c>
      <c r="C28" s="34" t="s">
        <v>71</v>
      </c>
      <c r="D28" s="35" t="s">
        <v>71</v>
      </c>
      <c r="E28" s="6">
        <v>11333</v>
      </c>
      <c r="F28" s="11">
        <f t="shared" si="2"/>
        <v>0</v>
      </c>
      <c r="G28" s="12">
        <f t="shared" si="3"/>
        <v>9066.4</v>
      </c>
      <c r="H28" s="32"/>
      <c r="I28" s="13" t="str">
        <f t="shared" si="4"/>
        <v xml:space="preserve"> OFERTA CON PRECIO APARENTEMENTE BAJO</v>
      </c>
      <c r="J28" s="33"/>
      <c r="K28" s="26">
        <f t="shared" si="5"/>
        <v>0</v>
      </c>
      <c r="L28" s="33"/>
      <c r="M28" s="26">
        <f t="shared" si="6"/>
        <v>0</v>
      </c>
      <c r="N28" s="33"/>
      <c r="O28" s="26">
        <f t="shared" si="0"/>
        <v>0</v>
      </c>
      <c r="P28" s="33"/>
      <c r="Q28" s="26">
        <f t="shared" si="1"/>
        <v>0</v>
      </c>
      <c r="R28" s="27">
        <f t="shared" si="7"/>
        <v>0</v>
      </c>
    </row>
    <row r="29" spans="2:18" ht="28.5" x14ac:dyDescent="0.25">
      <c r="B29" s="10">
        <v>7</v>
      </c>
      <c r="C29" s="34" t="s">
        <v>72</v>
      </c>
      <c r="D29" s="35" t="s">
        <v>72</v>
      </c>
      <c r="E29" s="6">
        <v>16000</v>
      </c>
      <c r="F29" s="11">
        <f t="shared" si="2"/>
        <v>0</v>
      </c>
      <c r="G29" s="12">
        <f t="shared" si="3"/>
        <v>12800</v>
      </c>
      <c r="H29" s="32"/>
      <c r="I29" s="13" t="str">
        <f t="shared" si="4"/>
        <v xml:space="preserve"> OFERTA CON PRECIO APARENTEMENTE BAJO</v>
      </c>
      <c r="J29" s="33"/>
      <c r="K29" s="26">
        <f t="shared" si="5"/>
        <v>0</v>
      </c>
      <c r="L29" s="33"/>
      <c r="M29" s="26">
        <f t="shared" si="6"/>
        <v>0</v>
      </c>
      <c r="N29" s="33"/>
      <c r="O29" s="26">
        <f t="shared" si="0"/>
        <v>0</v>
      </c>
      <c r="P29" s="33"/>
      <c r="Q29" s="26">
        <f t="shared" si="1"/>
        <v>0</v>
      </c>
      <c r="R29" s="27">
        <f t="shared" si="7"/>
        <v>0</v>
      </c>
    </row>
    <row r="30" spans="2:18" ht="28.5" x14ac:dyDescent="0.25">
      <c r="B30" s="10">
        <v>8</v>
      </c>
      <c r="C30" s="34" t="s">
        <v>73</v>
      </c>
      <c r="D30" s="35" t="s">
        <v>73</v>
      </c>
      <c r="E30" s="6">
        <v>22667</v>
      </c>
      <c r="F30" s="11">
        <f t="shared" si="2"/>
        <v>0</v>
      </c>
      <c r="G30" s="12">
        <f t="shared" si="3"/>
        <v>18133.600000000002</v>
      </c>
      <c r="H30" s="32"/>
      <c r="I30" s="13" t="str">
        <f t="shared" si="4"/>
        <v xml:space="preserve"> OFERTA CON PRECIO APARENTEMENTE BAJO</v>
      </c>
      <c r="J30" s="33"/>
      <c r="K30" s="26">
        <f t="shared" si="5"/>
        <v>0</v>
      </c>
      <c r="L30" s="33"/>
      <c r="M30" s="26">
        <f t="shared" si="6"/>
        <v>0</v>
      </c>
      <c r="N30" s="33"/>
      <c r="O30" s="26">
        <f t="shared" si="0"/>
        <v>0</v>
      </c>
      <c r="P30" s="33"/>
      <c r="Q30" s="26">
        <f t="shared" si="1"/>
        <v>0</v>
      </c>
      <c r="R30" s="27">
        <f t="shared" si="7"/>
        <v>0</v>
      </c>
    </row>
    <row r="31" spans="2:18" ht="28.5" x14ac:dyDescent="0.25">
      <c r="B31" s="10">
        <v>9</v>
      </c>
      <c r="C31" s="34" t="s">
        <v>74</v>
      </c>
      <c r="D31" s="35" t="s">
        <v>74</v>
      </c>
      <c r="E31" s="6">
        <v>100000</v>
      </c>
      <c r="F31" s="11">
        <f t="shared" si="2"/>
        <v>0</v>
      </c>
      <c r="G31" s="12">
        <f t="shared" si="3"/>
        <v>80000</v>
      </c>
      <c r="H31" s="32"/>
      <c r="I31" s="13" t="str">
        <f t="shared" si="4"/>
        <v xml:space="preserve"> OFERTA CON PRECIO APARENTEMENTE BAJO</v>
      </c>
      <c r="J31" s="33"/>
      <c r="K31" s="26">
        <f t="shared" si="5"/>
        <v>0</v>
      </c>
      <c r="L31" s="33"/>
      <c r="M31" s="26">
        <f t="shared" si="6"/>
        <v>0</v>
      </c>
      <c r="N31" s="33"/>
      <c r="O31" s="26">
        <f t="shared" si="0"/>
        <v>0</v>
      </c>
      <c r="P31" s="33"/>
      <c r="Q31" s="26">
        <f t="shared" si="1"/>
        <v>0</v>
      </c>
      <c r="R31" s="27">
        <f t="shared" si="7"/>
        <v>0</v>
      </c>
    </row>
    <row r="32" spans="2:18" ht="28.5" x14ac:dyDescent="0.25">
      <c r="B32" s="10">
        <v>10</v>
      </c>
      <c r="C32" s="34" t="s">
        <v>75</v>
      </c>
      <c r="D32" s="35" t="s">
        <v>75</v>
      </c>
      <c r="E32" s="6">
        <v>78333</v>
      </c>
      <c r="F32" s="11">
        <f t="shared" si="2"/>
        <v>0</v>
      </c>
      <c r="G32" s="12">
        <f t="shared" si="3"/>
        <v>62666.400000000001</v>
      </c>
      <c r="H32" s="32"/>
      <c r="I32" s="13" t="str">
        <f t="shared" si="4"/>
        <v xml:space="preserve"> OFERTA CON PRECIO APARENTEMENTE BAJO</v>
      </c>
      <c r="J32" s="33"/>
      <c r="K32" s="26">
        <f t="shared" si="5"/>
        <v>0</v>
      </c>
      <c r="L32" s="33"/>
      <c r="M32" s="26">
        <f t="shared" si="6"/>
        <v>0</v>
      </c>
      <c r="N32" s="33"/>
      <c r="O32" s="26">
        <f t="shared" si="0"/>
        <v>0</v>
      </c>
      <c r="P32" s="33"/>
      <c r="Q32" s="26">
        <f t="shared" si="1"/>
        <v>0</v>
      </c>
      <c r="R32" s="27">
        <f t="shared" si="7"/>
        <v>0</v>
      </c>
    </row>
    <row r="33" spans="2:18" ht="28.5" x14ac:dyDescent="0.25">
      <c r="B33" s="10">
        <v>11</v>
      </c>
      <c r="C33" s="34" t="s">
        <v>76</v>
      </c>
      <c r="D33" s="35" t="s">
        <v>76</v>
      </c>
      <c r="E33" s="6">
        <v>86667</v>
      </c>
      <c r="F33" s="11">
        <f t="shared" si="2"/>
        <v>0</v>
      </c>
      <c r="G33" s="12">
        <f t="shared" si="3"/>
        <v>69333.600000000006</v>
      </c>
      <c r="H33" s="32"/>
      <c r="I33" s="13" t="str">
        <f t="shared" si="4"/>
        <v xml:space="preserve"> OFERTA CON PRECIO APARENTEMENTE BAJO</v>
      </c>
      <c r="J33" s="33"/>
      <c r="K33" s="26">
        <f t="shared" si="5"/>
        <v>0</v>
      </c>
      <c r="L33" s="33"/>
      <c r="M33" s="26">
        <f t="shared" si="6"/>
        <v>0</v>
      </c>
      <c r="N33" s="33"/>
      <c r="O33" s="26">
        <f t="shared" si="0"/>
        <v>0</v>
      </c>
      <c r="P33" s="33"/>
      <c r="Q33" s="26">
        <f t="shared" si="1"/>
        <v>0</v>
      </c>
      <c r="R33" s="27">
        <f t="shared" si="7"/>
        <v>0</v>
      </c>
    </row>
    <row r="34" spans="2:18" ht="28.5" x14ac:dyDescent="0.25">
      <c r="B34" s="10">
        <v>12</v>
      </c>
      <c r="C34" s="34" t="s">
        <v>77</v>
      </c>
      <c r="D34" s="35" t="s">
        <v>77</v>
      </c>
      <c r="E34" s="6">
        <v>101667</v>
      </c>
      <c r="F34" s="11">
        <f t="shared" si="2"/>
        <v>0</v>
      </c>
      <c r="G34" s="12">
        <f t="shared" si="3"/>
        <v>81333.600000000006</v>
      </c>
      <c r="H34" s="32"/>
      <c r="I34" s="13" t="str">
        <f t="shared" si="4"/>
        <v xml:space="preserve"> OFERTA CON PRECIO APARENTEMENTE BAJO</v>
      </c>
      <c r="J34" s="33"/>
      <c r="K34" s="26">
        <f t="shared" si="5"/>
        <v>0</v>
      </c>
      <c r="L34" s="33"/>
      <c r="M34" s="26">
        <f t="shared" si="6"/>
        <v>0</v>
      </c>
      <c r="N34" s="33"/>
      <c r="O34" s="26">
        <f t="shared" si="0"/>
        <v>0</v>
      </c>
      <c r="P34" s="33"/>
      <c r="Q34" s="26">
        <f t="shared" si="1"/>
        <v>0</v>
      </c>
      <c r="R34" s="27">
        <f t="shared" si="7"/>
        <v>0</v>
      </c>
    </row>
    <row r="35" spans="2:18" ht="28.5" x14ac:dyDescent="0.25">
      <c r="B35" s="10">
        <v>13</v>
      </c>
      <c r="C35" s="34" t="s">
        <v>78</v>
      </c>
      <c r="D35" s="35" t="s">
        <v>78</v>
      </c>
      <c r="E35" s="6">
        <v>90000</v>
      </c>
      <c r="F35" s="11">
        <f t="shared" si="2"/>
        <v>0</v>
      </c>
      <c r="G35" s="12">
        <f t="shared" si="3"/>
        <v>72000</v>
      </c>
      <c r="H35" s="32"/>
      <c r="I35" s="13" t="str">
        <f t="shared" si="4"/>
        <v xml:space="preserve"> OFERTA CON PRECIO APARENTEMENTE BAJO</v>
      </c>
      <c r="J35" s="33"/>
      <c r="K35" s="26">
        <f t="shared" si="5"/>
        <v>0</v>
      </c>
      <c r="L35" s="33"/>
      <c r="M35" s="26">
        <f t="shared" si="6"/>
        <v>0</v>
      </c>
      <c r="N35" s="33"/>
      <c r="O35" s="26">
        <f t="shared" si="0"/>
        <v>0</v>
      </c>
      <c r="P35" s="33"/>
      <c r="Q35" s="26">
        <f t="shared" si="1"/>
        <v>0</v>
      </c>
      <c r="R35" s="27">
        <f t="shared" si="7"/>
        <v>0</v>
      </c>
    </row>
    <row r="36" spans="2:18" ht="28.5" x14ac:dyDescent="0.25">
      <c r="B36" s="10">
        <v>14</v>
      </c>
      <c r="C36" s="34" t="s">
        <v>79</v>
      </c>
      <c r="D36" s="35" t="s">
        <v>79</v>
      </c>
      <c r="E36" s="6">
        <v>71667</v>
      </c>
      <c r="F36" s="11">
        <f t="shared" si="2"/>
        <v>0</v>
      </c>
      <c r="G36" s="12">
        <f t="shared" si="3"/>
        <v>57333.600000000006</v>
      </c>
      <c r="H36" s="32"/>
      <c r="I36" s="13" t="str">
        <f t="shared" si="4"/>
        <v xml:space="preserve"> OFERTA CON PRECIO APARENTEMENTE BAJO</v>
      </c>
      <c r="J36" s="33"/>
      <c r="K36" s="26">
        <f t="shared" si="5"/>
        <v>0</v>
      </c>
      <c r="L36" s="33"/>
      <c r="M36" s="26">
        <f t="shared" si="6"/>
        <v>0</v>
      </c>
      <c r="N36" s="33"/>
      <c r="O36" s="26">
        <f t="shared" si="0"/>
        <v>0</v>
      </c>
      <c r="P36" s="33"/>
      <c r="Q36" s="26">
        <f t="shared" si="1"/>
        <v>0</v>
      </c>
      <c r="R36" s="27">
        <f t="shared" si="7"/>
        <v>0</v>
      </c>
    </row>
    <row r="37" spans="2:18" ht="28.5" x14ac:dyDescent="0.25">
      <c r="B37" s="10">
        <v>15</v>
      </c>
      <c r="C37" s="34" t="s">
        <v>80</v>
      </c>
      <c r="D37" s="35" t="s">
        <v>80</v>
      </c>
      <c r="E37" s="6">
        <v>96667</v>
      </c>
      <c r="F37" s="11">
        <f t="shared" si="2"/>
        <v>0</v>
      </c>
      <c r="G37" s="12">
        <f t="shared" si="3"/>
        <v>77333.600000000006</v>
      </c>
      <c r="H37" s="32"/>
      <c r="I37" s="13" t="str">
        <f t="shared" si="4"/>
        <v xml:space="preserve"> OFERTA CON PRECIO APARENTEMENTE BAJO</v>
      </c>
      <c r="J37" s="33"/>
      <c r="K37" s="26">
        <f t="shared" si="5"/>
        <v>0</v>
      </c>
      <c r="L37" s="33"/>
      <c r="M37" s="26">
        <f t="shared" si="6"/>
        <v>0</v>
      </c>
      <c r="N37" s="33"/>
      <c r="O37" s="26">
        <f t="shared" si="0"/>
        <v>0</v>
      </c>
      <c r="P37" s="33"/>
      <c r="Q37" s="26">
        <f t="shared" si="1"/>
        <v>0</v>
      </c>
      <c r="R37" s="27">
        <f t="shared" si="7"/>
        <v>0</v>
      </c>
    </row>
    <row r="38" spans="2:18" ht="28.5" x14ac:dyDescent="0.25">
      <c r="B38" s="10">
        <v>16</v>
      </c>
      <c r="C38" s="34" t="s">
        <v>81</v>
      </c>
      <c r="D38" s="35" t="s">
        <v>81</v>
      </c>
      <c r="E38" s="6">
        <v>93333</v>
      </c>
      <c r="F38" s="11">
        <f t="shared" si="2"/>
        <v>0</v>
      </c>
      <c r="G38" s="12">
        <f t="shared" si="3"/>
        <v>74666.400000000009</v>
      </c>
      <c r="H38" s="32"/>
      <c r="I38" s="13" t="str">
        <f t="shared" si="4"/>
        <v xml:space="preserve"> OFERTA CON PRECIO APARENTEMENTE BAJO</v>
      </c>
      <c r="J38" s="33"/>
      <c r="K38" s="26">
        <f t="shared" si="5"/>
        <v>0</v>
      </c>
      <c r="L38" s="33"/>
      <c r="M38" s="26">
        <f t="shared" si="6"/>
        <v>0</v>
      </c>
      <c r="N38" s="33"/>
      <c r="O38" s="26">
        <f t="shared" si="0"/>
        <v>0</v>
      </c>
      <c r="P38" s="33"/>
      <c r="Q38" s="26">
        <f t="shared" si="1"/>
        <v>0</v>
      </c>
      <c r="R38" s="27">
        <f t="shared" si="7"/>
        <v>0</v>
      </c>
    </row>
    <row r="39" spans="2:18" ht="28.5" x14ac:dyDescent="0.25">
      <c r="B39" s="10">
        <v>17</v>
      </c>
      <c r="C39" s="34" t="s">
        <v>82</v>
      </c>
      <c r="D39" s="35" t="s">
        <v>82</v>
      </c>
      <c r="E39" s="6">
        <v>90000</v>
      </c>
      <c r="F39" s="11">
        <f t="shared" si="2"/>
        <v>0</v>
      </c>
      <c r="G39" s="12">
        <f t="shared" si="3"/>
        <v>72000</v>
      </c>
      <c r="H39" s="32"/>
      <c r="I39" s="13" t="str">
        <f t="shared" si="4"/>
        <v xml:space="preserve"> OFERTA CON PRECIO APARENTEMENTE BAJO</v>
      </c>
      <c r="J39" s="33"/>
      <c r="K39" s="26">
        <f t="shared" si="5"/>
        <v>0</v>
      </c>
      <c r="L39" s="33"/>
      <c r="M39" s="26">
        <f t="shared" si="6"/>
        <v>0</v>
      </c>
      <c r="N39" s="33"/>
      <c r="O39" s="26">
        <f t="shared" si="0"/>
        <v>0</v>
      </c>
      <c r="P39" s="33"/>
      <c r="Q39" s="26">
        <f t="shared" si="1"/>
        <v>0</v>
      </c>
      <c r="R39" s="27">
        <f t="shared" si="7"/>
        <v>0</v>
      </c>
    </row>
    <row r="40" spans="2:18" ht="28.5" x14ac:dyDescent="0.25">
      <c r="B40" s="10">
        <v>18</v>
      </c>
      <c r="C40" s="34" t="s">
        <v>83</v>
      </c>
      <c r="D40" s="35" t="s">
        <v>83</v>
      </c>
      <c r="E40" s="6">
        <v>125000</v>
      </c>
      <c r="F40" s="11">
        <f t="shared" si="2"/>
        <v>0</v>
      </c>
      <c r="G40" s="12">
        <f t="shared" si="3"/>
        <v>100000</v>
      </c>
      <c r="H40" s="32"/>
      <c r="I40" s="13" t="str">
        <f t="shared" si="4"/>
        <v xml:space="preserve"> OFERTA CON PRECIO APARENTEMENTE BAJO</v>
      </c>
      <c r="J40" s="33"/>
      <c r="K40" s="26">
        <f t="shared" si="5"/>
        <v>0</v>
      </c>
      <c r="L40" s="33"/>
      <c r="M40" s="26">
        <f t="shared" si="6"/>
        <v>0</v>
      </c>
      <c r="N40" s="33"/>
      <c r="O40" s="26">
        <f t="shared" si="0"/>
        <v>0</v>
      </c>
      <c r="P40" s="33"/>
      <c r="Q40" s="26">
        <f t="shared" si="1"/>
        <v>0</v>
      </c>
      <c r="R40" s="27">
        <f t="shared" si="7"/>
        <v>0</v>
      </c>
    </row>
    <row r="41" spans="2:18" ht="28.5" x14ac:dyDescent="0.25">
      <c r="B41" s="10">
        <v>19</v>
      </c>
      <c r="C41" s="34" t="s">
        <v>84</v>
      </c>
      <c r="D41" s="35" t="s">
        <v>84</v>
      </c>
      <c r="E41" s="6">
        <v>76667</v>
      </c>
      <c r="F41" s="11">
        <f t="shared" si="2"/>
        <v>0</v>
      </c>
      <c r="G41" s="12">
        <f t="shared" si="3"/>
        <v>61333.600000000006</v>
      </c>
      <c r="H41" s="32"/>
      <c r="I41" s="13" t="str">
        <f t="shared" si="4"/>
        <v xml:space="preserve"> OFERTA CON PRECIO APARENTEMENTE BAJO</v>
      </c>
      <c r="J41" s="33"/>
      <c r="K41" s="26">
        <f t="shared" si="5"/>
        <v>0</v>
      </c>
      <c r="L41" s="33"/>
      <c r="M41" s="26">
        <f t="shared" si="6"/>
        <v>0</v>
      </c>
      <c r="N41" s="33"/>
      <c r="O41" s="26">
        <f t="shared" si="0"/>
        <v>0</v>
      </c>
      <c r="P41" s="33"/>
      <c r="Q41" s="26">
        <f t="shared" si="1"/>
        <v>0</v>
      </c>
      <c r="R41" s="27">
        <f t="shared" si="7"/>
        <v>0</v>
      </c>
    </row>
    <row r="42" spans="2:18" ht="28.5" x14ac:dyDescent="0.25">
      <c r="B42" s="10">
        <v>20</v>
      </c>
      <c r="C42" s="34" t="s">
        <v>85</v>
      </c>
      <c r="D42" s="35" t="s">
        <v>85</v>
      </c>
      <c r="E42" s="6">
        <v>103333</v>
      </c>
      <c r="F42" s="11">
        <f t="shared" si="2"/>
        <v>0</v>
      </c>
      <c r="G42" s="12">
        <f t="shared" si="3"/>
        <v>82666.400000000009</v>
      </c>
      <c r="H42" s="32"/>
      <c r="I42" s="13" t="str">
        <f t="shared" si="4"/>
        <v xml:space="preserve"> OFERTA CON PRECIO APARENTEMENTE BAJO</v>
      </c>
      <c r="J42" s="33"/>
      <c r="K42" s="26">
        <f t="shared" si="5"/>
        <v>0</v>
      </c>
      <c r="L42" s="33"/>
      <c r="M42" s="26">
        <f t="shared" si="6"/>
        <v>0</v>
      </c>
      <c r="N42" s="33"/>
      <c r="O42" s="26">
        <f t="shared" si="0"/>
        <v>0</v>
      </c>
      <c r="P42" s="33"/>
      <c r="Q42" s="26">
        <f t="shared" si="1"/>
        <v>0</v>
      </c>
      <c r="R42" s="27">
        <f t="shared" si="7"/>
        <v>0</v>
      </c>
    </row>
    <row r="43" spans="2:18" ht="28.5" x14ac:dyDescent="0.25">
      <c r="B43" s="10">
        <v>21</v>
      </c>
      <c r="C43" s="34" t="s">
        <v>86</v>
      </c>
      <c r="D43" s="35" t="s">
        <v>86</v>
      </c>
      <c r="E43" s="6">
        <v>96000</v>
      </c>
      <c r="F43" s="11">
        <f t="shared" si="2"/>
        <v>0</v>
      </c>
      <c r="G43" s="12">
        <f t="shared" si="3"/>
        <v>76800</v>
      </c>
      <c r="H43" s="32"/>
      <c r="I43" s="13" t="str">
        <f t="shared" si="4"/>
        <v xml:space="preserve"> OFERTA CON PRECIO APARENTEMENTE BAJO</v>
      </c>
      <c r="J43" s="33"/>
      <c r="K43" s="26">
        <f t="shared" si="5"/>
        <v>0</v>
      </c>
      <c r="L43" s="33"/>
      <c r="M43" s="26">
        <f t="shared" si="6"/>
        <v>0</v>
      </c>
      <c r="N43" s="33"/>
      <c r="O43" s="26">
        <f t="shared" si="0"/>
        <v>0</v>
      </c>
      <c r="P43" s="33"/>
      <c r="Q43" s="26">
        <f t="shared" si="1"/>
        <v>0</v>
      </c>
      <c r="R43" s="27">
        <f t="shared" si="7"/>
        <v>0</v>
      </c>
    </row>
    <row r="44" spans="2:18" ht="28.5" x14ac:dyDescent="0.25">
      <c r="B44" s="10">
        <v>22</v>
      </c>
      <c r="C44" s="34" t="s">
        <v>87</v>
      </c>
      <c r="D44" s="35" t="s">
        <v>87</v>
      </c>
      <c r="E44" s="6">
        <v>15333</v>
      </c>
      <c r="F44" s="11">
        <f t="shared" si="2"/>
        <v>0</v>
      </c>
      <c r="G44" s="12">
        <f t="shared" si="3"/>
        <v>12266.400000000001</v>
      </c>
      <c r="H44" s="32"/>
      <c r="I44" s="13" t="str">
        <f t="shared" si="4"/>
        <v xml:space="preserve"> OFERTA CON PRECIO APARENTEMENTE BAJO</v>
      </c>
      <c r="J44" s="33"/>
      <c r="K44" s="26">
        <f t="shared" si="5"/>
        <v>0</v>
      </c>
      <c r="L44" s="33"/>
      <c r="M44" s="26">
        <f t="shared" si="6"/>
        <v>0</v>
      </c>
      <c r="N44" s="33"/>
      <c r="O44" s="26">
        <f t="shared" si="0"/>
        <v>0</v>
      </c>
      <c r="P44" s="33"/>
      <c r="Q44" s="26">
        <f t="shared" si="1"/>
        <v>0</v>
      </c>
      <c r="R44" s="27">
        <f t="shared" si="7"/>
        <v>0</v>
      </c>
    </row>
    <row r="45" spans="2:18" ht="28.5" x14ac:dyDescent="0.25">
      <c r="B45" s="10">
        <v>23</v>
      </c>
      <c r="C45" s="34" t="s">
        <v>88</v>
      </c>
      <c r="D45" s="35" t="s">
        <v>88</v>
      </c>
      <c r="E45" s="6">
        <v>110000</v>
      </c>
      <c r="F45" s="11">
        <f t="shared" si="2"/>
        <v>0</v>
      </c>
      <c r="G45" s="12">
        <f t="shared" si="3"/>
        <v>88000</v>
      </c>
      <c r="H45" s="32"/>
      <c r="I45" s="13" t="str">
        <f t="shared" si="4"/>
        <v xml:space="preserve"> OFERTA CON PRECIO APARENTEMENTE BAJO</v>
      </c>
      <c r="J45" s="33"/>
      <c r="K45" s="26">
        <f t="shared" si="5"/>
        <v>0</v>
      </c>
      <c r="L45" s="33"/>
      <c r="M45" s="26">
        <f t="shared" si="6"/>
        <v>0</v>
      </c>
      <c r="N45" s="33"/>
      <c r="O45" s="26">
        <f t="shared" si="0"/>
        <v>0</v>
      </c>
      <c r="P45" s="33"/>
      <c r="Q45" s="26">
        <f t="shared" si="1"/>
        <v>0</v>
      </c>
      <c r="R45" s="27">
        <f t="shared" si="7"/>
        <v>0</v>
      </c>
    </row>
    <row r="46" spans="2:18" ht="28.5" x14ac:dyDescent="0.25">
      <c r="B46" s="10">
        <v>24</v>
      </c>
      <c r="C46" s="34" t="s">
        <v>89</v>
      </c>
      <c r="D46" s="35" t="s">
        <v>89</v>
      </c>
      <c r="E46" s="6">
        <v>91667</v>
      </c>
      <c r="F46" s="11">
        <f t="shared" si="2"/>
        <v>0</v>
      </c>
      <c r="G46" s="12">
        <f t="shared" si="3"/>
        <v>73333.600000000006</v>
      </c>
      <c r="H46" s="32"/>
      <c r="I46" s="13" t="str">
        <f t="shared" si="4"/>
        <v xml:space="preserve"> OFERTA CON PRECIO APARENTEMENTE BAJO</v>
      </c>
      <c r="J46" s="33"/>
      <c r="K46" s="26">
        <f t="shared" si="5"/>
        <v>0</v>
      </c>
      <c r="L46" s="33"/>
      <c r="M46" s="26">
        <f t="shared" si="6"/>
        <v>0</v>
      </c>
      <c r="N46" s="33"/>
      <c r="O46" s="26">
        <f t="shared" si="0"/>
        <v>0</v>
      </c>
      <c r="P46" s="33"/>
      <c r="Q46" s="26">
        <f t="shared" si="1"/>
        <v>0</v>
      </c>
      <c r="R46" s="27">
        <f t="shared" si="7"/>
        <v>0</v>
      </c>
    </row>
    <row r="47" spans="2:18" ht="28.5" x14ac:dyDescent="0.25">
      <c r="B47" s="10">
        <v>25</v>
      </c>
      <c r="C47" s="34" t="s">
        <v>90</v>
      </c>
      <c r="D47" s="35" t="s">
        <v>90</v>
      </c>
      <c r="E47" s="6">
        <v>91667</v>
      </c>
      <c r="F47" s="11">
        <f t="shared" si="2"/>
        <v>0</v>
      </c>
      <c r="G47" s="12">
        <f t="shared" si="3"/>
        <v>73333.600000000006</v>
      </c>
      <c r="H47" s="32"/>
      <c r="I47" s="13" t="str">
        <f t="shared" si="4"/>
        <v xml:space="preserve"> OFERTA CON PRECIO APARENTEMENTE BAJO</v>
      </c>
      <c r="J47" s="33"/>
      <c r="K47" s="26">
        <f t="shared" si="5"/>
        <v>0</v>
      </c>
      <c r="L47" s="33"/>
      <c r="M47" s="26">
        <f t="shared" si="6"/>
        <v>0</v>
      </c>
      <c r="N47" s="33"/>
      <c r="O47" s="26">
        <f t="shared" si="0"/>
        <v>0</v>
      </c>
      <c r="P47" s="33"/>
      <c r="Q47" s="26">
        <f t="shared" si="1"/>
        <v>0</v>
      </c>
      <c r="R47" s="27">
        <f t="shared" si="7"/>
        <v>0</v>
      </c>
    </row>
    <row r="48" spans="2:18" ht="70.5" customHeight="1" x14ac:dyDescent="0.25">
      <c r="B48" s="10">
        <v>26</v>
      </c>
      <c r="C48" s="34" t="s">
        <v>91</v>
      </c>
      <c r="D48" s="35" t="s">
        <v>91</v>
      </c>
      <c r="E48" s="6">
        <v>46000</v>
      </c>
      <c r="F48" s="11">
        <f t="shared" si="2"/>
        <v>0</v>
      </c>
      <c r="G48" s="12">
        <f t="shared" si="3"/>
        <v>36800</v>
      </c>
      <c r="H48" s="32"/>
      <c r="I48" s="13" t="str">
        <f t="shared" si="4"/>
        <v xml:space="preserve"> OFERTA CON PRECIO APARENTEMENTE BAJO</v>
      </c>
      <c r="J48" s="33"/>
      <c r="K48" s="26">
        <f t="shared" si="5"/>
        <v>0</v>
      </c>
      <c r="L48" s="33"/>
      <c r="M48" s="26">
        <f t="shared" si="6"/>
        <v>0</v>
      </c>
      <c r="N48" s="33"/>
      <c r="O48" s="26">
        <f t="shared" si="0"/>
        <v>0</v>
      </c>
      <c r="P48" s="33"/>
      <c r="Q48" s="26">
        <f t="shared" si="1"/>
        <v>0</v>
      </c>
      <c r="R48" s="27">
        <f t="shared" si="7"/>
        <v>0</v>
      </c>
    </row>
    <row r="49" spans="2:18" ht="37.5" customHeight="1" x14ac:dyDescent="0.25">
      <c r="B49" s="10">
        <v>27</v>
      </c>
      <c r="C49" s="34" t="s">
        <v>92</v>
      </c>
      <c r="D49" s="35" t="s">
        <v>92</v>
      </c>
      <c r="E49" s="6">
        <v>50790</v>
      </c>
      <c r="F49" s="11">
        <f t="shared" si="2"/>
        <v>0</v>
      </c>
      <c r="G49" s="12">
        <f t="shared" si="3"/>
        <v>40632</v>
      </c>
      <c r="H49" s="32"/>
      <c r="I49" s="13" t="str">
        <f t="shared" si="4"/>
        <v xml:space="preserve"> OFERTA CON PRECIO APARENTEMENTE BAJO</v>
      </c>
      <c r="J49" s="33"/>
      <c r="K49" s="26">
        <f t="shared" si="5"/>
        <v>0</v>
      </c>
      <c r="L49" s="33"/>
      <c r="M49" s="26">
        <f t="shared" si="6"/>
        <v>0</v>
      </c>
      <c r="N49" s="33"/>
      <c r="O49" s="26">
        <f t="shared" si="0"/>
        <v>0</v>
      </c>
      <c r="P49" s="33"/>
      <c r="Q49" s="26">
        <f t="shared" si="1"/>
        <v>0</v>
      </c>
      <c r="R49" s="27">
        <f t="shared" si="7"/>
        <v>0</v>
      </c>
    </row>
    <row r="50" spans="2:18" ht="56.25" customHeight="1" x14ac:dyDescent="0.25">
      <c r="B50" s="10">
        <v>28</v>
      </c>
      <c r="C50" s="34" t="s">
        <v>93</v>
      </c>
      <c r="D50" s="35" t="s">
        <v>93</v>
      </c>
      <c r="E50" s="6">
        <v>66250</v>
      </c>
      <c r="F50" s="11">
        <f t="shared" si="2"/>
        <v>0</v>
      </c>
      <c r="G50" s="12">
        <f t="shared" si="3"/>
        <v>53000</v>
      </c>
      <c r="H50" s="32"/>
      <c r="I50" s="13" t="str">
        <f t="shared" si="4"/>
        <v xml:space="preserve"> OFERTA CON PRECIO APARENTEMENTE BAJO</v>
      </c>
      <c r="J50" s="33"/>
      <c r="K50" s="26">
        <f t="shared" si="5"/>
        <v>0</v>
      </c>
      <c r="L50" s="33"/>
      <c r="M50" s="26">
        <f t="shared" si="6"/>
        <v>0</v>
      </c>
      <c r="N50" s="33"/>
      <c r="O50" s="26">
        <f t="shared" si="0"/>
        <v>0</v>
      </c>
      <c r="P50" s="33"/>
      <c r="Q50" s="26">
        <f t="shared" si="1"/>
        <v>0</v>
      </c>
      <c r="R50" s="27">
        <f t="shared" si="7"/>
        <v>0</v>
      </c>
    </row>
    <row r="51" spans="2:18" ht="28.5" x14ac:dyDescent="0.25">
      <c r="B51" s="10">
        <v>29</v>
      </c>
      <c r="C51" s="34" t="s">
        <v>94</v>
      </c>
      <c r="D51" s="35" t="s">
        <v>94</v>
      </c>
      <c r="E51" s="6">
        <v>59750</v>
      </c>
      <c r="F51" s="11">
        <f t="shared" si="2"/>
        <v>0</v>
      </c>
      <c r="G51" s="12">
        <f t="shared" si="3"/>
        <v>47800</v>
      </c>
      <c r="H51" s="32"/>
      <c r="I51" s="13" t="str">
        <f t="shared" si="4"/>
        <v xml:space="preserve"> OFERTA CON PRECIO APARENTEMENTE BAJO</v>
      </c>
      <c r="J51" s="33"/>
      <c r="K51" s="26">
        <f t="shared" si="5"/>
        <v>0</v>
      </c>
      <c r="L51" s="33"/>
      <c r="M51" s="26">
        <f t="shared" si="6"/>
        <v>0</v>
      </c>
      <c r="N51" s="33"/>
      <c r="O51" s="26">
        <f t="shared" si="0"/>
        <v>0</v>
      </c>
      <c r="P51" s="33"/>
      <c r="Q51" s="26">
        <f t="shared" si="1"/>
        <v>0</v>
      </c>
      <c r="R51" s="27">
        <f t="shared" si="7"/>
        <v>0</v>
      </c>
    </row>
    <row r="52" spans="2:18" ht="28.5" x14ac:dyDescent="0.25">
      <c r="B52" s="10">
        <v>30</v>
      </c>
      <c r="C52" s="34" t="s">
        <v>95</v>
      </c>
      <c r="D52" s="35" t="s">
        <v>95</v>
      </c>
      <c r="E52" s="6">
        <v>69900</v>
      </c>
      <c r="F52" s="11">
        <f t="shared" ref="F52:F71" si="8">+IFERROR(H52/E52,"-")</f>
        <v>0</v>
      </c>
      <c r="G52" s="12">
        <f t="shared" ref="G52:G71" si="9">+E52*80%</f>
        <v>55920</v>
      </c>
      <c r="H52" s="32"/>
      <c r="I52" s="13" t="str">
        <f t="shared" ref="I52:I71" si="10">IF(H52&lt;G52," OFERTA CON PRECIO APARENTEMENTE BAJO","VALOR MINIMO ACEPTABLE")</f>
        <v xml:space="preserve"> OFERTA CON PRECIO APARENTEMENTE BAJO</v>
      </c>
      <c r="J52" s="33"/>
      <c r="K52" s="26">
        <f t="shared" ref="K52:K71" si="11">+ROUND(H52*J52,0)</f>
        <v>0</v>
      </c>
      <c r="L52" s="33"/>
      <c r="M52" s="26">
        <f t="shared" ref="M52:M71" si="12">+ROUND(H52*L52,0)</f>
        <v>0</v>
      </c>
      <c r="N52" s="33"/>
      <c r="O52" s="26">
        <f t="shared" ref="O52:O71" si="13">+ROUND(H52*N52,0)</f>
        <v>0</v>
      </c>
      <c r="P52" s="33"/>
      <c r="Q52" s="26">
        <f t="shared" ref="Q52:Q71" si="14">+ROUND(H52*P52,0)</f>
        <v>0</v>
      </c>
      <c r="R52" s="27">
        <f t="shared" ref="R52:R71" si="15">ROUND(H52-K52-M52-O52-Q52,0)</f>
        <v>0</v>
      </c>
    </row>
    <row r="53" spans="2:18" ht="45" customHeight="1" x14ac:dyDescent="0.25">
      <c r="B53" s="10">
        <v>31</v>
      </c>
      <c r="C53" s="34" t="s">
        <v>96</v>
      </c>
      <c r="D53" s="35" t="s">
        <v>96</v>
      </c>
      <c r="E53" s="6">
        <v>132250</v>
      </c>
      <c r="F53" s="11">
        <f t="shared" si="8"/>
        <v>0</v>
      </c>
      <c r="G53" s="12">
        <f t="shared" si="9"/>
        <v>105800</v>
      </c>
      <c r="H53" s="32"/>
      <c r="I53" s="13" t="str">
        <f t="shared" si="10"/>
        <v xml:space="preserve"> OFERTA CON PRECIO APARENTEMENTE BAJO</v>
      </c>
      <c r="J53" s="33"/>
      <c r="K53" s="26">
        <f t="shared" si="11"/>
        <v>0</v>
      </c>
      <c r="L53" s="33"/>
      <c r="M53" s="26">
        <f t="shared" si="12"/>
        <v>0</v>
      </c>
      <c r="N53" s="33"/>
      <c r="O53" s="26">
        <f t="shared" si="13"/>
        <v>0</v>
      </c>
      <c r="P53" s="33"/>
      <c r="Q53" s="26">
        <f t="shared" si="14"/>
        <v>0</v>
      </c>
      <c r="R53" s="27">
        <f t="shared" si="15"/>
        <v>0</v>
      </c>
    </row>
    <row r="54" spans="2:18" ht="28.5" x14ac:dyDescent="0.25">
      <c r="B54" s="10">
        <v>32</v>
      </c>
      <c r="C54" s="34" t="s">
        <v>97</v>
      </c>
      <c r="D54" s="35" t="s">
        <v>97</v>
      </c>
      <c r="E54" s="6">
        <v>185667</v>
      </c>
      <c r="F54" s="11">
        <f t="shared" si="8"/>
        <v>0</v>
      </c>
      <c r="G54" s="12">
        <f t="shared" si="9"/>
        <v>148533.6</v>
      </c>
      <c r="H54" s="32"/>
      <c r="I54" s="13" t="str">
        <f t="shared" si="10"/>
        <v xml:space="preserve"> OFERTA CON PRECIO APARENTEMENTE BAJO</v>
      </c>
      <c r="J54" s="33"/>
      <c r="K54" s="26">
        <f t="shared" si="11"/>
        <v>0</v>
      </c>
      <c r="L54" s="33"/>
      <c r="M54" s="26">
        <f t="shared" si="12"/>
        <v>0</v>
      </c>
      <c r="N54" s="33"/>
      <c r="O54" s="26">
        <f t="shared" si="13"/>
        <v>0</v>
      </c>
      <c r="P54" s="33"/>
      <c r="Q54" s="26">
        <f t="shared" si="14"/>
        <v>0</v>
      </c>
      <c r="R54" s="27">
        <f t="shared" si="15"/>
        <v>0</v>
      </c>
    </row>
    <row r="55" spans="2:18" ht="56.25" customHeight="1" x14ac:dyDescent="0.25">
      <c r="B55" s="10">
        <v>33</v>
      </c>
      <c r="C55" s="34" t="s">
        <v>98</v>
      </c>
      <c r="D55" s="35" t="s">
        <v>98</v>
      </c>
      <c r="E55" s="6">
        <v>142250</v>
      </c>
      <c r="F55" s="11">
        <f t="shared" si="8"/>
        <v>0</v>
      </c>
      <c r="G55" s="12">
        <f t="shared" si="9"/>
        <v>113800</v>
      </c>
      <c r="H55" s="32"/>
      <c r="I55" s="13" t="str">
        <f t="shared" si="10"/>
        <v xml:space="preserve"> OFERTA CON PRECIO APARENTEMENTE BAJO</v>
      </c>
      <c r="J55" s="33"/>
      <c r="K55" s="26">
        <f t="shared" si="11"/>
        <v>0</v>
      </c>
      <c r="L55" s="33"/>
      <c r="M55" s="26">
        <f t="shared" si="12"/>
        <v>0</v>
      </c>
      <c r="N55" s="33"/>
      <c r="O55" s="26">
        <f t="shared" si="13"/>
        <v>0</v>
      </c>
      <c r="P55" s="33"/>
      <c r="Q55" s="26">
        <f t="shared" si="14"/>
        <v>0</v>
      </c>
      <c r="R55" s="27">
        <f t="shared" si="15"/>
        <v>0</v>
      </c>
    </row>
    <row r="56" spans="2:18" ht="54.75" customHeight="1" x14ac:dyDescent="0.25">
      <c r="B56" s="10">
        <v>34</v>
      </c>
      <c r="C56" s="34" t="s">
        <v>99</v>
      </c>
      <c r="D56" s="35" t="s">
        <v>99</v>
      </c>
      <c r="E56" s="6">
        <v>141350</v>
      </c>
      <c r="F56" s="11">
        <f t="shared" si="8"/>
        <v>0</v>
      </c>
      <c r="G56" s="12">
        <f t="shared" si="9"/>
        <v>113080</v>
      </c>
      <c r="H56" s="32"/>
      <c r="I56" s="13" t="str">
        <f t="shared" si="10"/>
        <v xml:space="preserve"> OFERTA CON PRECIO APARENTEMENTE BAJO</v>
      </c>
      <c r="J56" s="33"/>
      <c r="K56" s="26">
        <f t="shared" si="11"/>
        <v>0</v>
      </c>
      <c r="L56" s="33"/>
      <c r="M56" s="26">
        <f t="shared" si="12"/>
        <v>0</v>
      </c>
      <c r="N56" s="33"/>
      <c r="O56" s="26">
        <f t="shared" si="13"/>
        <v>0</v>
      </c>
      <c r="P56" s="33"/>
      <c r="Q56" s="26">
        <f t="shared" si="14"/>
        <v>0</v>
      </c>
      <c r="R56" s="27">
        <f t="shared" si="15"/>
        <v>0</v>
      </c>
    </row>
    <row r="57" spans="2:18" ht="28.5" x14ac:dyDescent="0.25">
      <c r="B57" s="10">
        <v>35</v>
      </c>
      <c r="C57" s="34" t="s">
        <v>100</v>
      </c>
      <c r="D57" s="35" t="s">
        <v>100</v>
      </c>
      <c r="E57" s="6">
        <v>41570</v>
      </c>
      <c r="F57" s="11">
        <f t="shared" si="8"/>
        <v>0</v>
      </c>
      <c r="G57" s="12">
        <f t="shared" si="9"/>
        <v>33256</v>
      </c>
      <c r="H57" s="32"/>
      <c r="I57" s="13" t="str">
        <f t="shared" si="10"/>
        <v xml:space="preserve"> OFERTA CON PRECIO APARENTEMENTE BAJO</v>
      </c>
      <c r="J57" s="33"/>
      <c r="K57" s="26">
        <f t="shared" si="11"/>
        <v>0</v>
      </c>
      <c r="L57" s="33"/>
      <c r="M57" s="26">
        <f t="shared" si="12"/>
        <v>0</v>
      </c>
      <c r="N57" s="33"/>
      <c r="O57" s="26">
        <f t="shared" si="13"/>
        <v>0</v>
      </c>
      <c r="P57" s="33"/>
      <c r="Q57" s="26">
        <f t="shared" si="14"/>
        <v>0</v>
      </c>
      <c r="R57" s="27">
        <f t="shared" si="15"/>
        <v>0</v>
      </c>
    </row>
    <row r="58" spans="2:18" ht="38.25" customHeight="1" x14ac:dyDescent="0.25">
      <c r="B58" s="10">
        <v>36</v>
      </c>
      <c r="C58" s="34" t="s">
        <v>101</v>
      </c>
      <c r="D58" s="35" t="s">
        <v>101</v>
      </c>
      <c r="E58" s="6">
        <v>80000</v>
      </c>
      <c r="F58" s="11">
        <f t="shared" si="8"/>
        <v>0</v>
      </c>
      <c r="G58" s="12">
        <f t="shared" si="9"/>
        <v>64000</v>
      </c>
      <c r="H58" s="32"/>
      <c r="I58" s="13" t="str">
        <f t="shared" si="10"/>
        <v xml:space="preserve"> OFERTA CON PRECIO APARENTEMENTE BAJO</v>
      </c>
      <c r="J58" s="33"/>
      <c r="K58" s="26">
        <f t="shared" si="11"/>
        <v>0</v>
      </c>
      <c r="L58" s="33"/>
      <c r="M58" s="26">
        <f t="shared" si="12"/>
        <v>0</v>
      </c>
      <c r="N58" s="33"/>
      <c r="O58" s="26">
        <f t="shared" si="13"/>
        <v>0</v>
      </c>
      <c r="P58" s="33"/>
      <c r="Q58" s="26">
        <f t="shared" si="14"/>
        <v>0</v>
      </c>
      <c r="R58" s="27">
        <f t="shared" si="15"/>
        <v>0</v>
      </c>
    </row>
    <row r="59" spans="2:18" ht="45.75" customHeight="1" x14ac:dyDescent="0.25">
      <c r="B59" s="10">
        <v>37</v>
      </c>
      <c r="C59" s="34" t="s">
        <v>102</v>
      </c>
      <c r="D59" s="35" t="s">
        <v>102</v>
      </c>
      <c r="E59" s="6">
        <v>90000</v>
      </c>
      <c r="F59" s="11">
        <f t="shared" si="8"/>
        <v>0</v>
      </c>
      <c r="G59" s="12">
        <f t="shared" si="9"/>
        <v>72000</v>
      </c>
      <c r="H59" s="32"/>
      <c r="I59" s="13" t="str">
        <f t="shared" si="10"/>
        <v xml:space="preserve"> OFERTA CON PRECIO APARENTEMENTE BAJO</v>
      </c>
      <c r="J59" s="33"/>
      <c r="K59" s="26">
        <f t="shared" si="11"/>
        <v>0</v>
      </c>
      <c r="L59" s="33"/>
      <c r="M59" s="26">
        <f t="shared" si="12"/>
        <v>0</v>
      </c>
      <c r="N59" s="33"/>
      <c r="O59" s="26">
        <f t="shared" si="13"/>
        <v>0</v>
      </c>
      <c r="P59" s="33"/>
      <c r="Q59" s="26">
        <f t="shared" si="14"/>
        <v>0</v>
      </c>
      <c r="R59" s="27">
        <f t="shared" si="15"/>
        <v>0</v>
      </c>
    </row>
    <row r="60" spans="2:18" ht="28.5" x14ac:dyDescent="0.25">
      <c r="B60" s="10">
        <v>38</v>
      </c>
      <c r="C60" s="34" t="s">
        <v>103</v>
      </c>
      <c r="D60" s="35" t="s">
        <v>103</v>
      </c>
      <c r="E60" s="6">
        <v>199787</v>
      </c>
      <c r="F60" s="11">
        <f t="shared" si="8"/>
        <v>0</v>
      </c>
      <c r="G60" s="12">
        <f t="shared" si="9"/>
        <v>159829.6</v>
      </c>
      <c r="H60" s="32"/>
      <c r="I60" s="13" t="str">
        <f t="shared" si="10"/>
        <v xml:space="preserve"> OFERTA CON PRECIO APARENTEMENTE BAJO</v>
      </c>
      <c r="J60" s="33"/>
      <c r="K60" s="26">
        <f t="shared" si="11"/>
        <v>0</v>
      </c>
      <c r="L60" s="33"/>
      <c r="M60" s="26">
        <f t="shared" si="12"/>
        <v>0</v>
      </c>
      <c r="N60" s="33"/>
      <c r="O60" s="26">
        <f t="shared" si="13"/>
        <v>0</v>
      </c>
      <c r="P60" s="33"/>
      <c r="Q60" s="26">
        <f t="shared" si="14"/>
        <v>0</v>
      </c>
      <c r="R60" s="27">
        <f t="shared" si="15"/>
        <v>0</v>
      </c>
    </row>
    <row r="61" spans="2:18" ht="28.5" x14ac:dyDescent="0.25">
      <c r="B61" s="10">
        <v>39</v>
      </c>
      <c r="C61" s="34" t="s">
        <v>104</v>
      </c>
      <c r="D61" s="35" t="s">
        <v>104</v>
      </c>
      <c r="E61" s="6">
        <v>66298</v>
      </c>
      <c r="F61" s="11">
        <f t="shared" si="8"/>
        <v>0</v>
      </c>
      <c r="G61" s="12">
        <f t="shared" si="9"/>
        <v>53038.400000000001</v>
      </c>
      <c r="H61" s="32"/>
      <c r="I61" s="13" t="str">
        <f t="shared" si="10"/>
        <v xml:space="preserve"> OFERTA CON PRECIO APARENTEMENTE BAJO</v>
      </c>
      <c r="J61" s="33"/>
      <c r="K61" s="26">
        <f t="shared" si="11"/>
        <v>0</v>
      </c>
      <c r="L61" s="33"/>
      <c r="M61" s="26">
        <f t="shared" si="12"/>
        <v>0</v>
      </c>
      <c r="N61" s="33"/>
      <c r="O61" s="26">
        <f t="shared" si="13"/>
        <v>0</v>
      </c>
      <c r="P61" s="33"/>
      <c r="Q61" s="26">
        <f t="shared" si="14"/>
        <v>0</v>
      </c>
      <c r="R61" s="27">
        <f t="shared" si="15"/>
        <v>0</v>
      </c>
    </row>
    <row r="62" spans="2:18" ht="28.5" x14ac:dyDescent="0.25">
      <c r="B62" s="10">
        <v>40</v>
      </c>
      <c r="C62" s="34" t="s">
        <v>105</v>
      </c>
      <c r="D62" s="35" t="s">
        <v>105</v>
      </c>
      <c r="E62" s="6">
        <v>183717</v>
      </c>
      <c r="F62" s="11">
        <f t="shared" si="8"/>
        <v>0</v>
      </c>
      <c r="G62" s="12">
        <f t="shared" si="9"/>
        <v>146973.6</v>
      </c>
      <c r="H62" s="32"/>
      <c r="I62" s="13" t="str">
        <f t="shared" si="10"/>
        <v xml:space="preserve"> OFERTA CON PRECIO APARENTEMENTE BAJO</v>
      </c>
      <c r="J62" s="33"/>
      <c r="K62" s="26">
        <f t="shared" si="11"/>
        <v>0</v>
      </c>
      <c r="L62" s="33"/>
      <c r="M62" s="26">
        <f t="shared" si="12"/>
        <v>0</v>
      </c>
      <c r="N62" s="33"/>
      <c r="O62" s="26">
        <f t="shared" si="13"/>
        <v>0</v>
      </c>
      <c r="P62" s="33"/>
      <c r="Q62" s="26">
        <f t="shared" si="14"/>
        <v>0</v>
      </c>
      <c r="R62" s="27">
        <f t="shared" si="15"/>
        <v>0</v>
      </c>
    </row>
    <row r="63" spans="2:18" ht="28.5" x14ac:dyDescent="0.25">
      <c r="B63" s="10">
        <v>41</v>
      </c>
      <c r="C63" s="34" t="s">
        <v>106</v>
      </c>
      <c r="D63" s="35" t="s">
        <v>106</v>
      </c>
      <c r="E63" s="6">
        <v>33455</v>
      </c>
      <c r="F63" s="11">
        <f t="shared" si="8"/>
        <v>0</v>
      </c>
      <c r="G63" s="12">
        <f t="shared" si="9"/>
        <v>26764</v>
      </c>
      <c r="H63" s="32"/>
      <c r="I63" s="13" t="str">
        <f t="shared" si="10"/>
        <v xml:space="preserve"> OFERTA CON PRECIO APARENTEMENTE BAJO</v>
      </c>
      <c r="J63" s="33"/>
      <c r="K63" s="26">
        <f t="shared" si="11"/>
        <v>0</v>
      </c>
      <c r="L63" s="33"/>
      <c r="M63" s="26">
        <f t="shared" si="12"/>
        <v>0</v>
      </c>
      <c r="N63" s="33"/>
      <c r="O63" s="26">
        <f t="shared" si="13"/>
        <v>0</v>
      </c>
      <c r="P63" s="33"/>
      <c r="Q63" s="26">
        <f t="shared" si="14"/>
        <v>0</v>
      </c>
      <c r="R63" s="27">
        <f t="shared" si="15"/>
        <v>0</v>
      </c>
    </row>
    <row r="64" spans="2:18" ht="28.5" x14ac:dyDescent="0.25">
      <c r="B64" s="10">
        <v>42</v>
      </c>
      <c r="C64" s="34" t="s">
        <v>107</v>
      </c>
      <c r="D64" s="35" t="s">
        <v>107</v>
      </c>
      <c r="E64" s="6">
        <v>90367</v>
      </c>
      <c r="F64" s="11">
        <f t="shared" si="8"/>
        <v>0</v>
      </c>
      <c r="G64" s="12">
        <f t="shared" si="9"/>
        <v>72293.600000000006</v>
      </c>
      <c r="H64" s="32"/>
      <c r="I64" s="13" t="str">
        <f t="shared" si="10"/>
        <v xml:space="preserve"> OFERTA CON PRECIO APARENTEMENTE BAJO</v>
      </c>
      <c r="J64" s="33"/>
      <c r="K64" s="26">
        <f t="shared" si="11"/>
        <v>0</v>
      </c>
      <c r="L64" s="33"/>
      <c r="M64" s="26">
        <f t="shared" si="12"/>
        <v>0</v>
      </c>
      <c r="N64" s="33"/>
      <c r="O64" s="26">
        <f t="shared" si="13"/>
        <v>0</v>
      </c>
      <c r="P64" s="33"/>
      <c r="Q64" s="26">
        <f t="shared" si="14"/>
        <v>0</v>
      </c>
      <c r="R64" s="27">
        <f t="shared" si="15"/>
        <v>0</v>
      </c>
    </row>
    <row r="65" spans="1:18" ht="28.5" x14ac:dyDescent="0.25">
      <c r="B65" s="10">
        <v>43</v>
      </c>
      <c r="C65" s="34" t="s">
        <v>108</v>
      </c>
      <c r="D65" s="35" t="s">
        <v>108</v>
      </c>
      <c r="E65" s="6">
        <v>50053</v>
      </c>
      <c r="F65" s="11">
        <f t="shared" si="8"/>
        <v>0</v>
      </c>
      <c r="G65" s="12">
        <f t="shared" si="9"/>
        <v>40042.400000000001</v>
      </c>
      <c r="H65" s="32"/>
      <c r="I65" s="13" t="str">
        <f t="shared" si="10"/>
        <v xml:space="preserve"> OFERTA CON PRECIO APARENTEMENTE BAJO</v>
      </c>
      <c r="J65" s="33"/>
      <c r="K65" s="26">
        <f t="shared" si="11"/>
        <v>0</v>
      </c>
      <c r="L65" s="33"/>
      <c r="M65" s="26">
        <f t="shared" si="12"/>
        <v>0</v>
      </c>
      <c r="N65" s="33"/>
      <c r="O65" s="26">
        <f t="shared" si="13"/>
        <v>0</v>
      </c>
      <c r="P65" s="33"/>
      <c r="Q65" s="26">
        <f t="shared" si="14"/>
        <v>0</v>
      </c>
      <c r="R65" s="27">
        <f t="shared" si="15"/>
        <v>0</v>
      </c>
    </row>
    <row r="66" spans="1:18" ht="28.5" x14ac:dyDescent="0.25">
      <c r="B66" s="10">
        <v>44</v>
      </c>
      <c r="C66" s="34" t="s">
        <v>109</v>
      </c>
      <c r="D66" s="35" t="s">
        <v>109</v>
      </c>
      <c r="E66" s="6">
        <v>120000</v>
      </c>
      <c r="F66" s="11">
        <f t="shared" si="8"/>
        <v>0</v>
      </c>
      <c r="G66" s="12">
        <f t="shared" si="9"/>
        <v>96000</v>
      </c>
      <c r="H66" s="32"/>
      <c r="I66" s="13" t="str">
        <f t="shared" si="10"/>
        <v xml:space="preserve"> OFERTA CON PRECIO APARENTEMENTE BAJO</v>
      </c>
      <c r="J66" s="33"/>
      <c r="K66" s="26">
        <f t="shared" si="11"/>
        <v>0</v>
      </c>
      <c r="L66" s="33"/>
      <c r="M66" s="26">
        <f t="shared" si="12"/>
        <v>0</v>
      </c>
      <c r="N66" s="33"/>
      <c r="O66" s="26">
        <f t="shared" si="13"/>
        <v>0</v>
      </c>
      <c r="P66" s="33"/>
      <c r="Q66" s="26">
        <f t="shared" si="14"/>
        <v>0</v>
      </c>
      <c r="R66" s="27">
        <f t="shared" si="15"/>
        <v>0</v>
      </c>
    </row>
    <row r="67" spans="1:18" ht="28.5" x14ac:dyDescent="0.25">
      <c r="B67" s="10">
        <v>45</v>
      </c>
      <c r="C67" s="34" t="s">
        <v>110</v>
      </c>
      <c r="D67" s="35" t="s">
        <v>110</v>
      </c>
      <c r="E67" s="6">
        <v>40667</v>
      </c>
      <c r="F67" s="11">
        <f t="shared" si="8"/>
        <v>0</v>
      </c>
      <c r="G67" s="12">
        <f t="shared" si="9"/>
        <v>32533.600000000002</v>
      </c>
      <c r="H67" s="32"/>
      <c r="I67" s="13" t="str">
        <f t="shared" si="10"/>
        <v xml:space="preserve"> OFERTA CON PRECIO APARENTEMENTE BAJO</v>
      </c>
      <c r="J67" s="33"/>
      <c r="K67" s="26">
        <f t="shared" si="11"/>
        <v>0</v>
      </c>
      <c r="L67" s="33"/>
      <c r="M67" s="26">
        <f t="shared" si="12"/>
        <v>0</v>
      </c>
      <c r="N67" s="33"/>
      <c r="O67" s="26">
        <f t="shared" si="13"/>
        <v>0</v>
      </c>
      <c r="P67" s="33"/>
      <c r="Q67" s="26">
        <f t="shared" si="14"/>
        <v>0</v>
      </c>
      <c r="R67" s="27">
        <f t="shared" si="15"/>
        <v>0</v>
      </c>
    </row>
    <row r="68" spans="1:18" ht="28.5" x14ac:dyDescent="0.25">
      <c r="B68" s="10">
        <v>46</v>
      </c>
      <c r="C68" s="34" t="s">
        <v>111</v>
      </c>
      <c r="D68" s="35" t="s">
        <v>111</v>
      </c>
      <c r="E68" s="6">
        <v>138307</v>
      </c>
      <c r="F68" s="11">
        <f t="shared" si="8"/>
        <v>0</v>
      </c>
      <c r="G68" s="12">
        <f t="shared" si="9"/>
        <v>110645.6</v>
      </c>
      <c r="H68" s="32"/>
      <c r="I68" s="13" t="str">
        <f t="shared" si="10"/>
        <v xml:space="preserve"> OFERTA CON PRECIO APARENTEMENTE BAJO</v>
      </c>
      <c r="J68" s="33"/>
      <c r="K68" s="26">
        <f t="shared" si="11"/>
        <v>0</v>
      </c>
      <c r="L68" s="33"/>
      <c r="M68" s="26">
        <f t="shared" si="12"/>
        <v>0</v>
      </c>
      <c r="N68" s="33"/>
      <c r="O68" s="26">
        <f t="shared" si="13"/>
        <v>0</v>
      </c>
      <c r="P68" s="33"/>
      <c r="Q68" s="26">
        <f t="shared" si="14"/>
        <v>0</v>
      </c>
      <c r="R68" s="27">
        <f t="shared" si="15"/>
        <v>0</v>
      </c>
    </row>
    <row r="69" spans="1:18" ht="28.5" x14ac:dyDescent="0.25">
      <c r="B69" s="10">
        <v>47</v>
      </c>
      <c r="C69" s="34" t="s">
        <v>112</v>
      </c>
      <c r="D69" s="35" t="s">
        <v>112</v>
      </c>
      <c r="E69" s="6">
        <v>355383</v>
      </c>
      <c r="F69" s="11">
        <f t="shared" si="8"/>
        <v>0</v>
      </c>
      <c r="G69" s="12">
        <f t="shared" si="9"/>
        <v>284306.40000000002</v>
      </c>
      <c r="H69" s="32"/>
      <c r="I69" s="13" t="str">
        <f t="shared" si="10"/>
        <v xml:space="preserve"> OFERTA CON PRECIO APARENTEMENTE BAJO</v>
      </c>
      <c r="J69" s="33"/>
      <c r="K69" s="26">
        <f t="shared" si="11"/>
        <v>0</v>
      </c>
      <c r="L69" s="33"/>
      <c r="M69" s="26">
        <f t="shared" si="12"/>
        <v>0</v>
      </c>
      <c r="N69" s="33"/>
      <c r="O69" s="26">
        <f t="shared" si="13"/>
        <v>0</v>
      </c>
      <c r="P69" s="33"/>
      <c r="Q69" s="26">
        <f t="shared" si="14"/>
        <v>0</v>
      </c>
      <c r="R69" s="27">
        <f t="shared" si="15"/>
        <v>0</v>
      </c>
    </row>
    <row r="70" spans="1:18" ht="28.5" x14ac:dyDescent="0.25">
      <c r="B70" s="10">
        <v>48</v>
      </c>
      <c r="C70" s="34" t="s">
        <v>113</v>
      </c>
      <c r="D70" s="35" t="s">
        <v>113</v>
      </c>
      <c r="E70" s="6">
        <v>4111</v>
      </c>
      <c r="F70" s="11">
        <f t="shared" si="8"/>
        <v>0</v>
      </c>
      <c r="G70" s="12">
        <f t="shared" si="9"/>
        <v>3288.8</v>
      </c>
      <c r="H70" s="32"/>
      <c r="I70" s="13" t="str">
        <f t="shared" si="10"/>
        <v xml:space="preserve"> OFERTA CON PRECIO APARENTEMENTE BAJO</v>
      </c>
      <c r="J70" s="33"/>
      <c r="K70" s="26">
        <f t="shared" si="11"/>
        <v>0</v>
      </c>
      <c r="L70" s="33"/>
      <c r="M70" s="26">
        <f t="shared" si="12"/>
        <v>0</v>
      </c>
      <c r="N70" s="33"/>
      <c r="O70" s="26">
        <f t="shared" si="13"/>
        <v>0</v>
      </c>
      <c r="P70" s="33"/>
      <c r="Q70" s="26">
        <f t="shared" si="14"/>
        <v>0</v>
      </c>
      <c r="R70" s="27">
        <f t="shared" si="15"/>
        <v>0</v>
      </c>
    </row>
    <row r="71" spans="1:18" ht="48.75" customHeight="1" x14ac:dyDescent="0.25">
      <c r="B71" s="10">
        <v>49</v>
      </c>
      <c r="C71" s="34" t="s">
        <v>114</v>
      </c>
      <c r="D71" s="35" t="s">
        <v>114</v>
      </c>
      <c r="E71" s="6">
        <v>22007</v>
      </c>
      <c r="F71" s="11">
        <f t="shared" si="8"/>
        <v>0</v>
      </c>
      <c r="G71" s="12">
        <f t="shared" si="9"/>
        <v>17605.600000000002</v>
      </c>
      <c r="H71" s="32"/>
      <c r="I71" s="13" t="str">
        <f t="shared" si="10"/>
        <v xml:space="preserve"> OFERTA CON PRECIO APARENTEMENTE BAJO</v>
      </c>
      <c r="J71" s="33"/>
      <c r="K71" s="26">
        <f t="shared" si="11"/>
        <v>0</v>
      </c>
      <c r="L71" s="33"/>
      <c r="M71" s="26">
        <f t="shared" si="12"/>
        <v>0</v>
      </c>
      <c r="N71" s="33"/>
      <c r="O71" s="26">
        <f t="shared" si="13"/>
        <v>0</v>
      </c>
      <c r="P71" s="33"/>
      <c r="Q71" s="26">
        <f t="shared" si="14"/>
        <v>0</v>
      </c>
      <c r="R71" s="27">
        <f t="shared" si="15"/>
        <v>0</v>
      </c>
    </row>
    <row r="73" spans="1:18" x14ac:dyDescent="0.25">
      <c r="B73" s="53" t="s">
        <v>60</v>
      </c>
      <c r="C73" s="53"/>
      <c r="D73" s="53"/>
      <c r="E73" s="53"/>
      <c r="F73" s="53"/>
      <c r="G73" s="53"/>
      <c r="H73" s="53"/>
      <c r="I73" s="53"/>
      <c r="J73" s="53"/>
      <c r="K73" s="53"/>
      <c r="L73" s="53"/>
      <c r="M73" s="53"/>
      <c r="N73" s="53"/>
      <c r="O73" s="53"/>
      <c r="P73" s="53"/>
      <c r="Q73" s="53"/>
      <c r="R73" s="14"/>
    </row>
    <row r="74" spans="1:18" x14ac:dyDescent="0.25">
      <c r="B74" s="48" t="s">
        <v>59</v>
      </c>
      <c r="C74" s="48"/>
      <c r="D74" s="48"/>
      <c r="E74" s="48"/>
      <c r="F74" s="48"/>
      <c r="G74" s="48"/>
      <c r="H74" s="48"/>
      <c r="I74" s="48"/>
      <c r="J74" s="48"/>
      <c r="K74" s="48"/>
      <c r="L74" s="48"/>
      <c r="M74" s="48"/>
      <c r="N74" s="48"/>
      <c r="O74" s="48"/>
      <c r="P74" s="48"/>
      <c r="Q74" s="48"/>
      <c r="R74" s="14"/>
    </row>
    <row r="75" spans="1:18" x14ac:dyDescent="0.25">
      <c r="B75" s="24"/>
      <c r="C75" s="24"/>
      <c r="D75" s="24"/>
      <c r="E75" s="24"/>
      <c r="F75" s="24"/>
      <c r="G75" s="24"/>
      <c r="H75" s="24"/>
      <c r="I75" s="24"/>
      <c r="J75" s="24"/>
      <c r="K75" s="24"/>
      <c r="L75" s="24"/>
      <c r="M75" s="24"/>
      <c r="N75" s="24"/>
      <c r="O75" s="24"/>
      <c r="P75" s="24"/>
      <c r="Q75" s="24"/>
      <c r="R75" s="14"/>
    </row>
    <row r="76" spans="1:18" x14ac:dyDescent="0.25">
      <c r="B76" s="47" t="s">
        <v>6</v>
      </c>
      <c r="C76" s="47"/>
      <c r="D76" s="47"/>
      <c r="E76" s="47"/>
      <c r="F76" s="47"/>
      <c r="G76" s="47"/>
      <c r="H76" s="47"/>
      <c r="I76" s="47"/>
      <c r="J76" s="47"/>
      <c r="K76" s="47"/>
      <c r="L76" s="47"/>
      <c r="M76" s="47"/>
      <c r="N76" s="47"/>
      <c r="O76" s="47"/>
      <c r="P76" s="47"/>
      <c r="Q76" s="47"/>
      <c r="R76" s="14"/>
    </row>
    <row r="77" spans="1:18" s="2" customFormat="1" x14ac:dyDescent="0.25">
      <c r="A77" s="8"/>
      <c r="B77" s="28"/>
      <c r="C77" s="28"/>
      <c r="D77" s="28"/>
      <c r="E77" s="28"/>
      <c r="F77" s="28"/>
      <c r="G77" s="14"/>
      <c r="H77" s="14"/>
      <c r="I77" s="29"/>
      <c r="J77" s="29"/>
      <c r="K77" s="29"/>
      <c r="L77" s="29"/>
      <c r="M77" s="29"/>
      <c r="N77" s="14"/>
    </row>
    <row r="78" spans="1:18" s="2" customFormat="1" x14ac:dyDescent="0.25">
      <c r="A78" s="8"/>
      <c r="B78" s="64" t="s">
        <v>44</v>
      </c>
      <c r="C78" s="64"/>
      <c r="D78" s="64"/>
      <c r="E78" s="64"/>
      <c r="F78" s="64"/>
      <c r="G78" s="14"/>
      <c r="H78" s="14"/>
      <c r="I78" s="29"/>
      <c r="J78" s="29"/>
      <c r="K78" s="29"/>
      <c r="L78" s="29"/>
      <c r="M78" s="29"/>
      <c r="N78" s="14"/>
    </row>
    <row r="79" spans="1:18" s="2" customFormat="1" x14ac:dyDescent="0.25">
      <c r="A79" s="8"/>
      <c r="B79" s="64"/>
      <c r="C79" s="64"/>
      <c r="D79" s="64"/>
      <c r="E79" s="64"/>
      <c r="F79" s="64"/>
      <c r="G79" s="14"/>
      <c r="H79" s="14"/>
      <c r="I79" s="29"/>
      <c r="J79" s="29"/>
      <c r="K79" s="29"/>
      <c r="L79" s="29"/>
      <c r="M79" s="29"/>
      <c r="N79" s="14"/>
    </row>
    <row r="80" spans="1:18" s="2" customFormat="1" ht="15.75" thickBot="1" x14ac:dyDescent="0.3">
      <c r="A80" s="8"/>
      <c r="B80" s="65"/>
      <c r="C80" s="65"/>
      <c r="D80" s="65"/>
      <c r="E80" s="65"/>
      <c r="F80" s="65"/>
      <c r="G80" s="14"/>
      <c r="H80" s="14"/>
      <c r="I80" s="29"/>
      <c r="J80" s="29"/>
      <c r="K80" s="29"/>
      <c r="L80" s="29"/>
      <c r="M80" s="29"/>
      <c r="N80" s="14"/>
    </row>
    <row r="81" spans="1:18" s="2" customFormat="1" x14ac:dyDescent="0.25">
      <c r="A81" s="8"/>
      <c r="B81" s="66" t="s">
        <v>45</v>
      </c>
      <c r="C81" s="66"/>
      <c r="D81" s="66"/>
      <c r="E81" s="66"/>
      <c r="F81" s="66"/>
      <c r="G81" s="14"/>
      <c r="H81" s="14"/>
      <c r="I81" s="29"/>
      <c r="J81" s="29"/>
      <c r="K81" s="29"/>
      <c r="L81" s="29"/>
      <c r="M81" s="29"/>
      <c r="N81" s="14"/>
    </row>
    <row r="82" spans="1:18" s="2" customFormat="1" x14ac:dyDescent="0.25">
      <c r="A82" s="8"/>
      <c r="B82" s="66" t="s">
        <v>46</v>
      </c>
      <c r="C82" s="66"/>
      <c r="D82" s="66"/>
      <c r="E82" s="66"/>
      <c r="F82" s="66"/>
      <c r="G82" s="14"/>
      <c r="H82" s="14"/>
      <c r="I82" s="29"/>
      <c r="J82" s="29"/>
      <c r="K82" s="29"/>
      <c r="L82" s="29"/>
      <c r="M82" s="29"/>
      <c r="N82" s="14"/>
    </row>
    <row r="83" spans="1:18" s="2" customFormat="1" x14ac:dyDescent="0.25">
      <c r="A83" s="8"/>
      <c r="B83" s="28"/>
      <c r="C83" s="28"/>
      <c r="D83" s="28"/>
      <c r="E83" s="28"/>
      <c r="F83" s="28"/>
      <c r="G83" s="14"/>
      <c r="H83" s="14"/>
      <c r="I83" s="29"/>
      <c r="J83" s="29"/>
      <c r="K83" s="29"/>
      <c r="L83" s="29"/>
      <c r="M83" s="29"/>
      <c r="N83" s="14"/>
    </row>
    <row r="84" spans="1:18" s="2" customFormat="1" x14ac:dyDescent="0.25">
      <c r="A84" s="8"/>
      <c r="B84" s="29" t="s">
        <v>47</v>
      </c>
      <c r="C84" s="28"/>
      <c r="D84" s="28"/>
      <c r="E84" s="28"/>
      <c r="F84" s="28"/>
      <c r="G84" s="14"/>
      <c r="H84" s="14"/>
      <c r="I84" s="29"/>
      <c r="J84" s="29"/>
      <c r="K84" s="29"/>
      <c r="L84" s="29"/>
      <c r="M84" s="29"/>
      <c r="N84" s="14"/>
    </row>
    <row r="85" spans="1:18" s="2" customFormat="1" ht="14.25" x14ac:dyDescent="0.2">
      <c r="A85" s="62" t="s">
        <v>15</v>
      </c>
      <c r="B85" s="62"/>
      <c r="C85" s="62"/>
      <c r="D85" s="62"/>
      <c r="E85" s="62"/>
      <c r="F85" s="62"/>
      <c r="G85" s="62"/>
      <c r="H85" s="62"/>
      <c r="I85" s="62"/>
      <c r="J85" s="62"/>
      <c r="K85" s="62"/>
      <c r="L85" s="62"/>
      <c r="M85" s="62"/>
      <c r="N85" s="62"/>
      <c r="O85" s="62"/>
      <c r="P85" s="62"/>
      <c r="Q85" s="62"/>
      <c r="R85" s="62"/>
    </row>
    <row r="86" spans="1:18" s="2" customFormat="1" ht="14.25" x14ac:dyDescent="0.2">
      <c r="A86" s="52" t="s">
        <v>16</v>
      </c>
      <c r="B86" s="52"/>
      <c r="C86" s="52"/>
      <c r="D86" s="52"/>
      <c r="E86" s="52"/>
      <c r="F86" s="52"/>
      <c r="G86" s="52"/>
      <c r="H86" s="52"/>
      <c r="I86" s="52"/>
      <c r="J86" s="52"/>
      <c r="K86" s="52"/>
      <c r="L86" s="52"/>
      <c r="M86" s="52"/>
      <c r="N86" s="52"/>
      <c r="O86" s="52"/>
      <c r="P86" s="52"/>
      <c r="Q86" s="52"/>
      <c r="R86" s="52"/>
    </row>
    <row r="87" spans="1:18" s="2" customFormat="1" ht="14.25" x14ac:dyDescent="0.2">
      <c r="A87" s="52" t="s">
        <v>17</v>
      </c>
      <c r="B87" s="52"/>
      <c r="C87" s="52"/>
      <c r="D87" s="52"/>
      <c r="E87" s="52"/>
      <c r="F87" s="52"/>
      <c r="G87" s="52"/>
      <c r="H87" s="52"/>
      <c r="I87" s="52"/>
      <c r="J87" s="52"/>
      <c r="K87" s="52"/>
      <c r="L87" s="52"/>
      <c r="M87" s="52"/>
      <c r="N87" s="52"/>
      <c r="O87" s="52"/>
      <c r="P87" s="52"/>
      <c r="Q87" s="52"/>
      <c r="R87" s="52"/>
    </row>
    <row r="88" spans="1:18" s="2" customFormat="1" ht="14.25" x14ac:dyDescent="0.2">
      <c r="A88" s="52" t="s">
        <v>18</v>
      </c>
      <c r="B88" s="52"/>
      <c r="C88" s="52"/>
      <c r="D88" s="52"/>
      <c r="E88" s="52"/>
      <c r="F88" s="52"/>
      <c r="G88" s="52"/>
      <c r="H88" s="52"/>
      <c r="I88" s="52"/>
      <c r="J88" s="52"/>
      <c r="K88" s="52"/>
      <c r="L88" s="52"/>
      <c r="M88" s="52"/>
      <c r="N88" s="52"/>
      <c r="O88" s="52"/>
      <c r="P88" s="52"/>
      <c r="Q88" s="52"/>
      <c r="R88" s="52"/>
    </row>
    <row r="89" spans="1:18" x14ac:dyDescent="0.25">
      <c r="A89" s="2"/>
      <c r="D89" s="18"/>
      <c r="F89" s="2"/>
      <c r="G89" s="2"/>
      <c r="H89" s="2"/>
      <c r="I89" s="30"/>
      <c r="Q89" s="8"/>
      <c r="R89" s="8"/>
    </row>
    <row r="90" spans="1:18" x14ac:dyDescent="0.25">
      <c r="A90" s="63" t="s">
        <v>19</v>
      </c>
      <c r="B90" s="63"/>
      <c r="C90" s="63"/>
      <c r="D90" s="63"/>
      <c r="E90" s="63"/>
      <c r="F90" s="63"/>
      <c r="G90" s="63"/>
      <c r="H90" s="63"/>
      <c r="I90" s="63"/>
      <c r="J90" s="63"/>
      <c r="K90" s="63"/>
      <c r="L90" s="63"/>
      <c r="M90" s="63"/>
      <c r="N90" s="63"/>
      <c r="O90" s="63"/>
      <c r="P90" s="63"/>
      <c r="Q90" s="63"/>
      <c r="R90" s="63"/>
    </row>
    <row r="91" spans="1:18" x14ac:dyDescent="0.25">
      <c r="A91" s="63" t="s">
        <v>20</v>
      </c>
      <c r="B91" s="63"/>
      <c r="C91" s="63"/>
      <c r="D91" s="63"/>
      <c r="E91" s="63"/>
      <c r="F91" s="63"/>
      <c r="G91" s="63"/>
      <c r="H91" s="63"/>
      <c r="I91" s="63"/>
      <c r="J91" s="63"/>
      <c r="K91" s="63"/>
      <c r="L91" s="63"/>
      <c r="M91" s="63"/>
      <c r="N91" s="63"/>
      <c r="O91" s="63"/>
      <c r="P91" s="63"/>
      <c r="Q91" s="63"/>
      <c r="R91" s="63"/>
    </row>
    <row r="92" spans="1:18" x14ac:dyDescent="0.25">
      <c r="A92" s="61" t="s">
        <v>20</v>
      </c>
      <c r="B92" s="61"/>
      <c r="C92" s="61"/>
      <c r="D92" s="61"/>
      <c r="E92" s="61"/>
      <c r="F92" s="61"/>
      <c r="G92" s="61"/>
      <c r="H92" s="61"/>
      <c r="I92" s="61"/>
      <c r="J92" s="61"/>
      <c r="K92" s="61"/>
      <c r="L92" s="61"/>
      <c r="M92" s="61"/>
    </row>
  </sheetData>
  <sheetProtection selectLockedCells="1"/>
  <mergeCells count="92">
    <mergeCell ref="C51:D51"/>
    <mergeCell ref="B73:Q73"/>
    <mergeCell ref="R21:R22"/>
    <mergeCell ref="B12:Q13"/>
    <mergeCell ref="B15:Q15"/>
    <mergeCell ref="B16:Q16"/>
    <mergeCell ref="B18:I18"/>
    <mergeCell ref="J18:Q18"/>
    <mergeCell ref="H21:H22"/>
    <mergeCell ref="A92:M92"/>
    <mergeCell ref="A85:R85"/>
    <mergeCell ref="A86:R86"/>
    <mergeCell ref="A87:R87"/>
    <mergeCell ref="A88:R88"/>
    <mergeCell ref="A91:R91"/>
    <mergeCell ref="A90:R90"/>
    <mergeCell ref="B78:F80"/>
    <mergeCell ref="B81:F81"/>
    <mergeCell ref="B82:F82"/>
    <mergeCell ref="N21:O21"/>
    <mergeCell ref="P21:Q21"/>
    <mergeCell ref="C23:D23"/>
    <mergeCell ref="C24:D24"/>
    <mergeCell ref="C50:D50"/>
    <mergeCell ref="B76:Q76"/>
    <mergeCell ref="B74:Q74"/>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Q4:R4"/>
    <mergeCell ref="Q5:R5"/>
    <mergeCell ref="C2:P2"/>
    <mergeCell ref="C3:P3"/>
    <mergeCell ref="C4:P5"/>
    <mergeCell ref="Q2:R2"/>
    <mergeCell ref="Q3:R3"/>
    <mergeCell ref="C34:D34"/>
    <mergeCell ref="C33:D33"/>
    <mergeCell ref="C32:D32"/>
    <mergeCell ref="C31:D31"/>
    <mergeCell ref="C30:D30"/>
    <mergeCell ref="C29:D29"/>
    <mergeCell ref="C28:D28"/>
    <mergeCell ref="C27:D27"/>
    <mergeCell ref="C26:D26"/>
    <mergeCell ref="C25:D25"/>
    <mergeCell ref="C35:D35"/>
    <mergeCell ref="C47:D47"/>
    <mergeCell ref="C40:D40"/>
    <mergeCell ref="C39:D39"/>
    <mergeCell ref="C38:D38"/>
    <mergeCell ref="C37:D37"/>
    <mergeCell ref="C36:D36"/>
    <mergeCell ref="C48:D48"/>
    <mergeCell ref="C49:D49"/>
    <mergeCell ref="C43:D43"/>
    <mergeCell ref="C42:D42"/>
    <mergeCell ref="C41:D41"/>
    <mergeCell ref="C46:D46"/>
    <mergeCell ref="C45:D45"/>
    <mergeCell ref="C44:D44"/>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s>
  <conditionalFormatting sqref="I23:I71">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R71">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E71" xr:uid="{00000000-0002-0000-0000-000000000000}">
      <formula1>0</formula1>
      <formula2>100000000000</formula2>
    </dataValidation>
    <dataValidation type="whole" allowBlank="1" showInputMessage="1" showErrorMessage="1" sqref="H23:H71"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L23:L71 N23:N71 J23:J71 P23:P71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RowHeight="15" x14ac:dyDescent="0.25"/>
  <sheetData>
    <row r="1" spans="1:9" x14ac:dyDescent="0.25">
      <c r="A1" s="83" t="s">
        <v>21</v>
      </c>
      <c r="B1" s="83"/>
      <c r="C1" s="83"/>
      <c r="D1" s="83"/>
      <c r="E1" s="83"/>
      <c r="F1" s="83"/>
      <c r="G1" s="83"/>
      <c r="H1" s="83"/>
      <c r="I1" s="83"/>
    </row>
    <row r="2" spans="1:9" x14ac:dyDescent="0.25">
      <c r="A2" s="84" t="s">
        <v>22</v>
      </c>
      <c r="B2" s="84" t="s">
        <v>23</v>
      </c>
      <c r="C2" s="84"/>
      <c r="D2" s="84"/>
      <c r="E2" s="84"/>
      <c r="F2" s="83" t="s">
        <v>24</v>
      </c>
      <c r="G2" s="83"/>
      <c r="H2" s="83"/>
      <c r="I2" s="83"/>
    </row>
    <row r="3" spans="1:9" x14ac:dyDescent="0.25">
      <c r="A3" s="84"/>
      <c r="B3" s="16" t="s">
        <v>25</v>
      </c>
      <c r="C3" s="16" t="s">
        <v>26</v>
      </c>
      <c r="D3" s="84" t="s">
        <v>27</v>
      </c>
      <c r="E3" s="84"/>
      <c r="F3" s="83"/>
      <c r="G3" s="83"/>
      <c r="H3" s="83"/>
      <c r="I3" s="83"/>
    </row>
    <row r="4" spans="1:9" x14ac:dyDescent="0.25">
      <c r="A4" s="15">
        <v>1</v>
      </c>
      <c r="B4" s="15">
        <v>2023</v>
      </c>
      <c r="C4" s="15">
        <v>7</v>
      </c>
      <c r="D4" s="81">
        <v>31</v>
      </c>
      <c r="E4" s="81"/>
      <c r="F4" s="82" t="s">
        <v>28</v>
      </c>
      <c r="G4" s="82"/>
      <c r="H4" s="82"/>
      <c r="I4" s="82"/>
    </row>
    <row r="5" spans="1:9" ht="48.75" customHeight="1" x14ac:dyDescent="0.25">
      <c r="A5" s="15">
        <v>2</v>
      </c>
      <c r="B5" s="15">
        <v>2024</v>
      </c>
      <c r="C5" s="15">
        <v>7</v>
      </c>
      <c r="D5" s="81">
        <v>31</v>
      </c>
      <c r="E5" s="81"/>
      <c r="F5" s="82" t="s">
        <v>62</v>
      </c>
      <c r="G5" s="82"/>
      <c r="H5" s="82"/>
      <c r="I5" s="82"/>
    </row>
    <row r="6" spans="1:9" x14ac:dyDescent="0.25">
      <c r="A6" s="84" t="s">
        <v>29</v>
      </c>
      <c r="B6" s="84"/>
      <c r="C6" s="84"/>
      <c r="D6" s="84"/>
      <c r="E6" s="84"/>
      <c r="F6" s="84"/>
      <c r="G6" s="84"/>
      <c r="H6" s="84"/>
      <c r="I6" s="84"/>
    </row>
    <row r="7" spans="1:9" x14ac:dyDescent="0.25">
      <c r="A7" s="84" t="s">
        <v>30</v>
      </c>
      <c r="B7" s="84"/>
      <c r="C7" s="84"/>
      <c r="D7" s="84"/>
      <c r="E7" s="84" t="s">
        <v>31</v>
      </c>
      <c r="F7" s="84"/>
      <c r="G7" s="84"/>
      <c r="H7" s="84"/>
      <c r="I7" s="84"/>
    </row>
    <row r="8" spans="1:9" x14ac:dyDescent="0.25">
      <c r="A8" s="81" t="s">
        <v>33</v>
      </c>
      <c r="B8" s="81"/>
      <c r="C8" s="81"/>
      <c r="D8" s="81"/>
      <c r="E8" s="81" t="s">
        <v>34</v>
      </c>
      <c r="F8" s="81"/>
      <c r="G8" s="81"/>
      <c r="H8" s="81"/>
      <c r="I8" s="81"/>
    </row>
    <row r="9" spans="1:9" x14ac:dyDescent="0.25">
      <c r="A9" s="84" t="s">
        <v>32</v>
      </c>
      <c r="B9" s="84"/>
      <c r="C9" s="84"/>
      <c r="D9" s="84"/>
      <c r="E9" s="84"/>
      <c r="F9" s="84"/>
      <c r="G9" s="84"/>
      <c r="H9" s="84"/>
      <c r="I9" s="84"/>
    </row>
    <row r="10" spans="1:9" x14ac:dyDescent="0.25">
      <c r="A10" s="84" t="s">
        <v>30</v>
      </c>
      <c r="B10" s="84"/>
      <c r="C10" s="84"/>
      <c r="D10" s="84"/>
      <c r="E10" s="84" t="s">
        <v>31</v>
      </c>
      <c r="F10" s="84"/>
      <c r="G10" s="84"/>
      <c r="H10" s="84"/>
      <c r="I10" s="84"/>
    </row>
    <row r="11" spans="1:9" x14ac:dyDescent="0.25">
      <c r="A11" s="81" t="s">
        <v>35</v>
      </c>
      <c r="B11" s="81"/>
      <c r="C11" s="81"/>
      <c r="D11" s="81"/>
      <c r="E11" s="81" t="s">
        <v>36</v>
      </c>
      <c r="F11" s="81"/>
      <c r="G11" s="81"/>
      <c r="H11" s="81"/>
      <c r="I11" s="81"/>
    </row>
    <row r="12" spans="1:9" x14ac:dyDescent="0.25">
      <c r="A12" s="83" t="s">
        <v>37</v>
      </c>
      <c r="B12" s="83"/>
      <c r="C12" s="83"/>
      <c r="D12" s="83"/>
      <c r="E12" s="83"/>
      <c r="F12" s="83"/>
      <c r="G12" s="83"/>
      <c r="H12" s="83"/>
      <c r="I12" s="83"/>
    </row>
    <row r="13" spans="1:9" x14ac:dyDescent="0.25">
      <c r="A13" s="84" t="s">
        <v>30</v>
      </c>
      <c r="B13" s="84"/>
      <c r="C13" s="84"/>
      <c r="D13" s="84" t="s">
        <v>31</v>
      </c>
      <c r="E13" s="84"/>
      <c r="F13" s="84"/>
      <c r="G13" s="84" t="s">
        <v>38</v>
      </c>
      <c r="H13" s="84"/>
      <c r="I13" s="84"/>
    </row>
    <row r="14" spans="1:9" x14ac:dyDescent="0.25">
      <c r="A14" s="84"/>
      <c r="B14" s="84"/>
      <c r="C14" s="84"/>
      <c r="D14" s="84"/>
      <c r="E14" s="84"/>
      <c r="F14" s="84"/>
      <c r="G14" s="16" t="s">
        <v>25</v>
      </c>
      <c r="H14" s="16" t="s">
        <v>26</v>
      </c>
      <c r="I14" s="16" t="s">
        <v>27</v>
      </c>
    </row>
    <row r="15" spans="1:9" x14ac:dyDescent="0.25">
      <c r="A15" s="81" t="s">
        <v>39</v>
      </c>
      <c r="B15" s="81"/>
      <c r="C15" s="81"/>
      <c r="D15" s="81" t="s">
        <v>40</v>
      </c>
      <c r="E15" s="81"/>
      <c r="F15" s="81"/>
      <c r="G15" s="15">
        <v>2024</v>
      </c>
      <c r="H15" s="15">
        <v>7</v>
      </c>
      <c r="I15" s="15">
        <v>31</v>
      </c>
    </row>
  </sheetData>
  <mergeCells count="25">
    <mergeCell ref="D5:E5"/>
    <mergeCell ref="F5:I5"/>
    <mergeCell ref="A12:I12"/>
    <mergeCell ref="A13:C14"/>
    <mergeCell ref="D13:F14"/>
    <mergeCell ref="G13:I13"/>
    <mergeCell ref="A15:C15"/>
    <mergeCell ref="D15:F15"/>
    <mergeCell ref="A11:D11"/>
    <mergeCell ref="E11:I11"/>
    <mergeCell ref="A6:I6"/>
    <mergeCell ref="A7:D7"/>
    <mergeCell ref="E7:I7"/>
    <mergeCell ref="A8:D8"/>
    <mergeCell ref="E8:I8"/>
    <mergeCell ref="A9:I9"/>
    <mergeCell ref="A10:D10"/>
    <mergeCell ref="E10:I10"/>
    <mergeCell ref="D4:E4"/>
    <mergeCell ref="F4:I4"/>
    <mergeCell ref="A1:I1"/>
    <mergeCell ref="A2:A3"/>
    <mergeCell ref="B2:E2"/>
    <mergeCell ref="F2:I3"/>
    <mergeCell ref="D3:E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7DEA09-469C-4F0B-B4F2-825357B04676}">
  <ds:schemaRefs>
    <ds:schemaRef ds:uri="http://schemas.microsoft.com/sharepoint/v3/contenttype/forms"/>
  </ds:schemaRefs>
</ds:datastoreItem>
</file>

<file path=customXml/itemProps2.xml><?xml version="1.0" encoding="utf-8"?>
<ds:datastoreItem xmlns:ds="http://schemas.openxmlformats.org/officeDocument/2006/customXml" ds:itemID="{F9344258-04F4-4DD9-A895-51E7FD35773C}">
  <ds:schemaRefs>
    <ds:schemaRef ds:uri="http://schemas.microsoft.com/office/2006/metadata/properties"/>
    <ds:schemaRef ds:uri="http://purl.org/dc/terms/"/>
    <ds:schemaRef ds:uri="f1902867-ed96-4fa5-b30e-68bd4716a0c6"/>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79863e4e-108d-4cd4-a579-430b454fb7fe"/>
    <ds:schemaRef ds:uri="http://purl.org/dc/dcmitype/"/>
  </ds:schemaRefs>
</ds:datastoreItem>
</file>

<file path=customXml/itemProps3.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XIMENA ANDREA CUARTAS MESA</cp:lastModifiedBy>
  <cp:lastPrinted>2024-07-22T21:37:16Z</cp:lastPrinted>
  <dcterms:created xsi:type="dcterms:W3CDTF">2021-05-27T13:17:41Z</dcterms:created>
  <dcterms:modified xsi:type="dcterms:W3CDTF">2024-08-01T23:22:08Z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