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07 ABONOS/"/>
    </mc:Choice>
  </mc:AlternateContent>
  <xr:revisionPtr revIDLastSave="149" documentId="13_ncr:1_{F325527D-AE3E-4150-8C66-BA9D114568FD}" xr6:coauthVersionLast="47" xr6:coauthVersionMax="47" xr10:uidLastSave="{065DC2C7-C730-46F1-B6EF-64A6F6D864AD}"/>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8" i="7" l="1"/>
  <c r="O70" i="7"/>
  <c r="O67" i="7"/>
  <c r="O69" i="7" l="1"/>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5" i="7"/>
  <c r="O64" i="7"/>
  <c r="L62" i="7"/>
  <c r="M62" i="7" s="1"/>
  <c r="J62" i="7"/>
  <c r="H62" i="7"/>
  <c r="L14" i="7"/>
  <c r="J14" i="7"/>
  <c r="H14" i="7"/>
  <c r="M14" i="7" l="1"/>
  <c r="O63" i="7"/>
  <c r="O66" i="7" s="1"/>
  <c r="M21" i="7"/>
  <c r="O21" i="7" s="1"/>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14" i="7"/>
  <c r="K62" i="7"/>
  <c r="O71" i="7"/>
  <c r="N14" i="7"/>
  <c r="O14" i="7" s="1"/>
  <c r="N62" i="7"/>
  <c r="O62" i="7" s="1"/>
  <c r="O72" i="7" l="1"/>
</calcChain>
</file>

<file path=xl/sharedStrings.xml><?xml version="1.0" encoding="utf-8"?>
<sst xmlns="http://schemas.openxmlformats.org/spreadsheetml/2006/main" count="194" uniqueCount="138">
  <si>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</si>
  <si>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</si>
  <si>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</si>
  <si>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</si>
  <si>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</si>
  <si>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</si>
  <si>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</si>
  <si>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</si>
  <si>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</si>
  <si>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</si>
  <si>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</si>
  <si>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</si>
  <si>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</si>
  <si>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</si>
  <si>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</si>
  <si>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</si>
  <si>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</si>
  <si>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</si>
  <si>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</si>
  <si>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</si>
  <si>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</si>
  <si>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</si>
  <si>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</si>
  <si>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</si>
  <si>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</si>
  <si>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</si>
  <si>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</si>
  <si>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</si>
  <si>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</si>
  <si>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</si>
  <si>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</si>
  <si>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</si>
  <si>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</si>
  <si>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</si>
  <si>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</si>
  <si>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</si>
  <si>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</si>
  <si>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</si>
  <si>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</si>
  <si>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</si>
  <si>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</si>
  <si>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</si>
  <si>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</si>
  <si>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</si>
  <si>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</si>
  <si>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</si>
  <si>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</si>
  <si>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</si>
  <si>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</si>
  <si>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</si>
  <si>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</si>
  <si>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</si>
  <si>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</si>
  <si>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</si>
  <si>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</si>
  <si>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</si>
  <si>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</si>
  <si>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</si>
  <si>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</si>
  <si>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</si>
  <si>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</si>
  <si>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</si>
  <si>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</si>
  <si>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</si>
  <si>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</si>
  <si>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</si>
  <si>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</si>
  <si>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</si>
  <si>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</si>
  <si>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</si>
  <si>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</si>
  <si>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</si>
  <si>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</si>
  <si>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</si>
  <si>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</si>
  <si>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</si>
  <si>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</si>
  <si>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</si>
  <si>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</si>
  <si>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</si>
  <si>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</si>
  <si>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r>
      <rPr>
        <sz val="11"/>
        <rFont val="Verdana"/>
        <family val="2"/>
      </rPr>
      <t>Planta botón de oro ornamental de 60 cm</t>
    </r>
  </si>
  <si>
    <r>
      <rPr>
        <sz val="11"/>
        <rFont val="Verdana"/>
        <family val="2"/>
      </rPr>
      <t>Planta Cayena de copa grande ( surtido) de 60 cm</t>
    </r>
  </si>
  <si>
    <r>
      <rPr>
        <sz val="11"/>
        <rFont val="Verdana"/>
        <family val="2"/>
      </rPr>
      <t>Plantas Durantas color ( surtido) de 60 cm</t>
    </r>
  </si>
  <si>
    <r>
      <rPr>
        <sz val="11"/>
        <rFont val="Verdana"/>
        <family val="2"/>
      </rPr>
      <t>Pachystachys lutea colores surtidos altura mínima de 25 cm</t>
    </r>
  </si>
  <si>
    <r>
      <rPr>
        <sz val="11"/>
        <rFont val="Verdana"/>
        <family val="2"/>
      </rPr>
      <t>Suculentas  surtidas en matera de plástico  de mínimo 10 CM</t>
    </r>
  </si>
  <si>
    <r>
      <rPr>
        <sz val="11"/>
        <rFont val="Verdana"/>
        <family val="2"/>
      </rPr>
      <t>lavanda mínimo de 30 cm de altura</t>
    </r>
  </si>
  <si>
    <r>
      <rPr>
        <sz val="11"/>
        <rFont val="Verdana"/>
        <family val="2"/>
      </rPr>
      <t>Geranio mínimo 30 cm de altura en matera de plástico para colgar</t>
    </r>
  </si>
  <si>
    <r>
      <rPr>
        <sz val="11"/>
        <rFont val="Verdana"/>
        <family val="2"/>
      </rPr>
      <t>Pino vela mínimo 20 cm de altura</t>
    </r>
  </si>
  <si>
    <r>
      <rPr>
        <sz val="11"/>
        <rFont val="Verdana"/>
        <family val="2"/>
      </rPr>
      <t>Palma Bismarckia : Diámetro= 26 cm * altura= 26 cm</t>
    </r>
  </si>
  <si>
    <r>
      <rPr>
        <sz val="11"/>
        <rFont val="Verdana"/>
        <family val="2"/>
      </rPr>
      <t>Guayacan  (Guaiacum officinale)  de mínimo 2 metros</t>
    </r>
  </si>
  <si>
    <r>
      <rPr>
        <sz val="11"/>
        <rFont val="Verdana"/>
        <family val="2"/>
      </rPr>
      <t>Roble (Quercus humboldtii Bonpl) de mínimo 2 metros</t>
    </r>
  </si>
  <si>
    <r>
      <rPr>
        <sz val="11"/>
        <rFont val="Verdana"/>
        <family val="2"/>
      </rPr>
      <t>Cucharo (Myrsine guianensis (Aubl.) Kuntze) de mínimo 2 metros</t>
    </r>
  </si>
  <si>
    <r>
      <rPr>
        <sz val="11"/>
        <rFont val="Verdana"/>
        <family val="2"/>
      </rPr>
      <t>Arrayán  (Myrcianthes  leucoxyla  (Ortega)  McVaugh)de mínimo 2 metros</t>
    </r>
  </si>
  <si>
    <r>
      <rPr>
        <sz val="11"/>
        <rFont val="Verdana"/>
        <family val="2"/>
      </rPr>
      <t>Aliso (Alnus acuminata Kunth) de mínimo 2 metros</t>
    </r>
  </si>
  <si>
    <r>
      <rPr>
        <sz val="11"/>
        <rFont val="Verdana"/>
        <family val="2"/>
      </rPr>
      <t>Chicala (Tabebuia ochracea) de mínimo 2 metros</t>
    </r>
  </si>
  <si>
    <r>
      <rPr>
        <sz val="11"/>
        <rFont val="Verdana"/>
        <family val="2"/>
      </rPr>
      <t>Ocobo colores variados (Tabebuia rosea) de mínimo 2 metros</t>
    </r>
  </si>
  <si>
    <r>
      <rPr>
        <sz val="11"/>
        <rFont val="Verdana"/>
        <family val="2"/>
      </rPr>
      <t>Guácimo (Guazuma ulmifolia) de mínimo 2 metros</t>
    </r>
  </si>
  <si>
    <r>
      <rPr>
        <sz val="11"/>
        <rFont val="Verdana"/>
        <family val="2"/>
      </rPr>
      <t>Siete Cueros ( Andesanthus lepidotus) de mínimo 2 metros</t>
    </r>
  </si>
  <si>
    <r>
      <rPr>
        <sz val="11"/>
        <rFont val="Verdana"/>
        <family val="2"/>
      </rPr>
      <t>Sauce (Salix humboldtiana Willd.) de mínimo 2 metros</t>
    </r>
  </si>
  <si>
    <r>
      <rPr>
        <sz val="11"/>
        <rFont val="Verdana"/>
        <family val="2"/>
      </rPr>
      <t>Mano  de  oso  (Oreopanax  bogotensis)  de  mínimo  2 metros</t>
    </r>
  </si>
  <si>
    <r>
      <rPr>
        <sz val="11"/>
        <rFont val="Verdana"/>
        <family val="2"/>
      </rPr>
      <t>Semillas mani forrajero x 500 gr</t>
    </r>
  </si>
  <si>
    <r>
      <rPr>
        <sz val="11"/>
        <rFont val="Verdana"/>
        <family val="2"/>
      </rPr>
      <t>Grama Japonesa m2</t>
    </r>
  </si>
  <si>
    <r>
      <rPr>
        <sz val="11"/>
        <rFont val="Verdana"/>
        <family val="2"/>
      </rPr>
      <t>Aves del paraíso mínimo de 2 metros</t>
    </r>
  </si>
  <si>
    <r>
      <rPr>
        <sz val="11"/>
        <rFont val="Verdana"/>
        <family val="2"/>
      </rPr>
      <t>Unidad</t>
    </r>
  </si>
  <si>
    <r>
      <rPr>
        <sz val="11"/>
        <rFont val="Verdana"/>
        <family val="2"/>
      </rPr>
      <t>M2</t>
    </r>
  </si>
  <si>
    <r>
      <rPr>
        <sz val="11"/>
        <rFont val="Verdana"/>
        <family val="2"/>
      </rPr>
      <t>Gualanday (Jacaranda mimosifolia) mínimo de 2 metros</t>
    </r>
  </si>
  <si>
    <r>
      <rPr>
        <sz val="11"/>
        <rFont val="Verdana"/>
        <family val="2"/>
      </rPr>
      <t>Cámbulos mínimo 2 metros</t>
    </r>
  </si>
  <si>
    <r>
      <rPr>
        <sz val="11"/>
        <rFont val="Verdana"/>
        <family val="2"/>
      </rPr>
      <t>Fungicida  de  Contacto  Ingrediente  Activo:  Mancozeb (80%  p/p)  y  Coformulantes:  Cantidad  suficiente  para completar el 100% p/p  por kilo</t>
    </r>
  </si>
  <si>
    <r>
      <rPr>
        <sz val="11"/>
        <rFont val="Verdana"/>
        <family val="2"/>
      </rPr>
      <t>Hormiguicida X 500 Grs ingrediente activo abamectina - Cebo en trozos por libra</t>
    </r>
  </si>
  <si>
    <r>
      <rPr>
        <sz val="11"/>
        <rFont val="Verdana"/>
        <family val="2"/>
      </rPr>
      <t>Insecticida y Acaricida Sistémico de Ingrediente Activo Dimethoato (400 g/l) por Litro.</t>
    </r>
  </si>
  <si>
    <r>
      <rPr>
        <sz val="11"/>
        <rFont val="Verdana"/>
        <family val="2"/>
      </rPr>
      <t>Fungicida concentración 720 g/l de Clorotalonil por litro</t>
    </r>
  </si>
  <si>
    <r>
      <rPr>
        <sz val="11"/>
        <rFont val="Verdana"/>
        <family val="2"/>
      </rPr>
      <t xml:space="preserve">El biocontrolador con Extracto de Ruda 100 g/L DENSIDAD
</t>
    </r>
    <r>
      <rPr>
        <sz val="11"/>
        <rFont val="Verdana"/>
        <family val="2"/>
      </rPr>
      <t>0.95 – 1.01 g/ml - Actúa como nematicida, acaricida e insecticida por litro</t>
    </r>
  </si>
  <si>
    <r>
      <rPr>
        <sz val="11"/>
        <rFont val="Verdana"/>
        <family val="2"/>
      </rPr>
      <t>Herbicida  sistémico  no  selectivo  de  absorción  foliar Glifosato de 648 g/l de concetrado soluble SL. Por Galón.</t>
    </r>
  </si>
  <si>
    <r>
      <rPr>
        <sz val="11"/>
        <rFont val="Verdana"/>
        <family val="2"/>
      </rPr>
      <t>Fertilizante químico granulado 10-30-10 X 50 Kg</t>
    </r>
  </si>
  <si>
    <r>
      <rPr>
        <sz val="11"/>
        <rFont val="Verdana"/>
        <family val="2"/>
      </rPr>
      <t>Herbicida con ingrediente activo EL PARAQUAT en forma de sal dicloruro, en una concentración de 200 g/l del ión Paraquat libre (265,0 g/l de la sal). Por  galón.</t>
    </r>
  </si>
  <si>
    <r>
      <rPr>
        <sz val="11"/>
        <rFont val="Verdana"/>
        <family val="2"/>
      </rPr>
      <t>Herbicida  no  selectivo  formulado  como  concentrado soluble con base en el ingrediente activo glufosinato de amonio con una concentración de 150 g/L por  galón</t>
    </r>
  </si>
  <si>
    <r>
      <rPr>
        <sz val="11"/>
        <rFont val="Verdana"/>
        <family val="2"/>
      </rPr>
      <t>Carbonato de Cal X 50 Kg</t>
    </r>
  </si>
  <si>
    <r>
      <rPr>
        <sz val="11"/>
        <rFont val="Verdana"/>
        <family val="2"/>
      </rPr>
      <t>Insecticida   agricola   con     Bifenthrin     Concentrado Emulsionable (EC) concentración  100 g/l</t>
    </r>
  </si>
  <si>
    <r>
      <rPr>
        <sz val="11"/>
        <rFont val="Verdana"/>
        <family val="2"/>
      </rPr>
      <t>Herbicida graminicida sistémico para uso posemergente temprano. Ingrediente activo cletodim EC  120 g/l)</t>
    </r>
  </si>
  <si>
    <r>
      <rPr>
        <sz val="11"/>
        <rFont val="Verdana"/>
        <family val="2"/>
      </rPr>
      <t>Urea granulada X Bulto 50 Kg</t>
    </r>
  </si>
  <si>
    <r>
      <rPr>
        <sz val="11"/>
        <rFont val="Verdana"/>
        <family val="2"/>
      </rPr>
      <t>Kilo</t>
    </r>
  </si>
  <si>
    <r>
      <rPr>
        <sz val="11"/>
        <rFont val="Verdana"/>
        <family val="2"/>
      </rPr>
      <t>Libra</t>
    </r>
  </si>
  <si>
    <r>
      <rPr>
        <sz val="11"/>
        <rFont val="Verdana"/>
        <family val="2"/>
      </rPr>
      <t>Litro</t>
    </r>
  </si>
  <si>
    <r>
      <rPr>
        <sz val="11"/>
        <rFont val="Verdana"/>
        <family val="2"/>
      </rPr>
      <t>Galón</t>
    </r>
  </si>
  <si>
    <r>
      <rPr>
        <sz val="11"/>
        <rFont val="Verdana"/>
        <family val="2"/>
      </rPr>
      <t>Bulto</t>
    </r>
  </si>
  <si>
    <r>
      <rPr>
        <sz val="11"/>
        <rFont val="Verdana"/>
        <family val="2"/>
      </rPr>
      <t>Jabon Potasico insecticida de uso agrícola por 1000 ml</t>
    </r>
  </si>
  <si>
    <r>
      <rPr>
        <sz val="11"/>
        <rFont val="Verdana"/>
        <family val="2"/>
      </rPr>
      <t>Insecticida con Fipronil</t>
    </r>
  </si>
  <si>
    <r>
      <rPr>
        <sz val="11"/>
        <rFont val="Verdana"/>
        <family val="2"/>
      </rPr>
      <t>Oxicloruro de cobre</t>
    </r>
  </si>
  <si>
    <r>
      <rPr>
        <sz val="11"/>
        <rFont val="Verdana"/>
        <family val="2"/>
      </rPr>
      <t>Insecticida con Abamectina</t>
    </r>
  </si>
  <si>
    <r>
      <rPr>
        <sz val="11"/>
        <rFont val="Verdana"/>
        <family val="2"/>
      </rPr>
      <t>Fertigallinaza líquida</t>
    </r>
  </si>
  <si>
    <r>
      <rPr>
        <sz val="11"/>
        <rFont val="Verdana"/>
        <family val="2"/>
      </rPr>
      <t>Tierra negra abonada</t>
    </r>
  </si>
  <si>
    <r>
      <rPr>
        <sz val="11"/>
        <rFont val="Verdana"/>
        <family val="2"/>
      </rPr>
      <t>Gallinaza compostada X 50 Kg</t>
    </r>
  </si>
  <si>
    <r>
      <rPr>
        <sz val="11"/>
        <rFont val="Verdana"/>
        <family val="2"/>
      </rPr>
      <t>M3</t>
    </r>
  </si>
  <si>
    <r>
      <rPr>
        <sz val="11"/>
        <rFont val="Verdana"/>
        <family val="2"/>
      </rPr>
      <t>Manguera de 16 mm rollo X 200 M</t>
    </r>
  </si>
  <si>
    <r>
      <rPr>
        <sz val="11"/>
        <rFont val="Verdana"/>
        <family val="2"/>
      </rPr>
      <t>Cinta de goteo por 1000 m , calibre 6,000, distancia de goteos de 10 cm</t>
    </r>
  </si>
  <si>
    <r>
      <rPr>
        <sz val="11"/>
        <rFont val="Verdana"/>
        <family val="2"/>
      </rPr>
      <t>Codo 16 mm</t>
    </r>
  </si>
  <si>
    <r>
      <rPr>
        <sz val="11"/>
        <rFont val="Verdana"/>
        <family val="2"/>
      </rPr>
      <t>La Fumigadora, Aspersora o Pulverizadora 1,5 Litros con válvula reguladora de presión con material del cuerpo plástico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</si>
</sst>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color rgb="FF000000"/>
      <name val="Times New Roman"/>
      <family val="1"/>
    </font>
    <font>
      <sz val="11"/>
      <name val="Verdana"/>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0" borderId="0"/>
  </cellStyleXfs>
  <cellXfs count="13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40" fillId="0" borderId="26" xfId="47" applyFont="1" applyBorder="1" applyAlignment="1">
      <alignment horizontal="left" vertical="top" wrapText="1"/>
    </xf>
    <xf numFmtId="0" fontId="40" fillId="0" borderId="26" xfId="47" applyFont="1" applyBorder="1" applyAlignment="1">
      <alignment horizontal="center" vertical="top" wrapText="1"/>
    </xf>
    <xf numFmtId="0" fontId="40" fillId="0" borderId="41" xfId="0" applyFont="1" applyBorder="1" applyAlignment="1">
      <alignment horizontal="left" vertical="top" wrapText="1"/>
    </xf>
    <xf numFmtId="0" fontId="40" fillId="0" borderId="26" xfId="0" applyFont="1" applyBorder="1" applyAlignment="1">
      <alignment horizontal="left" vertical="top" wrapText="1"/>
    </xf>
    <xf numFmtId="0" fontId="40" fillId="0" borderId="41" xfId="0" applyFont="1" applyBorder="1" applyAlignment="1">
      <alignment horizontal="center" vertical="top" wrapText="1"/>
    </xf>
    <xf numFmtId="0" fontId="40" fillId="0" borderId="26" xfId="0" applyFont="1" applyBorder="1" applyAlignment="1">
      <alignment horizontal="center" vertical="top" wrapText="1"/>
    </xf>
    <xf numFmtId="0" fontId="0" fillId="0" borderId="26" xfId="0" applyBorder="1" applyAlignment="1">
      <alignment horizontal="left" vertical="top"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2" xfId="47" xr:uid="{BC60EAC4-04B5-4DCD-9556-39BC741587B9}"/>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talogofloravalleaburra.eia.edu.co/species/10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8"/>
  <sheetViews>
    <sheetView showGridLines="0" tabSelected="1" view="pageBreakPreview" zoomScale="90" zoomScaleNormal="70" zoomScaleSheetLayoutView="90" zoomScalePageLayoutView="55" workbookViewId="0">
      <selection activeCell="C27" sqref="C2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4"/>
      <c r="B2" s="105" t="s">
        <v>0</v>
      </c>
      <c r="C2" s="105"/>
      <c r="D2" s="105"/>
      <c r="E2" s="105"/>
      <c r="F2" s="105"/>
      <c r="G2" s="105"/>
      <c r="H2" s="105"/>
      <c r="I2" s="105"/>
      <c r="J2" s="105"/>
      <c r="K2" s="105"/>
      <c r="L2" s="105"/>
      <c r="M2" s="105"/>
      <c r="N2" s="106" t="s">
        <v>80</v>
      </c>
      <c r="O2" s="106"/>
    </row>
    <row r="3" spans="1:15" ht="15.75" customHeight="1" x14ac:dyDescent="0.25">
      <c r="A3" s="104"/>
      <c r="B3" s="105" t="s">
        <v>2</v>
      </c>
      <c r="C3" s="105"/>
      <c r="D3" s="105"/>
      <c r="E3" s="105"/>
      <c r="F3" s="105"/>
      <c r="G3" s="105"/>
      <c r="H3" s="105"/>
      <c r="I3" s="105"/>
      <c r="J3" s="105"/>
      <c r="K3" s="105"/>
      <c r="L3" s="105"/>
      <c r="M3" s="105"/>
      <c r="N3" s="106" t="s">
        <v>77</v>
      </c>
      <c r="O3" s="106"/>
    </row>
    <row r="4" spans="1:15" ht="16.5" customHeight="1" x14ac:dyDescent="0.25">
      <c r="A4" s="104"/>
      <c r="B4" s="105" t="s">
        <v>3</v>
      </c>
      <c r="C4" s="105"/>
      <c r="D4" s="105"/>
      <c r="E4" s="105"/>
      <c r="F4" s="105"/>
      <c r="G4" s="105"/>
      <c r="H4" s="105"/>
      <c r="I4" s="105"/>
      <c r="J4" s="105"/>
      <c r="K4" s="105"/>
      <c r="L4" s="105"/>
      <c r="M4" s="105"/>
      <c r="N4" s="106" t="s">
        <v>79</v>
      </c>
      <c r="O4" s="106"/>
    </row>
    <row r="5" spans="1:15" ht="15" customHeight="1" x14ac:dyDescent="0.25">
      <c r="A5" s="104"/>
      <c r="B5" s="105"/>
      <c r="C5" s="105"/>
      <c r="D5" s="105"/>
      <c r="E5" s="105"/>
      <c r="F5" s="105"/>
      <c r="G5" s="105"/>
      <c r="H5" s="105"/>
      <c r="I5" s="105"/>
      <c r="J5" s="105"/>
      <c r="K5" s="105"/>
      <c r="L5" s="105"/>
      <c r="M5" s="105"/>
      <c r="N5" s="106" t="s">
        <v>4</v>
      </c>
      <c r="O5" s="106"/>
    </row>
    <row r="7" spans="1:15" x14ac:dyDescent="0.25">
      <c r="A7" s="5" t="s">
        <v>5</v>
      </c>
    </row>
    <row r="8" spans="1:15" ht="9.9499999999999993" customHeight="1" x14ac:dyDescent="0.25">
      <c r="A8" s="6"/>
    </row>
    <row r="9" spans="1:15" ht="30" customHeight="1" x14ac:dyDescent="0.25">
      <c r="A9" s="90" t="s">
        <v>6</v>
      </c>
      <c r="B9" s="91"/>
      <c r="D9" s="96" t="s">
        <v>7</v>
      </c>
      <c r="E9" s="97"/>
      <c r="F9" s="86"/>
      <c r="G9" s="87"/>
      <c r="H9" s="87"/>
      <c r="I9" s="88"/>
      <c r="K9" s="96" t="s">
        <v>8</v>
      </c>
      <c r="L9" s="97"/>
      <c r="M9" s="102"/>
      <c r="N9" s="103"/>
    </row>
    <row r="10" spans="1:15" ht="8.25" customHeight="1" x14ac:dyDescent="0.25">
      <c r="A10" s="92"/>
      <c r="B10" s="93"/>
      <c r="C10" s="7"/>
      <c r="E10" s="8"/>
      <c r="F10" s="8"/>
      <c r="M10" s="8"/>
      <c r="N10" s="2"/>
    </row>
    <row r="11" spans="1:15" ht="30" customHeight="1" x14ac:dyDescent="0.25">
      <c r="A11" s="94"/>
      <c r="B11" s="95"/>
      <c r="D11" s="96" t="s">
        <v>9</v>
      </c>
      <c r="E11" s="97"/>
      <c r="F11" s="86"/>
      <c r="G11" s="87"/>
      <c r="H11" s="87"/>
      <c r="I11" s="88"/>
      <c r="K11" s="96" t="s">
        <v>10</v>
      </c>
      <c r="L11" s="97"/>
      <c r="M11" s="100"/>
      <c r="N11" s="101"/>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58" t="s">
        <v>81</v>
      </c>
      <c r="C14" s="13"/>
      <c r="D14" s="10">
        <v>1</v>
      </c>
      <c r="E14" s="59" t="s">
        <v>104</v>
      </c>
      <c r="F14" s="14"/>
      <c r="G14" s="12"/>
      <c r="H14" s="1">
        <f>+ROUND(F14*G14,0)</f>
        <v>0</v>
      </c>
      <c r="I14" s="12"/>
      <c r="J14" s="1">
        <f t="shared" ref="J14:J62" si="0">ROUND(F14*I14,0)</f>
        <v>0</v>
      </c>
      <c r="K14" s="1">
        <f t="shared" ref="K14:K62" si="1">ROUND(F14+H14+J14,0)</f>
        <v>0</v>
      </c>
      <c r="L14" s="1">
        <f t="shared" ref="L14:L62" si="2">ROUND(F14*D14,0)</f>
        <v>0</v>
      </c>
      <c r="M14" s="1">
        <f t="shared" ref="M14:M62" si="3">ROUND(L14*G14,0)</f>
        <v>0</v>
      </c>
      <c r="N14" s="1">
        <f t="shared" ref="N14:N62" si="4">ROUND(L14*I14,0)</f>
        <v>0</v>
      </c>
      <c r="O14" s="28">
        <f t="shared" ref="O14:O62" si="5">ROUND(L14+N14+M14,0)</f>
        <v>0</v>
      </c>
    </row>
    <row r="15" spans="1:15" s="9" customFormat="1" ht="51" customHeight="1" x14ac:dyDescent="0.25">
      <c r="A15" s="27">
        <v>2</v>
      </c>
      <c r="B15" s="58" t="s">
        <v>82</v>
      </c>
      <c r="C15" s="13"/>
      <c r="D15" s="10">
        <v>1</v>
      </c>
      <c r="E15" s="59" t="s">
        <v>104</v>
      </c>
      <c r="F15" s="14"/>
      <c r="G15" s="12"/>
      <c r="H15" s="1">
        <f t="shared" ref="H15:H61" si="6">+ROUND(F15*G15,0)</f>
        <v>0</v>
      </c>
      <c r="I15" s="12"/>
      <c r="J15" s="1">
        <f t="shared" ref="J15:J61" si="7">ROUND(F15*I15,0)</f>
        <v>0</v>
      </c>
      <c r="K15" s="1">
        <f t="shared" ref="K15:K61" si="8">ROUND(F15+H15+J15,0)</f>
        <v>0</v>
      </c>
      <c r="L15" s="1">
        <f t="shared" ref="L15:L61" si="9">ROUND(F15*D15,0)</f>
        <v>0</v>
      </c>
      <c r="M15" s="1">
        <f t="shared" ref="M15:M61" si="10">ROUND(L15*G15,0)</f>
        <v>0</v>
      </c>
      <c r="N15" s="1">
        <f t="shared" ref="N15:N61" si="11">ROUND(L15*I15,0)</f>
        <v>0</v>
      </c>
      <c r="O15" s="28">
        <f t="shared" ref="O15:O61" si="12">ROUND(L15+N15+M15,0)</f>
        <v>0</v>
      </c>
    </row>
    <row r="16" spans="1:15" s="9" customFormat="1" ht="51" customHeight="1" x14ac:dyDescent="0.25">
      <c r="A16" s="27">
        <v>3</v>
      </c>
      <c r="B16" s="58" t="s">
        <v>83</v>
      </c>
      <c r="C16" s="13"/>
      <c r="D16" s="10">
        <v>1</v>
      </c>
      <c r="E16" s="59" t="s">
        <v>104</v>
      </c>
      <c r="F16" s="14"/>
      <c r="G16" s="12"/>
      <c r="H16" s="1">
        <f t="shared" ref="H16:H55" si="13">+ROUND(F16*G16,0)</f>
        <v>0</v>
      </c>
      <c r="I16" s="12"/>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8">
        <f t="shared" ref="O16:O55" si="19">ROUND(L16+N16+M16,0)</f>
        <v>0</v>
      </c>
    </row>
    <row r="17" spans="1:15" s="9" customFormat="1" ht="51" customHeight="1" x14ac:dyDescent="0.25">
      <c r="A17" s="27">
        <v>4</v>
      </c>
      <c r="B17" s="58" t="s">
        <v>84</v>
      </c>
      <c r="C17" s="13"/>
      <c r="D17" s="10">
        <v>1</v>
      </c>
      <c r="E17" s="59" t="s">
        <v>104</v>
      </c>
      <c r="F17" s="14"/>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51" customHeight="1" x14ac:dyDescent="0.25">
      <c r="A18" s="27">
        <v>5</v>
      </c>
      <c r="B18" s="58" t="s">
        <v>85</v>
      </c>
      <c r="C18" s="13"/>
      <c r="D18" s="10">
        <v>1</v>
      </c>
      <c r="E18" s="59" t="s">
        <v>104</v>
      </c>
      <c r="F18" s="14"/>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51" customHeight="1" x14ac:dyDescent="0.25">
      <c r="A19" s="27">
        <v>6</v>
      </c>
      <c r="B19" s="58" t="s">
        <v>86</v>
      </c>
      <c r="C19" s="13"/>
      <c r="D19" s="10">
        <v>1</v>
      </c>
      <c r="E19" s="59" t="s">
        <v>104</v>
      </c>
      <c r="F19" s="14"/>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x14ac:dyDescent="0.25">
      <c r="A20" s="27">
        <v>7</v>
      </c>
      <c r="B20" s="58" t="s">
        <v>87</v>
      </c>
      <c r="C20" s="13"/>
      <c r="D20" s="10">
        <v>1</v>
      </c>
      <c r="E20" s="59" t="s">
        <v>104</v>
      </c>
      <c r="F20" s="14"/>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51" customHeight="1" x14ac:dyDescent="0.25">
      <c r="A21" s="27">
        <v>8</v>
      </c>
      <c r="B21" s="58" t="s">
        <v>88</v>
      </c>
      <c r="C21" s="13"/>
      <c r="D21" s="10">
        <v>1</v>
      </c>
      <c r="E21" s="59" t="s">
        <v>104</v>
      </c>
      <c r="F21" s="14"/>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51" customHeight="1" x14ac:dyDescent="0.25">
      <c r="A22" s="27">
        <v>9</v>
      </c>
      <c r="B22" s="58" t="s">
        <v>89</v>
      </c>
      <c r="C22" s="13"/>
      <c r="D22" s="10">
        <v>1</v>
      </c>
      <c r="E22" s="59" t="s">
        <v>104</v>
      </c>
      <c r="F22" s="14"/>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51" customHeight="1" x14ac:dyDescent="0.25">
      <c r="A23" s="27">
        <v>10</v>
      </c>
      <c r="B23" s="58" t="s">
        <v>90</v>
      </c>
      <c r="C23" s="13"/>
      <c r="D23" s="10">
        <v>1</v>
      </c>
      <c r="E23" s="59" t="s">
        <v>104</v>
      </c>
      <c r="F23" s="14"/>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51" customHeight="1" x14ac:dyDescent="0.25">
      <c r="A24" s="27">
        <v>11</v>
      </c>
      <c r="B24" s="58" t="s">
        <v>91</v>
      </c>
      <c r="C24" s="13"/>
      <c r="D24" s="10">
        <v>1</v>
      </c>
      <c r="E24" s="59" t="s">
        <v>104</v>
      </c>
      <c r="F24" s="14"/>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51" customHeight="1" x14ac:dyDescent="0.25">
      <c r="A25" s="27">
        <v>12</v>
      </c>
      <c r="B25" s="58" t="s">
        <v>92</v>
      </c>
      <c r="C25" s="13"/>
      <c r="D25" s="10">
        <v>1</v>
      </c>
      <c r="E25" s="59" t="s">
        <v>104</v>
      </c>
      <c r="F25" s="14"/>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51" customHeight="1" x14ac:dyDescent="0.25">
      <c r="A26" s="27">
        <v>13</v>
      </c>
      <c r="B26" s="58" t="s">
        <v>93</v>
      </c>
      <c r="C26" s="13"/>
      <c r="D26" s="10">
        <v>1</v>
      </c>
      <c r="E26" s="59" t="s">
        <v>104</v>
      </c>
      <c r="F26" s="14"/>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51" customHeight="1" x14ac:dyDescent="0.25">
      <c r="A27" s="27">
        <v>14</v>
      </c>
      <c r="B27" s="58" t="s">
        <v>94</v>
      </c>
      <c r="C27" s="13"/>
      <c r="D27" s="10">
        <v>1</v>
      </c>
      <c r="E27" s="59" t="s">
        <v>104</v>
      </c>
      <c r="F27" s="14"/>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51" customHeight="1" x14ac:dyDescent="0.25">
      <c r="A28" s="27">
        <v>15</v>
      </c>
      <c r="B28" s="58" t="s">
        <v>95</v>
      </c>
      <c r="C28" s="13"/>
      <c r="D28" s="10">
        <v>1</v>
      </c>
      <c r="E28" s="59" t="s">
        <v>104</v>
      </c>
      <c r="F28" s="14"/>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51" customHeight="1" x14ac:dyDescent="0.25">
      <c r="A29" s="27">
        <v>16</v>
      </c>
      <c r="B29" s="58" t="s">
        <v>96</v>
      </c>
      <c r="C29" s="13"/>
      <c r="D29" s="10">
        <v>1</v>
      </c>
      <c r="E29" s="59" t="s">
        <v>104</v>
      </c>
      <c r="F29" s="14"/>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51" customHeight="1" x14ac:dyDescent="0.25">
      <c r="A30" s="27">
        <v>17</v>
      </c>
      <c r="B30" s="58" t="s">
        <v>97</v>
      </c>
      <c r="C30" s="13"/>
      <c r="D30" s="10">
        <v>1</v>
      </c>
      <c r="E30" s="59" t="s">
        <v>104</v>
      </c>
      <c r="F30" s="14"/>
      <c r="G30" s="12"/>
      <c r="H30" s="1">
        <f t="shared" si="13"/>
        <v>0</v>
      </c>
      <c r="I30" s="12"/>
      <c r="J30" s="1">
        <f t="shared" si="14"/>
        <v>0</v>
      </c>
      <c r="K30" s="1">
        <f t="shared" si="15"/>
        <v>0</v>
      </c>
      <c r="L30" s="1">
        <f t="shared" si="16"/>
        <v>0</v>
      </c>
      <c r="M30" s="1">
        <f t="shared" si="17"/>
        <v>0</v>
      </c>
      <c r="N30" s="1">
        <f t="shared" si="18"/>
        <v>0</v>
      </c>
      <c r="O30" s="28">
        <f t="shared" si="19"/>
        <v>0</v>
      </c>
    </row>
    <row r="31" spans="1:15" s="9" customFormat="1" ht="51" customHeight="1" x14ac:dyDescent="0.25">
      <c r="A31" s="27">
        <v>18</v>
      </c>
      <c r="B31" s="58" t="s">
        <v>98</v>
      </c>
      <c r="C31" s="13"/>
      <c r="D31" s="10">
        <v>1</v>
      </c>
      <c r="E31" s="59" t="s">
        <v>104</v>
      </c>
      <c r="F31" s="14"/>
      <c r="G31" s="12"/>
      <c r="H31" s="1">
        <f t="shared" si="13"/>
        <v>0</v>
      </c>
      <c r="I31" s="12"/>
      <c r="J31" s="1">
        <f t="shared" si="14"/>
        <v>0</v>
      </c>
      <c r="K31" s="1">
        <f t="shared" si="15"/>
        <v>0</v>
      </c>
      <c r="L31" s="1">
        <f t="shared" si="16"/>
        <v>0</v>
      </c>
      <c r="M31" s="1">
        <f t="shared" si="17"/>
        <v>0</v>
      </c>
      <c r="N31" s="1">
        <f t="shared" si="18"/>
        <v>0</v>
      </c>
      <c r="O31" s="28">
        <f t="shared" si="19"/>
        <v>0</v>
      </c>
    </row>
    <row r="32" spans="1:15" s="9" customFormat="1" ht="51" customHeight="1" x14ac:dyDescent="0.25">
      <c r="A32" s="27">
        <v>19</v>
      </c>
      <c r="B32" s="58" t="s">
        <v>99</v>
      </c>
      <c r="C32" s="13"/>
      <c r="D32" s="10">
        <v>1</v>
      </c>
      <c r="E32" s="59" t="s">
        <v>104</v>
      </c>
      <c r="F32" s="14"/>
      <c r="G32" s="12"/>
      <c r="H32" s="1">
        <f t="shared" si="13"/>
        <v>0</v>
      </c>
      <c r="I32" s="12"/>
      <c r="J32" s="1">
        <f t="shared" si="14"/>
        <v>0</v>
      </c>
      <c r="K32" s="1">
        <f t="shared" si="15"/>
        <v>0</v>
      </c>
      <c r="L32" s="1">
        <f t="shared" si="16"/>
        <v>0</v>
      </c>
      <c r="M32" s="1">
        <f t="shared" si="17"/>
        <v>0</v>
      </c>
      <c r="N32" s="1">
        <f t="shared" si="18"/>
        <v>0</v>
      </c>
      <c r="O32" s="28">
        <f t="shared" si="19"/>
        <v>0</v>
      </c>
    </row>
    <row r="33" spans="1:15" s="9" customFormat="1" ht="51" customHeight="1" x14ac:dyDescent="0.25">
      <c r="A33" s="27">
        <v>20</v>
      </c>
      <c r="B33" s="58" t="s">
        <v>100</v>
      </c>
      <c r="C33" s="13"/>
      <c r="D33" s="10">
        <v>1</v>
      </c>
      <c r="E33" s="59" t="s">
        <v>104</v>
      </c>
      <c r="F33" s="14"/>
      <c r="G33" s="12"/>
      <c r="H33" s="1">
        <f t="shared" si="13"/>
        <v>0</v>
      </c>
      <c r="I33" s="12"/>
      <c r="J33" s="1">
        <f t="shared" si="14"/>
        <v>0</v>
      </c>
      <c r="K33" s="1">
        <f t="shared" si="15"/>
        <v>0</v>
      </c>
      <c r="L33" s="1">
        <f t="shared" si="16"/>
        <v>0</v>
      </c>
      <c r="M33" s="1">
        <f t="shared" si="17"/>
        <v>0</v>
      </c>
      <c r="N33" s="1">
        <f t="shared" si="18"/>
        <v>0</v>
      </c>
      <c r="O33" s="28">
        <f t="shared" si="19"/>
        <v>0</v>
      </c>
    </row>
    <row r="34" spans="1:15" s="9" customFormat="1" ht="51" customHeight="1" x14ac:dyDescent="0.25">
      <c r="A34" s="27">
        <v>21</v>
      </c>
      <c r="B34" s="58" t="s">
        <v>101</v>
      </c>
      <c r="C34" s="13"/>
      <c r="D34" s="10">
        <v>1</v>
      </c>
      <c r="E34" s="59" t="s">
        <v>104</v>
      </c>
      <c r="F34" s="14"/>
      <c r="G34" s="12"/>
      <c r="H34" s="1">
        <f t="shared" si="13"/>
        <v>0</v>
      </c>
      <c r="I34" s="12"/>
      <c r="J34" s="1">
        <f t="shared" si="14"/>
        <v>0</v>
      </c>
      <c r="K34" s="1">
        <f t="shared" si="15"/>
        <v>0</v>
      </c>
      <c r="L34" s="1">
        <f t="shared" si="16"/>
        <v>0</v>
      </c>
      <c r="M34" s="1">
        <f t="shared" si="17"/>
        <v>0</v>
      </c>
      <c r="N34" s="1">
        <f t="shared" si="18"/>
        <v>0</v>
      </c>
      <c r="O34" s="28">
        <f t="shared" si="19"/>
        <v>0</v>
      </c>
    </row>
    <row r="35" spans="1:15" s="9" customFormat="1" ht="51" customHeight="1" x14ac:dyDescent="0.25">
      <c r="A35" s="27">
        <v>22</v>
      </c>
      <c r="B35" s="58" t="s">
        <v>102</v>
      </c>
      <c r="C35" s="13"/>
      <c r="D35" s="10">
        <v>1</v>
      </c>
      <c r="E35" s="59" t="s">
        <v>105</v>
      </c>
      <c r="F35" s="14"/>
      <c r="G35" s="12"/>
      <c r="H35" s="1">
        <f t="shared" si="13"/>
        <v>0</v>
      </c>
      <c r="I35" s="12"/>
      <c r="J35" s="1">
        <f t="shared" si="14"/>
        <v>0</v>
      </c>
      <c r="K35" s="1">
        <f t="shared" si="15"/>
        <v>0</v>
      </c>
      <c r="L35" s="1">
        <f t="shared" si="16"/>
        <v>0</v>
      </c>
      <c r="M35" s="1">
        <f t="shared" si="17"/>
        <v>0</v>
      </c>
      <c r="N35" s="1">
        <f t="shared" si="18"/>
        <v>0</v>
      </c>
      <c r="O35" s="28">
        <f t="shared" si="19"/>
        <v>0</v>
      </c>
    </row>
    <row r="36" spans="1:15" s="9" customFormat="1" ht="51" customHeight="1" x14ac:dyDescent="0.25">
      <c r="A36" s="27">
        <v>23</v>
      </c>
      <c r="B36" s="58" t="s">
        <v>103</v>
      </c>
      <c r="C36" s="13"/>
      <c r="D36" s="10">
        <v>1</v>
      </c>
      <c r="E36" s="59" t="s">
        <v>104</v>
      </c>
      <c r="F36" s="14"/>
      <c r="G36" s="12"/>
      <c r="H36" s="1">
        <f t="shared" si="13"/>
        <v>0</v>
      </c>
      <c r="I36" s="12"/>
      <c r="J36" s="1">
        <f t="shared" si="14"/>
        <v>0</v>
      </c>
      <c r="K36" s="1">
        <f t="shared" si="15"/>
        <v>0</v>
      </c>
      <c r="L36" s="1">
        <f t="shared" si="16"/>
        <v>0</v>
      </c>
      <c r="M36" s="1">
        <f t="shared" si="17"/>
        <v>0</v>
      </c>
      <c r="N36" s="1">
        <f t="shared" si="18"/>
        <v>0</v>
      </c>
      <c r="O36" s="28">
        <f t="shared" si="19"/>
        <v>0</v>
      </c>
    </row>
    <row r="37" spans="1:15" s="9" customFormat="1" ht="51" customHeight="1" x14ac:dyDescent="0.25">
      <c r="A37" s="27">
        <v>24</v>
      </c>
      <c r="B37" s="60" t="s">
        <v>106</v>
      </c>
      <c r="C37" s="13"/>
      <c r="D37" s="10">
        <v>1</v>
      </c>
      <c r="E37" s="62" t="s">
        <v>104</v>
      </c>
      <c r="F37" s="14"/>
      <c r="G37" s="12"/>
      <c r="H37" s="1">
        <f t="shared" si="13"/>
        <v>0</v>
      </c>
      <c r="I37" s="12"/>
      <c r="J37" s="1">
        <f t="shared" si="14"/>
        <v>0</v>
      </c>
      <c r="K37" s="1">
        <f t="shared" si="15"/>
        <v>0</v>
      </c>
      <c r="L37" s="1">
        <f t="shared" si="16"/>
        <v>0</v>
      </c>
      <c r="M37" s="1">
        <f t="shared" si="17"/>
        <v>0</v>
      </c>
      <c r="N37" s="1">
        <f t="shared" si="18"/>
        <v>0</v>
      </c>
      <c r="O37" s="28">
        <f t="shared" si="19"/>
        <v>0</v>
      </c>
    </row>
    <row r="38" spans="1:15" s="9" customFormat="1" ht="51" customHeight="1" x14ac:dyDescent="0.25">
      <c r="A38" s="27">
        <v>25</v>
      </c>
      <c r="B38" s="61" t="s">
        <v>107</v>
      </c>
      <c r="C38" s="13"/>
      <c r="D38" s="10">
        <v>1</v>
      </c>
      <c r="E38" s="63" t="s">
        <v>104</v>
      </c>
      <c r="F38" s="14"/>
      <c r="G38" s="12"/>
      <c r="H38" s="1">
        <f t="shared" si="13"/>
        <v>0</v>
      </c>
      <c r="I38" s="12"/>
      <c r="J38" s="1">
        <f t="shared" si="14"/>
        <v>0</v>
      </c>
      <c r="K38" s="1">
        <f t="shared" si="15"/>
        <v>0</v>
      </c>
      <c r="L38" s="1">
        <f t="shared" si="16"/>
        <v>0</v>
      </c>
      <c r="M38" s="1">
        <f t="shared" si="17"/>
        <v>0</v>
      </c>
      <c r="N38" s="1">
        <f t="shared" si="18"/>
        <v>0</v>
      </c>
      <c r="O38" s="28">
        <f t="shared" si="19"/>
        <v>0</v>
      </c>
    </row>
    <row r="39" spans="1:15" s="9" customFormat="1" ht="51" customHeight="1" x14ac:dyDescent="0.25">
      <c r="A39" s="27">
        <v>26</v>
      </c>
      <c r="B39" s="61" t="s">
        <v>108</v>
      </c>
      <c r="C39" s="13"/>
      <c r="D39" s="10">
        <v>1</v>
      </c>
      <c r="E39" s="63" t="s">
        <v>121</v>
      </c>
      <c r="F39" s="14"/>
      <c r="G39" s="12"/>
      <c r="H39" s="1">
        <f t="shared" si="13"/>
        <v>0</v>
      </c>
      <c r="I39" s="12"/>
      <c r="J39" s="1">
        <f t="shared" si="14"/>
        <v>0</v>
      </c>
      <c r="K39" s="1">
        <f t="shared" si="15"/>
        <v>0</v>
      </c>
      <c r="L39" s="1">
        <f t="shared" si="16"/>
        <v>0</v>
      </c>
      <c r="M39" s="1">
        <f t="shared" si="17"/>
        <v>0</v>
      </c>
      <c r="N39" s="1">
        <f t="shared" si="18"/>
        <v>0</v>
      </c>
      <c r="O39" s="28">
        <f t="shared" si="19"/>
        <v>0</v>
      </c>
    </row>
    <row r="40" spans="1:15" s="9" customFormat="1" ht="51" customHeight="1" x14ac:dyDescent="0.25">
      <c r="A40" s="27">
        <v>27</v>
      </c>
      <c r="B40" s="61" t="s">
        <v>109</v>
      </c>
      <c r="C40" s="13"/>
      <c r="D40" s="10">
        <v>1</v>
      </c>
      <c r="E40" s="63" t="s">
        <v>122</v>
      </c>
      <c r="F40" s="14"/>
      <c r="G40" s="12"/>
      <c r="H40" s="1">
        <f t="shared" si="13"/>
        <v>0</v>
      </c>
      <c r="I40" s="12"/>
      <c r="J40" s="1">
        <f t="shared" si="14"/>
        <v>0</v>
      </c>
      <c r="K40" s="1">
        <f t="shared" si="15"/>
        <v>0</v>
      </c>
      <c r="L40" s="1">
        <f t="shared" si="16"/>
        <v>0</v>
      </c>
      <c r="M40" s="1">
        <f t="shared" si="17"/>
        <v>0</v>
      </c>
      <c r="N40" s="1">
        <f t="shared" si="18"/>
        <v>0</v>
      </c>
      <c r="O40" s="28">
        <f t="shared" si="19"/>
        <v>0</v>
      </c>
    </row>
    <row r="41" spans="1:15" s="9" customFormat="1" ht="51" customHeight="1" x14ac:dyDescent="0.25">
      <c r="A41" s="27">
        <v>28</v>
      </c>
      <c r="B41" s="61" t="s">
        <v>110</v>
      </c>
      <c r="C41" s="13"/>
      <c r="D41" s="10">
        <v>1</v>
      </c>
      <c r="E41" s="63" t="s">
        <v>123</v>
      </c>
      <c r="F41" s="14"/>
      <c r="G41" s="12"/>
      <c r="H41" s="1">
        <f t="shared" si="13"/>
        <v>0</v>
      </c>
      <c r="I41" s="12"/>
      <c r="J41" s="1">
        <f t="shared" si="14"/>
        <v>0</v>
      </c>
      <c r="K41" s="1">
        <f t="shared" si="15"/>
        <v>0</v>
      </c>
      <c r="L41" s="1">
        <f t="shared" si="16"/>
        <v>0</v>
      </c>
      <c r="M41" s="1">
        <f t="shared" si="17"/>
        <v>0</v>
      </c>
      <c r="N41" s="1">
        <f t="shared" si="18"/>
        <v>0</v>
      </c>
      <c r="O41" s="28">
        <f t="shared" si="19"/>
        <v>0</v>
      </c>
    </row>
    <row r="42" spans="1:15" s="9" customFormat="1" ht="51" customHeight="1" x14ac:dyDescent="0.25">
      <c r="A42" s="27">
        <v>29</v>
      </c>
      <c r="B42" s="61" t="s">
        <v>111</v>
      </c>
      <c r="C42" s="13"/>
      <c r="D42" s="10">
        <v>1</v>
      </c>
      <c r="E42" s="63" t="s">
        <v>123</v>
      </c>
      <c r="F42" s="14"/>
      <c r="G42" s="12"/>
      <c r="H42" s="1">
        <f t="shared" si="13"/>
        <v>0</v>
      </c>
      <c r="I42" s="12"/>
      <c r="J42" s="1">
        <f t="shared" si="14"/>
        <v>0</v>
      </c>
      <c r="K42" s="1">
        <f t="shared" si="15"/>
        <v>0</v>
      </c>
      <c r="L42" s="1">
        <f t="shared" si="16"/>
        <v>0</v>
      </c>
      <c r="M42" s="1">
        <f t="shared" si="17"/>
        <v>0</v>
      </c>
      <c r="N42" s="1">
        <f t="shared" si="18"/>
        <v>0</v>
      </c>
      <c r="O42" s="28">
        <f t="shared" si="19"/>
        <v>0</v>
      </c>
    </row>
    <row r="43" spans="1:15" s="9" customFormat="1" ht="70.5" customHeight="1" x14ac:dyDescent="0.25">
      <c r="A43" s="27">
        <v>30</v>
      </c>
      <c r="B43" s="64" t="s">
        <v>112</v>
      </c>
      <c r="C43" s="13"/>
      <c r="D43" s="10">
        <v>1</v>
      </c>
      <c r="E43" s="63" t="s">
        <v>123</v>
      </c>
      <c r="F43" s="14"/>
      <c r="G43" s="12"/>
      <c r="H43" s="1">
        <f t="shared" si="13"/>
        <v>0</v>
      </c>
      <c r="I43" s="12"/>
      <c r="J43" s="1">
        <f t="shared" si="14"/>
        <v>0</v>
      </c>
      <c r="K43" s="1">
        <f t="shared" si="15"/>
        <v>0</v>
      </c>
      <c r="L43" s="1">
        <f t="shared" si="16"/>
        <v>0</v>
      </c>
      <c r="M43" s="1">
        <f t="shared" si="17"/>
        <v>0</v>
      </c>
      <c r="N43" s="1">
        <f t="shared" si="18"/>
        <v>0</v>
      </c>
      <c r="O43" s="28">
        <f t="shared" si="19"/>
        <v>0</v>
      </c>
    </row>
    <row r="44" spans="1:15" s="9" customFormat="1" ht="51" customHeight="1" x14ac:dyDescent="0.25">
      <c r="A44" s="27">
        <v>31</v>
      </c>
      <c r="B44" s="61" t="s">
        <v>113</v>
      </c>
      <c r="C44" s="13"/>
      <c r="D44" s="10">
        <v>1</v>
      </c>
      <c r="E44" s="63" t="s">
        <v>124</v>
      </c>
      <c r="F44" s="14"/>
      <c r="G44" s="12"/>
      <c r="H44" s="1">
        <f t="shared" si="13"/>
        <v>0</v>
      </c>
      <c r="I44" s="12"/>
      <c r="J44" s="1">
        <f t="shared" si="14"/>
        <v>0</v>
      </c>
      <c r="K44" s="1">
        <f t="shared" si="15"/>
        <v>0</v>
      </c>
      <c r="L44" s="1">
        <f t="shared" si="16"/>
        <v>0</v>
      </c>
      <c r="M44" s="1">
        <f t="shared" si="17"/>
        <v>0</v>
      </c>
      <c r="N44" s="1">
        <f t="shared" si="18"/>
        <v>0</v>
      </c>
      <c r="O44" s="28">
        <f t="shared" si="19"/>
        <v>0</v>
      </c>
    </row>
    <row r="45" spans="1:15" s="9" customFormat="1" ht="51" customHeight="1" x14ac:dyDescent="0.25">
      <c r="A45" s="27">
        <v>32</v>
      </c>
      <c r="B45" s="61" t="s">
        <v>114</v>
      </c>
      <c r="C45" s="13"/>
      <c r="D45" s="10">
        <v>1</v>
      </c>
      <c r="E45" s="63" t="s">
        <v>125</v>
      </c>
      <c r="F45" s="14"/>
      <c r="G45" s="12"/>
      <c r="H45" s="1">
        <f t="shared" si="13"/>
        <v>0</v>
      </c>
      <c r="I45" s="12"/>
      <c r="J45" s="1">
        <f t="shared" si="14"/>
        <v>0</v>
      </c>
      <c r="K45" s="1">
        <f t="shared" si="15"/>
        <v>0</v>
      </c>
      <c r="L45" s="1">
        <f t="shared" si="16"/>
        <v>0</v>
      </c>
      <c r="M45" s="1">
        <f t="shared" si="17"/>
        <v>0</v>
      </c>
      <c r="N45" s="1">
        <f t="shared" si="18"/>
        <v>0</v>
      </c>
      <c r="O45" s="28">
        <f t="shared" si="19"/>
        <v>0</v>
      </c>
    </row>
    <row r="46" spans="1:15" s="9" customFormat="1" ht="71.25" customHeight="1" x14ac:dyDescent="0.25">
      <c r="A46" s="27">
        <v>33</v>
      </c>
      <c r="B46" s="61" t="s">
        <v>115</v>
      </c>
      <c r="C46" s="13"/>
      <c r="D46" s="10">
        <v>1</v>
      </c>
      <c r="E46" s="63" t="s">
        <v>124</v>
      </c>
      <c r="F46" s="14"/>
      <c r="G46" s="12"/>
      <c r="H46" s="1">
        <f t="shared" si="13"/>
        <v>0</v>
      </c>
      <c r="I46" s="12"/>
      <c r="J46" s="1">
        <f t="shared" si="14"/>
        <v>0</v>
      </c>
      <c r="K46" s="1">
        <f t="shared" si="15"/>
        <v>0</v>
      </c>
      <c r="L46" s="1">
        <f t="shared" si="16"/>
        <v>0</v>
      </c>
      <c r="M46" s="1">
        <f t="shared" si="17"/>
        <v>0</v>
      </c>
      <c r="N46" s="1">
        <f t="shared" si="18"/>
        <v>0</v>
      </c>
      <c r="O46" s="28">
        <f t="shared" si="19"/>
        <v>0</v>
      </c>
    </row>
    <row r="47" spans="1:15" s="9" customFormat="1" ht="63" customHeight="1" x14ac:dyDescent="0.25">
      <c r="A47" s="27">
        <v>34</v>
      </c>
      <c r="B47" s="61" t="s">
        <v>116</v>
      </c>
      <c r="C47" s="13"/>
      <c r="D47" s="10">
        <v>1</v>
      </c>
      <c r="E47" s="63" t="s">
        <v>124</v>
      </c>
      <c r="F47" s="14"/>
      <c r="G47" s="12"/>
      <c r="H47" s="1">
        <f t="shared" si="13"/>
        <v>0</v>
      </c>
      <c r="I47" s="12"/>
      <c r="J47" s="1">
        <f t="shared" si="14"/>
        <v>0</v>
      </c>
      <c r="K47" s="1">
        <f t="shared" si="15"/>
        <v>0</v>
      </c>
      <c r="L47" s="1">
        <f t="shared" si="16"/>
        <v>0</v>
      </c>
      <c r="M47" s="1">
        <f t="shared" si="17"/>
        <v>0</v>
      </c>
      <c r="N47" s="1">
        <f t="shared" si="18"/>
        <v>0</v>
      </c>
      <c r="O47" s="28">
        <f t="shared" si="19"/>
        <v>0</v>
      </c>
    </row>
    <row r="48" spans="1:15" s="9" customFormat="1" ht="51" customHeight="1" x14ac:dyDescent="0.25">
      <c r="A48" s="27">
        <v>35</v>
      </c>
      <c r="B48" s="61" t="s">
        <v>117</v>
      </c>
      <c r="C48" s="13"/>
      <c r="D48" s="10">
        <v>1</v>
      </c>
      <c r="E48" s="63" t="s">
        <v>125</v>
      </c>
      <c r="F48" s="14"/>
      <c r="G48" s="12"/>
      <c r="H48" s="1">
        <f t="shared" si="13"/>
        <v>0</v>
      </c>
      <c r="I48" s="12"/>
      <c r="J48" s="1">
        <f t="shared" si="14"/>
        <v>0</v>
      </c>
      <c r="K48" s="1">
        <f t="shared" si="15"/>
        <v>0</v>
      </c>
      <c r="L48" s="1">
        <f t="shared" si="16"/>
        <v>0</v>
      </c>
      <c r="M48" s="1">
        <f t="shared" si="17"/>
        <v>0</v>
      </c>
      <c r="N48" s="1">
        <f t="shared" si="18"/>
        <v>0</v>
      </c>
      <c r="O48" s="28">
        <f t="shared" si="19"/>
        <v>0</v>
      </c>
    </row>
    <row r="49" spans="1:15" s="9" customFormat="1" ht="51" customHeight="1" x14ac:dyDescent="0.25">
      <c r="A49" s="27">
        <v>36</v>
      </c>
      <c r="B49" s="61" t="s">
        <v>118</v>
      </c>
      <c r="C49" s="13"/>
      <c r="D49" s="10">
        <v>1</v>
      </c>
      <c r="E49" s="63" t="s">
        <v>123</v>
      </c>
      <c r="F49" s="14"/>
      <c r="G49" s="12"/>
      <c r="H49" s="1">
        <f t="shared" si="13"/>
        <v>0</v>
      </c>
      <c r="I49" s="12"/>
      <c r="J49" s="1">
        <f t="shared" si="14"/>
        <v>0</v>
      </c>
      <c r="K49" s="1">
        <f t="shared" si="15"/>
        <v>0</v>
      </c>
      <c r="L49" s="1">
        <f t="shared" si="16"/>
        <v>0</v>
      </c>
      <c r="M49" s="1">
        <f t="shared" si="17"/>
        <v>0</v>
      </c>
      <c r="N49" s="1">
        <f t="shared" si="18"/>
        <v>0</v>
      </c>
      <c r="O49" s="28">
        <f t="shared" si="19"/>
        <v>0</v>
      </c>
    </row>
    <row r="50" spans="1:15" s="9" customFormat="1" ht="51" customHeight="1" x14ac:dyDescent="0.25">
      <c r="A50" s="27">
        <v>37</v>
      </c>
      <c r="B50" s="61" t="s">
        <v>119</v>
      </c>
      <c r="C50" s="13"/>
      <c r="D50" s="10">
        <v>1</v>
      </c>
      <c r="E50" s="63" t="s">
        <v>123</v>
      </c>
      <c r="F50" s="14"/>
      <c r="G50" s="12"/>
      <c r="H50" s="1">
        <f t="shared" si="13"/>
        <v>0</v>
      </c>
      <c r="I50" s="12"/>
      <c r="J50" s="1">
        <f t="shared" si="14"/>
        <v>0</v>
      </c>
      <c r="K50" s="1">
        <f t="shared" si="15"/>
        <v>0</v>
      </c>
      <c r="L50" s="1">
        <f t="shared" si="16"/>
        <v>0</v>
      </c>
      <c r="M50" s="1">
        <f t="shared" si="17"/>
        <v>0</v>
      </c>
      <c r="N50" s="1">
        <f t="shared" si="18"/>
        <v>0</v>
      </c>
      <c r="O50" s="28">
        <f t="shared" si="19"/>
        <v>0</v>
      </c>
    </row>
    <row r="51" spans="1:15" s="9" customFormat="1" ht="51" customHeight="1" x14ac:dyDescent="0.25">
      <c r="A51" s="27">
        <v>38</v>
      </c>
      <c r="B51" s="61" t="s">
        <v>120</v>
      </c>
      <c r="C51" s="13"/>
      <c r="D51" s="10">
        <v>1</v>
      </c>
      <c r="E51" s="63" t="s">
        <v>125</v>
      </c>
      <c r="F51" s="14"/>
      <c r="G51" s="12"/>
      <c r="H51" s="1">
        <f t="shared" si="13"/>
        <v>0</v>
      </c>
      <c r="I51" s="12"/>
      <c r="J51" s="1">
        <f t="shared" si="14"/>
        <v>0</v>
      </c>
      <c r="K51" s="1">
        <f t="shared" si="15"/>
        <v>0</v>
      </c>
      <c r="L51" s="1">
        <f t="shared" si="16"/>
        <v>0</v>
      </c>
      <c r="M51" s="1">
        <f t="shared" si="17"/>
        <v>0</v>
      </c>
      <c r="N51" s="1">
        <f t="shared" si="18"/>
        <v>0</v>
      </c>
      <c r="O51" s="28">
        <f t="shared" si="19"/>
        <v>0</v>
      </c>
    </row>
    <row r="52" spans="1:15" s="9" customFormat="1" ht="51" customHeight="1" x14ac:dyDescent="0.25">
      <c r="A52" s="27">
        <v>39</v>
      </c>
      <c r="B52" s="60" t="s">
        <v>126</v>
      </c>
      <c r="C52" s="13"/>
      <c r="D52" s="10">
        <v>1</v>
      </c>
      <c r="E52" s="62" t="s">
        <v>123</v>
      </c>
      <c r="F52" s="14"/>
      <c r="G52" s="12"/>
      <c r="H52" s="1">
        <f t="shared" si="13"/>
        <v>0</v>
      </c>
      <c r="I52" s="12"/>
      <c r="J52" s="1">
        <f t="shared" si="14"/>
        <v>0</v>
      </c>
      <c r="K52" s="1">
        <f t="shared" si="15"/>
        <v>0</v>
      </c>
      <c r="L52" s="1">
        <f t="shared" si="16"/>
        <v>0</v>
      </c>
      <c r="M52" s="1">
        <f t="shared" si="17"/>
        <v>0</v>
      </c>
      <c r="N52" s="1">
        <f t="shared" si="18"/>
        <v>0</v>
      </c>
      <c r="O52" s="28">
        <f t="shared" si="19"/>
        <v>0</v>
      </c>
    </row>
    <row r="53" spans="1:15" s="9" customFormat="1" ht="51" customHeight="1" x14ac:dyDescent="0.25">
      <c r="A53" s="27">
        <v>40</v>
      </c>
      <c r="B53" s="61" t="s">
        <v>127</v>
      </c>
      <c r="C53" s="13"/>
      <c r="D53" s="10">
        <v>1</v>
      </c>
      <c r="E53" s="63" t="s">
        <v>123</v>
      </c>
      <c r="F53" s="14"/>
      <c r="G53" s="12"/>
      <c r="H53" s="1">
        <f t="shared" si="13"/>
        <v>0</v>
      </c>
      <c r="I53" s="12"/>
      <c r="J53" s="1">
        <f t="shared" si="14"/>
        <v>0</v>
      </c>
      <c r="K53" s="1">
        <f t="shared" si="15"/>
        <v>0</v>
      </c>
      <c r="L53" s="1">
        <f t="shared" si="16"/>
        <v>0</v>
      </c>
      <c r="M53" s="1">
        <f t="shared" si="17"/>
        <v>0</v>
      </c>
      <c r="N53" s="1">
        <f t="shared" si="18"/>
        <v>0</v>
      </c>
      <c r="O53" s="28">
        <f t="shared" si="19"/>
        <v>0</v>
      </c>
    </row>
    <row r="54" spans="1:15" s="9" customFormat="1" ht="51" customHeight="1" x14ac:dyDescent="0.25">
      <c r="A54" s="27">
        <v>41</v>
      </c>
      <c r="B54" s="61" t="s">
        <v>128</v>
      </c>
      <c r="C54" s="13"/>
      <c r="D54" s="10">
        <v>1</v>
      </c>
      <c r="E54" s="63" t="s">
        <v>121</v>
      </c>
      <c r="F54" s="14"/>
      <c r="G54" s="12"/>
      <c r="H54" s="1">
        <f t="shared" si="13"/>
        <v>0</v>
      </c>
      <c r="I54" s="12"/>
      <c r="J54" s="1">
        <f t="shared" si="14"/>
        <v>0</v>
      </c>
      <c r="K54" s="1">
        <f t="shared" si="15"/>
        <v>0</v>
      </c>
      <c r="L54" s="1">
        <f t="shared" si="16"/>
        <v>0</v>
      </c>
      <c r="M54" s="1">
        <f t="shared" si="17"/>
        <v>0</v>
      </c>
      <c r="N54" s="1">
        <f t="shared" si="18"/>
        <v>0</v>
      </c>
      <c r="O54" s="28">
        <f t="shared" si="19"/>
        <v>0</v>
      </c>
    </row>
    <row r="55" spans="1:15" s="9" customFormat="1" ht="51" customHeight="1" x14ac:dyDescent="0.25">
      <c r="A55" s="27">
        <v>42</v>
      </c>
      <c r="B55" s="61" t="s">
        <v>129</v>
      </c>
      <c r="C55" s="13"/>
      <c r="D55" s="10">
        <v>1</v>
      </c>
      <c r="E55" s="63" t="s">
        <v>123</v>
      </c>
      <c r="F55" s="14"/>
      <c r="G55" s="12"/>
      <c r="H55" s="1">
        <f t="shared" si="13"/>
        <v>0</v>
      </c>
      <c r="I55" s="12"/>
      <c r="J55" s="1">
        <f t="shared" si="14"/>
        <v>0</v>
      </c>
      <c r="K55" s="1">
        <f t="shared" si="15"/>
        <v>0</v>
      </c>
      <c r="L55" s="1">
        <f t="shared" si="16"/>
        <v>0</v>
      </c>
      <c r="M55" s="1">
        <f t="shared" si="17"/>
        <v>0</v>
      </c>
      <c r="N55" s="1">
        <f t="shared" si="18"/>
        <v>0</v>
      </c>
      <c r="O55" s="28">
        <f t="shared" si="19"/>
        <v>0</v>
      </c>
    </row>
    <row r="56" spans="1:15" s="9" customFormat="1" ht="51" customHeight="1" x14ac:dyDescent="0.25">
      <c r="A56" s="27">
        <v>43</v>
      </c>
      <c r="B56" s="61" t="s">
        <v>130</v>
      </c>
      <c r="C56" s="13"/>
      <c r="D56" s="10">
        <v>1</v>
      </c>
      <c r="E56" s="63" t="s">
        <v>123</v>
      </c>
      <c r="F56" s="14"/>
      <c r="G56" s="12"/>
      <c r="H56" s="1">
        <f t="shared" si="6"/>
        <v>0</v>
      </c>
      <c r="I56" s="12"/>
      <c r="J56" s="1">
        <f t="shared" si="7"/>
        <v>0</v>
      </c>
      <c r="K56" s="1">
        <f t="shared" si="8"/>
        <v>0</v>
      </c>
      <c r="L56" s="1">
        <f t="shared" si="9"/>
        <v>0</v>
      </c>
      <c r="M56" s="1">
        <f t="shared" si="10"/>
        <v>0</v>
      </c>
      <c r="N56" s="1">
        <f t="shared" si="11"/>
        <v>0</v>
      </c>
      <c r="O56" s="28">
        <f t="shared" si="12"/>
        <v>0</v>
      </c>
    </row>
    <row r="57" spans="1:15" s="9" customFormat="1" ht="51" customHeight="1" x14ac:dyDescent="0.25">
      <c r="A57" s="27">
        <v>44</v>
      </c>
      <c r="B57" s="61" t="s">
        <v>131</v>
      </c>
      <c r="C57" s="13"/>
      <c r="D57" s="10">
        <v>1</v>
      </c>
      <c r="E57" s="63" t="s">
        <v>133</v>
      </c>
      <c r="F57" s="14"/>
      <c r="G57" s="12"/>
      <c r="H57" s="1">
        <f t="shared" si="6"/>
        <v>0</v>
      </c>
      <c r="I57" s="12"/>
      <c r="J57" s="1">
        <f t="shared" si="7"/>
        <v>0</v>
      </c>
      <c r="K57" s="1">
        <f t="shared" si="8"/>
        <v>0</v>
      </c>
      <c r="L57" s="1">
        <f t="shared" si="9"/>
        <v>0</v>
      </c>
      <c r="M57" s="1">
        <f t="shared" si="10"/>
        <v>0</v>
      </c>
      <c r="N57" s="1">
        <f t="shared" si="11"/>
        <v>0</v>
      </c>
      <c r="O57" s="28">
        <f t="shared" si="12"/>
        <v>0</v>
      </c>
    </row>
    <row r="58" spans="1:15" s="9" customFormat="1" ht="51" customHeight="1" x14ac:dyDescent="0.25">
      <c r="A58" s="27">
        <v>45</v>
      </c>
      <c r="B58" s="61" t="s">
        <v>132</v>
      </c>
      <c r="C58" s="13"/>
      <c r="D58" s="10">
        <v>1</v>
      </c>
      <c r="E58" s="63" t="s">
        <v>125</v>
      </c>
      <c r="F58" s="14"/>
      <c r="G58" s="12"/>
      <c r="H58" s="1">
        <f t="shared" si="6"/>
        <v>0</v>
      </c>
      <c r="I58" s="12"/>
      <c r="J58" s="1">
        <f t="shared" si="7"/>
        <v>0</v>
      </c>
      <c r="K58" s="1">
        <f t="shared" si="8"/>
        <v>0</v>
      </c>
      <c r="L58" s="1">
        <f t="shared" si="9"/>
        <v>0</v>
      </c>
      <c r="M58" s="1">
        <f t="shared" si="10"/>
        <v>0</v>
      </c>
      <c r="N58" s="1">
        <f t="shared" si="11"/>
        <v>0</v>
      </c>
      <c r="O58" s="28">
        <f t="shared" si="12"/>
        <v>0</v>
      </c>
    </row>
    <row r="59" spans="1:15" s="9" customFormat="1" ht="51" customHeight="1" x14ac:dyDescent="0.25">
      <c r="A59" s="27">
        <v>46</v>
      </c>
      <c r="B59" s="61" t="s">
        <v>134</v>
      </c>
      <c r="C59" s="13"/>
      <c r="D59" s="10">
        <v>1</v>
      </c>
      <c r="E59" s="63" t="s">
        <v>104</v>
      </c>
      <c r="F59" s="14"/>
      <c r="G59" s="12"/>
      <c r="H59" s="1">
        <f t="shared" si="6"/>
        <v>0</v>
      </c>
      <c r="I59" s="12"/>
      <c r="J59" s="1">
        <f t="shared" si="7"/>
        <v>0</v>
      </c>
      <c r="K59" s="1">
        <f t="shared" si="8"/>
        <v>0</v>
      </c>
      <c r="L59" s="1">
        <f t="shared" si="9"/>
        <v>0</v>
      </c>
      <c r="M59" s="1">
        <f t="shared" si="10"/>
        <v>0</v>
      </c>
      <c r="N59" s="1">
        <f t="shared" si="11"/>
        <v>0</v>
      </c>
      <c r="O59" s="28">
        <f t="shared" si="12"/>
        <v>0</v>
      </c>
    </row>
    <row r="60" spans="1:15" s="9" customFormat="1" ht="51" customHeight="1" x14ac:dyDescent="0.25">
      <c r="A60" s="27">
        <v>47</v>
      </c>
      <c r="B60" s="61" t="s">
        <v>135</v>
      </c>
      <c r="C60" s="13"/>
      <c r="D60" s="10">
        <v>1</v>
      </c>
      <c r="E60" s="63" t="s">
        <v>104</v>
      </c>
      <c r="F60" s="14"/>
      <c r="G60" s="12"/>
      <c r="H60" s="1">
        <f t="shared" si="6"/>
        <v>0</v>
      </c>
      <c r="I60" s="12"/>
      <c r="J60" s="1">
        <f t="shared" si="7"/>
        <v>0</v>
      </c>
      <c r="K60" s="1">
        <f t="shared" si="8"/>
        <v>0</v>
      </c>
      <c r="L60" s="1">
        <f t="shared" si="9"/>
        <v>0</v>
      </c>
      <c r="M60" s="1">
        <f t="shared" si="10"/>
        <v>0</v>
      </c>
      <c r="N60" s="1">
        <f t="shared" si="11"/>
        <v>0</v>
      </c>
      <c r="O60" s="28">
        <f t="shared" si="12"/>
        <v>0</v>
      </c>
    </row>
    <row r="61" spans="1:15" s="9" customFormat="1" ht="51" customHeight="1" x14ac:dyDescent="0.25">
      <c r="A61" s="27">
        <v>48</v>
      </c>
      <c r="B61" s="61" t="s">
        <v>136</v>
      </c>
      <c r="C61" s="13"/>
      <c r="D61" s="10">
        <v>1</v>
      </c>
      <c r="E61" s="63" t="s">
        <v>104</v>
      </c>
      <c r="F61" s="14"/>
      <c r="G61" s="12"/>
      <c r="H61" s="1">
        <f t="shared" si="6"/>
        <v>0</v>
      </c>
      <c r="I61" s="12"/>
      <c r="J61" s="1">
        <f t="shared" si="7"/>
        <v>0</v>
      </c>
      <c r="K61" s="1">
        <f t="shared" si="8"/>
        <v>0</v>
      </c>
      <c r="L61" s="1">
        <f t="shared" si="9"/>
        <v>0</v>
      </c>
      <c r="M61" s="1">
        <f t="shared" si="10"/>
        <v>0</v>
      </c>
      <c r="N61" s="1">
        <f t="shared" si="11"/>
        <v>0</v>
      </c>
      <c r="O61" s="28">
        <f t="shared" si="12"/>
        <v>0</v>
      </c>
    </row>
    <row r="62" spans="1:15" s="9" customFormat="1" ht="51" customHeight="1" thickBot="1" x14ac:dyDescent="0.3">
      <c r="A62" s="27">
        <v>49</v>
      </c>
      <c r="B62" s="61" t="s">
        <v>137</v>
      </c>
      <c r="C62" s="13"/>
      <c r="D62" s="10">
        <v>1</v>
      </c>
      <c r="E62" s="63" t="s">
        <v>104</v>
      </c>
      <c r="F62" s="14"/>
      <c r="G62" s="12"/>
      <c r="H62" s="1">
        <f t="shared" ref="H62" si="20">+ROUND(F62*G62,0)</f>
        <v>0</v>
      </c>
      <c r="I62" s="12"/>
      <c r="J62" s="1">
        <f t="shared" si="0"/>
        <v>0</v>
      </c>
      <c r="K62" s="1">
        <f t="shared" si="1"/>
        <v>0</v>
      </c>
      <c r="L62" s="1">
        <f t="shared" si="2"/>
        <v>0</v>
      </c>
      <c r="M62" s="1">
        <f t="shared" si="3"/>
        <v>0</v>
      </c>
      <c r="N62" s="1">
        <f t="shared" si="4"/>
        <v>0</v>
      </c>
      <c r="O62" s="28">
        <f t="shared" si="5"/>
        <v>0</v>
      </c>
    </row>
    <row r="63" spans="1:15" s="9" customFormat="1" ht="42" customHeight="1" thickBot="1" x14ac:dyDescent="0.3">
      <c r="A63" s="98" t="s">
        <v>26</v>
      </c>
      <c r="B63" s="99"/>
      <c r="C63" s="99"/>
      <c r="D63" s="99"/>
      <c r="E63" s="99"/>
      <c r="F63" s="99"/>
      <c r="G63" s="99"/>
      <c r="H63" s="99"/>
      <c r="I63" s="99"/>
      <c r="J63" s="99"/>
      <c r="K63" s="99"/>
      <c r="L63" s="71" t="s">
        <v>27</v>
      </c>
      <c r="M63" s="72"/>
      <c r="N63" s="72"/>
      <c r="O63" s="36">
        <f>SUMIF(G:G,0%,L:L)+SUMIF(G:G,"",L:L)</f>
        <v>0</v>
      </c>
    </row>
    <row r="64" spans="1:15" s="9" customFormat="1" ht="39" customHeight="1" x14ac:dyDescent="0.25">
      <c r="A64" s="77" t="s">
        <v>78</v>
      </c>
      <c r="B64" s="78"/>
      <c r="C64" s="78"/>
      <c r="D64" s="78"/>
      <c r="E64" s="78"/>
      <c r="F64" s="78"/>
      <c r="G64" s="78"/>
      <c r="H64" s="78"/>
      <c r="I64" s="78"/>
      <c r="J64" s="78"/>
      <c r="K64" s="79"/>
      <c r="L64" s="69" t="s">
        <v>28</v>
      </c>
      <c r="M64" s="70"/>
      <c r="N64" s="70"/>
      <c r="O64" s="37">
        <f>SUMIF(G:G,5%,L:L)</f>
        <v>0</v>
      </c>
    </row>
    <row r="65" spans="1:17" s="9" customFormat="1" ht="30" customHeight="1" x14ac:dyDescent="0.25">
      <c r="A65" s="80"/>
      <c r="B65" s="81"/>
      <c r="C65" s="81"/>
      <c r="D65" s="81"/>
      <c r="E65" s="81"/>
      <c r="F65" s="81"/>
      <c r="G65" s="81"/>
      <c r="H65" s="81"/>
      <c r="I65" s="81"/>
      <c r="J65" s="81"/>
      <c r="K65" s="82"/>
      <c r="L65" s="69" t="s">
        <v>29</v>
      </c>
      <c r="M65" s="70"/>
      <c r="N65" s="70"/>
      <c r="O65" s="37">
        <f>SUMIF(G:G,19%,L:L)</f>
        <v>0</v>
      </c>
    </row>
    <row r="66" spans="1:17" s="9" customFormat="1" ht="30" customHeight="1" x14ac:dyDescent="0.25">
      <c r="A66" s="80"/>
      <c r="B66" s="81"/>
      <c r="C66" s="81"/>
      <c r="D66" s="81"/>
      <c r="E66" s="81"/>
      <c r="F66" s="81"/>
      <c r="G66" s="81"/>
      <c r="H66" s="81"/>
      <c r="I66" s="81"/>
      <c r="J66" s="81"/>
      <c r="K66" s="82"/>
      <c r="L66" s="67" t="s">
        <v>22</v>
      </c>
      <c r="M66" s="68"/>
      <c r="N66" s="68"/>
      <c r="O66" s="38">
        <f>SUM(O63:O65)</f>
        <v>0</v>
      </c>
    </row>
    <row r="67" spans="1:17" s="9" customFormat="1" ht="30" customHeight="1" x14ac:dyDescent="0.25">
      <c r="A67" s="80"/>
      <c r="B67" s="81"/>
      <c r="C67" s="81"/>
      <c r="D67" s="81"/>
      <c r="E67" s="81"/>
      <c r="F67" s="81"/>
      <c r="G67" s="81"/>
      <c r="H67" s="81"/>
      <c r="I67" s="81"/>
      <c r="J67" s="81"/>
      <c r="K67" s="82"/>
      <c r="L67" s="65" t="s">
        <v>30</v>
      </c>
      <c r="M67" s="66"/>
      <c r="N67" s="66"/>
      <c r="O67" s="39">
        <f>SUMIF(G:G,5%,M:M)</f>
        <v>0</v>
      </c>
    </row>
    <row r="68" spans="1:17" s="9" customFormat="1" ht="30" customHeight="1" x14ac:dyDescent="0.25">
      <c r="A68" s="80"/>
      <c r="B68" s="81"/>
      <c r="C68" s="81"/>
      <c r="D68" s="81"/>
      <c r="E68" s="81"/>
      <c r="F68" s="81"/>
      <c r="G68" s="81"/>
      <c r="H68" s="81"/>
      <c r="I68" s="81"/>
      <c r="J68" s="81"/>
      <c r="K68" s="82"/>
      <c r="L68" s="65" t="s">
        <v>31</v>
      </c>
      <c r="M68" s="66"/>
      <c r="N68" s="66"/>
      <c r="O68" s="39">
        <f>SUMIF(G:G,19%,M:M)</f>
        <v>0</v>
      </c>
    </row>
    <row r="69" spans="1:17" s="9" customFormat="1" ht="30" customHeight="1" x14ac:dyDescent="0.25">
      <c r="A69" s="80"/>
      <c r="B69" s="81"/>
      <c r="C69" s="81"/>
      <c r="D69" s="81"/>
      <c r="E69" s="81"/>
      <c r="F69" s="81"/>
      <c r="G69" s="81"/>
      <c r="H69" s="81"/>
      <c r="I69" s="81"/>
      <c r="J69" s="81"/>
      <c r="K69" s="82"/>
      <c r="L69" s="67" t="s">
        <v>32</v>
      </c>
      <c r="M69" s="68"/>
      <c r="N69" s="68"/>
      <c r="O69" s="38">
        <f>SUM(O67:O68)</f>
        <v>0</v>
      </c>
    </row>
    <row r="70" spans="1:17" s="9" customFormat="1" ht="30" customHeight="1" x14ac:dyDescent="0.25">
      <c r="A70" s="80"/>
      <c r="B70" s="81"/>
      <c r="C70" s="81"/>
      <c r="D70" s="81"/>
      <c r="E70" s="81"/>
      <c r="F70" s="81"/>
      <c r="G70" s="81"/>
      <c r="H70" s="81"/>
      <c r="I70" s="81"/>
      <c r="J70" s="81"/>
      <c r="K70" s="82"/>
      <c r="L70" s="69" t="s">
        <v>33</v>
      </c>
      <c r="M70" s="70"/>
      <c r="N70" s="70"/>
      <c r="O70" s="37">
        <f>SUMIF(I:I,8%,N:N)</f>
        <v>0</v>
      </c>
    </row>
    <row r="71" spans="1:17" s="9" customFormat="1" ht="37.5" customHeight="1" x14ac:dyDescent="0.25">
      <c r="A71" s="80"/>
      <c r="B71" s="81"/>
      <c r="C71" s="81"/>
      <c r="D71" s="81"/>
      <c r="E71" s="81"/>
      <c r="F71" s="81"/>
      <c r="G71" s="81"/>
      <c r="H71" s="81"/>
      <c r="I71" s="81"/>
      <c r="J71" s="81"/>
      <c r="K71" s="82"/>
      <c r="L71" s="75" t="s">
        <v>34</v>
      </c>
      <c r="M71" s="76"/>
      <c r="N71" s="76"/>
      <c r="O71" s="38">
        <f>SUM(O70)</f>
        <v>0</v>
      </c>
    </row>
    <row r="72" spans="1:17" s="9" customFormat="1" ht="32.25" customHeight="1" thickBot="1" x14ac:dyDescent="0.3">
      <c r="A72" s="83"/>
      <c r="B72" s="84"/>
      <c r="C72" s="84"/>
      <c r="D72" s="84"/>
      <c r="E72" s="84"/>
      <c r="F72" s="84"/>
      <c r="G72" s="84"/>
      <c r="H72" s="84"/>
      <c r="I72" s="84"/>
      <c r="J72" s="84"/>
      <c r="K72" s="85"/>
      <c r="L72" s="73" t="s">
        <v>35</v>
      </c>
      <c r="M72" s="74"/>
      <c r="N72" s="74"/>
      <c r="O72" s="40">
        <f>+O66+O69+O71</f>
        <v>0</v>
      </c>
    </row>
    <row r="74" spans="1:17" ht="50.1" customHeight="1" thickBot="1" x14ac:dyDescent="0.3">
      <c r="B74" s="89"/>
      <c r="C74" s="89"/>
    </row>
    <row r="75" spans="1:17" x14ac:dyDescent="0.25">
      <c r="B75" s="110" t="s">
        <v>36</v>
      </c>
      <c r="C75" s="110"/>
    </row>
    <row r="76" spans="1:17" ht="15" customHeight="1" x14ac:dyDescent="0.25">
      <c r="M76" s="42"/>
      <c r="N76" s="43"/>
      <c r="O76" s="44"/>
    </row>
    <row r="77" spans="1:17" ht="15.75" customHeight="1" x14ac:dyDescent="0.25">
      <c r="M77" s="42"/>
      <c r="N77" s="43"/>
      <c r="O77" s="44"/>
    </row>
    <row r="78" spans="1:17" ht="15" customHeight="1" x14ac:dyDescent="0.25">
      <c r="A78" s="11" t="s">
        <v>37</v>
      </c>
      <c r="M78" s="42"/>
      <c r="N78" s="43"/>
      <c r="O78" s="44"/>
    </row>
    <row r="79" spans="1:17" x14ac:dyDescent="0.25">
      <c r="A79" s="109" t="s">
        <v>38</v>
      </c>
      <c r="B79" s="109"/>
      <c r="C79" s="109"/>
      <c r="D79" s="109"/>
      <c r="E79" s="109"/>
      <c r="F79" s="109"/>
      <c r="G79" s="109"/>
      <c r="H79" s="109"/>
      <c r="I79" s="109"/>
      <c r="J79" s="109"/>
      <c r="K79" s="109"/>
      <c r="L79" s="109"/>
      <c r="M79" s="109"/>
      <c r="N79" s="109"/>
      <c r="O79" s="109"/>
      <c r="P79" s="2"/>
      <c r="Q79" s="2"/>
    </row>
    <row r="80" spans="1:17" ht="15" customHeight="1" x14ac:dyDescent="0.25">
      <c r="A80" s="108" t="s">
        <v>39</v>
      </c>
      <c r="B80" s="108"/>
      <c r="C80" s="108"/>
      <c r="D80" s="108"/>
      <c r="E80" s="108"/>
      <c r="F80" s="108"/>
      <c r="G80" s="108"/>
      <c r="H80" s="108"/>
      <c r="I80" s="108"/>
      <c r="J80" s="108"/>
      <c r="K80" s="108"/>
      <c r="L80" s="108"/>
      <c r="M80" s="108"/>
      <c r="N80" s="108"/>
      <c r="O80" s="108"/>
      <c r="P80" s="41"/>
      <c r="Q80" s="41"/>
    </row>
    <row r="81" spans="1:17" x14ac:dyDescent="0.25">
      <c r="A81" s="107" t="s">
        <v>40</v>
      </c>
      <c r="B81" s="107"/>
      <c r="C81" s="107"/>
      <c r="D81" s="107"/>
      <c r="E81" s="107"/>
      <c r="F81" s="107"/>
      <c r="G81" s="107"/>
      <c r="H81" s="107"/>
      <c r="I81" s="107"/>
      <c r="J81" s="107"/>
      <c r="K81" s="107"/>
      <c r="L81" s="107"/>
      <c r="M81" s="107"/>
      <c r="N81" s="107"/>
      <c r="O81" s="107"/>
      <c r="P81" s="5"/>
      <c r="Q81" s="5"/>
    </row>
    <row r="82" spans="1:17" x14ac:dyDescent="0.25">
      <c r="A82" s="107" t="s">
        <v>41</v>
      </c>
      <c r="B82" s="107"/>
      <c r="C82" s="107"/>
      <c r="D82" s="107"/>
      <c r="E82" s="107"/>
      <c r="F82" s="107"/>
      <c r="G82" s="107"/>
      <c r="H82" s="107"/>
      <c r="I82" s="107"/>
      <c r="J82" s="107"/>
      <c r="K82" s="107"/>
      <c r="L82" s="107"/>
      <c r="M82" s="107"/>
      <c r="N82" s="107"/>
      <c r="O82" s="107"/>
      <c r="P82" s="5"/>
      <c r="Q82" s="5"/>
    </row>
    <row r="83" spans="1:17" x14ac:dyDescent="0.25">
      <c r="K83" s="2"/>
      <c r="L83" s="2"/>
      <c r="M83" s="2"/>
      <c r="N83" s="2"/>
    </row>
    <row r="125" spans="11:15" s="2" customFormat="1" x14ac:dyDescent="0.25">
      <c r="K125" s="4"/>
      <c r="L125" s="4"/>
      <c r="M125" s="4"/>
      <c r="N125" s="4"/>
      <c r="O125" s="4"/>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sheetData>
  <sheetProtection algorithmName="SHA-512" hashValue="ZNxO8BfY9Mcge7wjrSCZsMqDl1UajoMsFtYBJNiZ9pObVy4nXxffIVP7v/CEnYF9D41pdpu8HRbtKK584RjLOA==" saltValue="usSbqZfVK8zAH201oeq1Mw==" spinCount="100000" sheet="1" selectLockedCells="1"/>
  <mergeCells count="35">
    <mergeCell ref="A82:O82"/>
    <mergeCell ref="A81:O81"/>
    <mergeCell ref="A80:O80"/>
    <mergeCell ref="A79:O79"/>
    <mergeCell ref="B75:C75"/>
    <mergeCell ref="A2:A5"/>
    <mergeCell ref="B2:M2"/>
    <mergeCell ref="N2:O2"/>
    <mergeCell ref="B3:M3"/>
    <mergeCell ref="N3:O3"/>
    <mergeCell ref="B4:M5"/>
    <mergeCell ref="N4:O4"/>
    <mergeCell ref="N5:O5"/>
    <mergeCell ref="M11:N11"/>
    <mergeCell ref="M9:N9"/>
    <mergeCell ref="K9:L9"/>
    <mergeCell ref="K11:L11"/>
    <mergeCell ref="F11:I11"/>
    <mergeCell ref="A64:K72"/>
    <mergeCell ref="F9:I9"/>
    <mergeCell ref="B74:C74"/>
    <mergeCell ref="A9:B11"/>
    <mergeCell ref="D9:E9"/>
    <mergeCell ref="D11:E11"/>
    <mergeCell ref="A63:K63"/>
    <mergeCell ref="L72:N72"/>
    <mergeCell ref="L71:N71"/>
    <mergeCell ref="L70:N70"/>
    <mergeCell ref="L69:N69"/>
    <mergeCell ref="L68:N68"/>
    <mergeCell ref="L67:N67"/>
    <mergeCell ref="L66:N66"/>
    <mergeCell ref="L65:N65"/>
    <mergeCell ref="L64:N64"/>
    <mergeCell ref="L63:N6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hyperlinks>
    <hyperlink ref="B37" r:id="rId1" display="https://catalogofloravalleaburra.eia.edu.co/species/108" xr:uid="{E17D0A07-38ED-415E-BA45-FDA047B8B3F8}"/>
  </hyperlinks>
  <pageMargins left="1.2649999999999999" right="0.7" top="0.75" bottom="0.75" header="0.3" footer="0.3"/>
  <pageSetup paperSize="9" scale="33" orientation="landscape" r:id="rId2"/>
  <rowBreaks count="1" manualBreakCount="1">
    <brk id="45" max="14" man="1"/>
  </rowBreaks>
  <colBreaks count="1" manualBreakCount="1">
    <brk id="15" max="41" man="1"/>
  </col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2"/>
      <c r="C2" s="112"/>
      <c r="D2" s="121" t="s">
        <v>0</v>
      </c>
      <c r="E2" s="123"/>
      <c r="F2" s="123"/>
      <c r="G2" s="123"/>
      <c r="H2" s="122"/>
      <c r="I2" s="121" t="s">
        <v>1</v>
      </c>
      <c r="J2" s="122"/>
      <c r="K2" s="56"/>
    </row>
    <row r="3" spans="2:11" ht="15" customHeight="1" x14ac:dyDescent="0.25">
      <c r="B3" s="112"/>
      <c r="C3" s="112"/>
      <c r="D3" s="121" t="s">
        <v>2</v>
      </c>
      <c r="E3" s="123"/>
      <c r="F3" s="123"/>
      <c r="G3" s="123"/>
      <c r="H3" s="122"/>
      <c r="I3" s="121" t="s">
        <v>77</v>
      </c>
      <c r="J3" s="122"/>
      <c r="K3" s="55"/>
    </row>
    <row r="4" spans="2:11" ht="15" customHeight="1" x14ac:dyDescent="0.25">
      <c r="B4" s="112"/>
      <c r="C4" s="112"/>
      <c r="D4" s="124" t="s">
        <v>3</v>
      </c>
      <c r="E4" s="125"/>
      <c r="F4" s="125"/>
      <c r="G4" s="125"/>
      <c r="H4" s="126"/>
      <c r="I4" s="121" t="s">
        <v>79</v>
      </c>
      <c r="J4" s="122"/>
      <c r="K4" s="55"/>
    </row>
    <row r="5" spans="2:11" ht="15" customHeight="1" x14ac:dyDescent="0.25">
      <c r="B5" s="112"/>
      <c r="C5" s="112"/>
      <c r="D5" s="127"/>
      <c r="E5" s="128"/>
      <c r="F5" s="128"/>
      <c r="G5" s="128"/>
      <c r="H5" s="129"/>
      <c r="I5" s="121" t="s">
        <v>47</v>
      </c>
      <c r="J5" s="122"/>
      <c r="K5" s="55"/>
    </row>
    <row r="6" spans="2:11" x14ac:dyDescent="0.25">
      <c r="K6" s="47"/>
    </row>
    <row r="7" spans="2:11" ht="15.75" customHeight="1" x14ac:dyDescent="0.25">
      <c r="B7" s="116" t="s">
        <v>48</v>
      </c>
      <c r="C7" s="116"/>
      <c r="D7" s="116"/>
      <c r="E7" s="116"/>
      <c r="F7" s="116"/>
      <c r="G7" s="116"/>
      <c r="H7" s="116"/>
      <c r="I7" s="116"/>
      <c r="J7" s="116"/>
      <c r="K7" s="52"/>
    </row>
    <row r="8" spans="2:11" ht="15.75" customHeight="1" x14ac:dyDescent="0.25">
      <c r="B8" s="111" t="s">
        <v>49</v>
      </c>
      <c r="C8" s="111" t="s">
        <v>50</v>
      </c>
      <c r="D8" s="111"/>
      <c r="E8" s="111"/>
      <c r="F8" s="111"/>
      <c r="G8" s="116" t="s">
        <v>51</v>
      </c>
      <c r="H8" s="116"/>
      <c r="I8" s="116"/>
      <c r="J8" s="116"/>
      <c r="K8" s="52"/>
    </row>
    <row r="9" spans="2:11" ht="15.75" customHeight="1" x14ac:dyDescent="0.25">
      <c r="B9" s="111"/>
      <c r="C9" s="51" t="s">
        <v>52</v>
      </c>
      <c r="D9" s="51" t="s">
        <v>53</v>
      </c>
      <c r="E9" s="111" t="s">
        <v>54</v>
      </c>
      <c r="F9" s="111"/>
      <c r="G9" s="116"/>
      <c r="H9" s="116"/>
      <c r="I9" s="116"/>
      <c r="J9" s="116"/>
      <c r="K9" s="52"/>
    </row>
    <row r="10" spans="2:11" ht="15.75" customHeight="1" x14ac:dyDescent="0.25">
      <c r="B10" s="49">
        <v>1</v>
      </c>
      <c r="C10" s="49">
        <v>2021</v>
      </c>
      <c r="D10" s="49">
        <v>5</v>
      </c>
      <c r="E10" s="130">
        <v>24</v>
      </c>
      <c r="F10" s="130"/>
      <c r="G10" s="119" t="s">
        <v>55</v>
      </c>
      <c r="H10" s="119"/>
      <c r="I10" s="119"/>
      <c r="J10" s="119"/>
      <c r="K10" s="54"/>
    </row>
    <row r="11" spans="2:11" ht="57.75" customHeight="1" x14ac:dyDescent="0.25">
      <c r="B11" s="49">
        <v>2</v>
      </c>
      <c r="C11" s="49">
        <v>2022</v>
      </c>
      <c r="D11" s="49">
        <v>5</v>
      </c>
      <c r="E11" s="117">
        <v>31</v>
      </c>
      <c r="F11" s="118"/>
      <c r="G11" s="113" t="s">
        <v>56</v>
      </c>
      <c r="H11" s="114"/>
      <c r="I11" s="114"/>
      <c r="J11" s="115"/>
      <c r="K11" s="54"/>
    </row>
    <row r="12" spans="2:11" ht="82.5" customHeight="1" x14ac:dyDescent="0.25">
      <c r="B12" s="49">
        <v>3</v>
      </c>
      <c r="C12" s="49">
        <v>2022</v>
      </c>
      <c r="D12" s="49">
        <v>7</v>
      </c>
      <c r="E12" s="117">
        <v>27</v>
      </c>
      <c r="F12" s="118"/>
      <c r="G12" s="113" t="s">
        <v>57</v>
      </c>
      <c r="H12" s="114"/>
      <c r="I12" s="114"/>
      <c r="J12" s="115"/>
      <c r="K12" s="54"/>
    </row>
    <row r="13" spans="2:11" ht="100.5" customHeight="1" x14ac:dyDescent="0.25">
      <c r="B13" s="49">
        <v>4</v>
      </c>
      <c r="C13" s="49">
        <v>2023</v>
      </c>
      <c r="D13" s="49">
        <v>11</v>
      </c>
      <c r="E13" s="117">
        <v>30</v>
      </c>
      <c r="F13" s="118"/>
      <c r="G13" s="113" t="s">
        <v>72</v>
      </c>
      <c r="H13" s="114"/>
      <c r="I13" s="114"/>
      <c r="J13" s="115"/>
      <c r="K13" s="54"/>
    </row>
    <row r="14" spans="2:11" ht="70.5" customHeight="1" x14ac:dyDescent="0.25">
      <c r="B14" s="49">
        <v>5</v>
      </c>
      <c r="C14" s="49">
        <v>2024</v>
      </c>
      <c r="D14" s="57" t="s">
        <v>71</v>
      </c>
      <c r="E14" s="117">
        <v>27</v>
      </c>
      <c r="F14" s="118"/>
      <c r="G14" s="113" t="s">
        <v>73</v>
      </c>
      <c r="H14" s="114"/>
      <c r="I14" s="114"/>
      <c r="J14" s="115"/>
      <c r="K14" s="54"/>
    </row>
    <row r="15" spans="2:11" ht="76.5" customHeight="1" x14ac:dyDescent="0.25">
      <c r="B15" s="49">
        <v>6</v>
      </c>
      <c r="C15" s="49">
        <v>2024</v>
      </c>
      <c r="D15" s="57" t="s">
        <v>74</v>
      </c>
      <c r="E15" s="117"/>
      <c r="F15" s="118"/>
      <c r="G15" s="113" t="s">
        <v>76</v>
      </c>
      <c r="H15" s="114"/>
      <c r="I15" s="114"/>
      <c r="J15" s="115"/>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30" t="s">
        <v>61</v>
      </c>
      <c r="C18" s="130"/>
      <c r="D18" s="130"/>
      <c r="E18" s="130"/>
      <c r="F18" s="130" t="s">
        <v>75</v>
      </c>
      <c r="G18" s="130"/>
      <c r="H18" s="130"/>
      <c r="I18" s="130"/>
      <c r="J18" s="130"/>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32" t="s">
        <v>63</v>
      </c>
      <c r="C21" s="132"/>
      <c r="D21" s="132"/>
      <c r="E21" s="132"/>
      <c r="F21" s="132" t="s">
        <v>64</v>
      </c>
      <c r="G21" s="132"/>
      <c r="H21" s="132"/>
      <c r="I21" s="132"/>
      <c r="J21" s="132"/>
      <c r="K21" s="53"/>
    </row>
    <row r="22" spans="2:11" ht="15.75" customHeight="1" x14ac:dyDescent="0.25">
      <c r="B22" s="116" t="s">
        <v>65</v>
      </c>
      <c r="C22" s="116"/>
      <c r="D22" s="116"/>
      <c r="E22" s="116"/>
      <c r="F22" s="116"/>
      <c r="G22" s="116"/>
      <c r="H22" s="116"/>
      <c r="I22" s="116"/>
      <c r="J22" s="116"/>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30" t="s">
        <v>67</v>
      </c>
      <c r="C25" s="130"/>
      <c r="D25" s="130"/>
      <c r="E25" s="132" t="s">
        <v>68</v>
      </c>
      <c r="F25" s="132"/>
      <c r="G25" s="132"/>
      <c r="H25" s="49">
        <v>2024</v>
      </c>
      <c r="I25" s="57" t="s">
        <v>74</v>
      </c>
      <c r="J25" s="49"/>
      <c r="K25" s="48"/>
    </row>
    <row r="26" spans="2:11" x14ac:dyDescent="0.25">
      <c r="K26" s="47"/>
    </row>
    <row r="27" spans="2:11" ht="56.25" customHeight="1" x14ac:dyDescent="0.25">
      <c r="B27" s="47"/>
      <c r="C27" s="131" t="s">
        <v>69</v>
      </c>
      <c r="D27" s="131"/>
      <c r="E27" s="131"/>
      <c r="F27" s="131"/>
      <c r="G27" s="131"/>
      <c r="H27" s="131"/>
      <c r="I27" s="131"/>
      <c r="K27" s="47"/>
    </row>
    <row r="28" spans="2:11" ht="16.5" customHeight="1" x14ac:dyDescent="0.25">
      <c r="E28" s="120" t="s">
        <v>70</v>
      </c>
      <c r="F28" s="120"/>
      <c r="G28" s="120"/>
      <c r="H28" s="120"/>
      <c r="I28" s="120"/>
      <c r="J28" s="120"/>
      <c r="K28" s="46"/>
    </row>
    <row r="29" spans="2:11" x14ac:dyDescent="0.25">
      <c r="B29" s="47"/>
      <c r="C29" s="47"/>
      <c r="D29" s="47"/>
      <c r="E29" s="120"/>
      <c r="F29" s="120"/>
      <c r="G29" s="120"/>
      <c r="H29" s="120"/>
      <c r="I29" s="120"/>
      <c r="J29" s="120"/>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2024-08-01T22:48:53Z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