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45" documentId="13_ncr:1_{A3203639-816A-4F00-A849-4E2EC2053B16}" xr6:coauthVersionLast="47" xr6:coauthVersionMax="47" xr10:uidLastSave="{ECFFE456-40B9-489B-BA8A-142B76845D23}"/>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7" l="1"/>
  <c r="J57" i="7"/>
  <c r="L57" i="7"/>
  <c r="M57" i="7" s="1"/>
  <c r="H58" i="7"/>
  <c r="J58" i="7"/>
  <c r="L58" i="7"/>
  <c r="N58" i="7" s="1"/>
  <c r="H59" i="7"/>
  <c r="J59" i="7"/>
  <c r="L59" i="7"/>
  <c r="M59" i="7" s="1"/>
  <c r="H60" i="7"/>
  <c r="J60" i="7"/>
  <c r="L60" i="7"/>
  <c r="N60" i="7" s="1"/>
  <c r="H61" i="7"/>
  <c r="J61" i="7"/>
  <c r="L61" i="7"/>
  <c r="M61" i="7" s="1"/>
  <c r="H62" i="7"/>
  <c r="J62" i="7"/>
  <c r="L62" i="7"/>
  <c r="N62" i="7" s="1"/>
  <c r="H63" i="7"/>
  <c r="J63" i="7"/>
  <c r="L63" i="7"/>
  <c r="M63" i="7" s="1"/>
  <c r="H64" i="7"/>
  <c r="J64" i="7"/>
  <c r="L64" i="7"/>
  <c r="M64" i="7" s="1"/>
  <c r="H65" i="7"/>
  <c r="J65" i="7"/>
  <c r="L65" i="7"/>
  <c r="M65" i="7" s="1"/>
  <c r="H66" i="7"/>
  <c r="J66" i="7"/>
  <c r="L66" i="7"/>
  <c r="M66" i="7" s="1"/>
  <c r="O71"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O69" i="7"/>
  <c r="O68" i="7"/>
  <c r="L14" i="7"/>
  <c r="M14" i="7" s="1"/>
  <c r="J14" i="7"/>
  <c r="H14" i="7"/>
  <c r="K64" i="7" l="1"/>
  <c r="K60" i="7"/>
  <c r="K62" i="7"/>
  <c r="K58" i="7"/>
  <c r="K65" i="7"/>
  <c r="N66" i="7"/>
  <c r="O66" i="7" s="1"/>
  <c r="N59" i="7"/>
  <c r="O59" i="7" s="1"/>
  <c r="N61" i="7"/>
  <c r="O61" i="7" s="1"/>
  <c r="K59" i="7"/>
  <c r="M58" i="7"/>
  <c r="N63" i="7"/>
  <c r="O63" i="7" s="1"/>
  <c r="K61" i="7"/>
  <c r="M60" i="7"/>
  <c r="O60" i="7" s="1"/>
  <c r="K66" i="7"/>
  <c r="K63" i="7"/>
  <c r="M62" i="7"/>
  <c r="O62" i="7" s="1"/>
  <c r="K57" i="7"/>
  <c r="N64" i="7"/>
  <c r="O64" i="7" s="1"/>
  <c r="N57" i="7"/>
  <c r="O57" i="7" s="1"/>
  <c r="N65" i="7"/>
  <c r="O65" i="7" s="1"/>
  <c r="O58" i="7"/>
  <c r="M21" i="7"/>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N15" i="7"/>
  <c r="O15" i="7" s="1"/>
  <c r="O67" i="7"/>
  <c r="O70" i="7" s="1"/>
  <c r="K14" i="7"/>
  <c r="O74" i="7"/>
  <c r="O75" i="7" s="1"/>
  <c r="N14" i="7"/>
  <c r="O14" i="7" s="1"/>
  <c r="O21" i="7" l="1"/>
  <c r="O72" i="7"/>
  <c r="O73" i="7" s="1"/>
  <c r="O76" i="7" s="1"/>
</calcChain>
</file>

<file path=xl/sharedStrings.xml><?xml version="1.0" encoding="utf-8"?>
<sst xmlns="http://schemas.openxmlformats.org/spreadsheetml/2006/main" count="158" uniqueCount="104">
  <si>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</si>
  <si>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</si>
  <si>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</si>
  <si>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</si>
  <si>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</si>
  <si>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</si>
  <si>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</si>
  <si>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</si>
  <si>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</si>
  <si>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</si>
  <si>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</si>
  <si>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</si>
  <si>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</si>
  <si>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</si>
  <si>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</si>
  <si>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</si>
  <si>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</si>
  <si>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</si>
  <si>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</si>
  <si>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</si>
  <si>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</si>
  <si>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</si>
  <si>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</si>
  <si>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</si>
  <si>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</si>
  <si>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</si>
  <si>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</si>
  <si>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</si>
  <si>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</si>
  <si>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</si>
  <si>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</si>
  <si>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</si>
  <si>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</si>
  <si>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</si>
  <si>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</si>
  <si>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</si>
  <si>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</si>
  <si>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</si>
  <si>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</si>
  <si>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</si>
  <si>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</si>
  <si>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</si>
  <si>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</si>
  <si>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</si>
  <si>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</si>
  <si>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</si>
  <si>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</si>
  <si>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</si>
  <si>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</si>
  <si>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</si>
  <si>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Caneca plástica tapa araña con aro 220 litros diámetro 59-alto 92 material polipropileno de alto impacto.</t>
  </si>
  <si>
    <t>Garrafa de 20 litros con grifo en polipropileno de alto impacto.</t>
  </si>
  <si>
    <t>Recipiente plástico rectangular multiusos: área 39*31 cm altura: 12 cm</t>
  </si>
  <si>
    <t>Bebedero Para Ganado 500 L con Kit, flotador</t>
  </si>
  <si>
    <t>Vaso presellador de pezones</t>
  </si>
  <si>
    <t>Tapa de caucho para cantina de leche de 40 litros, fabricada en caucho de cero residualidad</t>
  </si>
  <si>
    <t>Comedero doble para mascotas grande</t>
  </si>
  <si>
    <t>Comedero doble para mascotas pequeño</t>
  </si>
  <si>
    <t>Arete plástico pequeño para identificación de porcinos y caprinos dimensiones 15mm*42 mm*43 mm. Bolsa por 100 Unidades</t>
  </si>
  <si>
    <t>Bolsa Hermética Multicapa para Almacenamiento de Café - 50Kg dimensiones ancho 60 cm alto 110 cm</t>
  </si>
  <si>
    <t>Bolsa Hermética Multicapa para Almacenamiento de Café - 80 Kg dimensiones ancho 75 cm alto 130 cm</t>
  </si>
  <si>
    <t>FERMAESTRO. Herramienta tecnológica desarrollada por Cenicafé para controlar el proceso de fermentación natural del café. Es un Cono truncado recto con tapa, fabricado en lámina plástica, con perforaciones de menos de 6mm.</t>
  </si>
  <si>
    <t>Polisombra al 80%, tela tejida en polipropileno, con protección uv. Medidas: 4m de ancho X 100m de largo, color negro. Presentación por rollo.</t>
  </si>
  <si>
    <t>Balde en plástico de alta resistencia, capacidad 12 litros, cuanta con medida en relieve, pico y manija.</t>
  </si>
  <si>
    <t>Balde plástico para construcción, capacidad 12 litros, con manija. Color negro.</t>
  </si>
  <si>
    <t>Set de Embudo plástico de 500 ml - cuello flexible - cuello rígido</t>
  </si>
  <si>
    <t>Argolla Nariguera auto cortante acero inoxidable 61 mm</t>
  </si>
  <si>
    <t>Cantina 40 Litros para Tapa En Caucho A Presión Cantinas; Alto 63.5 cm; Ancho 33.5 cm; Largo 33.5 cm; diámetro 33 cm; Capacidad 40 litros; Material Aluminio Inoxidable de Alta Pureza, incluye tapa.</t>
  </si>
  <si>
    <t>Llave para tensor de cerca eléctrica metálico</t>
  </si>
  <si>
    <t>Esquinero Doble Poste de Acero; Elemento que garantiza el apoyo en cercas de alta tensión con Postes de Acero.</t>
  </si>
  <si>
    <t>Esquinero Sencillo Poste de Acero; Elemento que garantiza el apoyo en cercas de alta tensión con Postes de Acero.</t>
  </si>
  <si>
    <t>Poste de Acero Lechero - Ovino 1.48m X 50und</t>
  </si>
  <si>
    <t>Poste de Acero Ceba 1.85m X 100und</t>
  </si>
  <si>
    <t>Varilla Cerca móvil, Incluye doble aislador. Fabricada en hierro macizo corrugado de 3/8 de 1,50 m de largo.</t>
  </si>
  <si>
    <t>Malacate-Garruncha para 2 Ton. Ganchos forjados en acero al medio carbono con cierres de seguridad. Engrane de acero y doble cremallera. Especificaciones técnicas: Capacidad máxima de arrastre: 2 ton. Capacidad máxima de carga: 1 ton. diámetro de cable: 5 mm. Longitud de gancho a gancho: 1.95 m. Peso: 3.6 kg.</t>
  </si>
  <si>
    <t>Puntilla con cabeza de 3 pulgadas de 7 cm de largo, presentación caja por 500 gramos.</t>
  </si>
  <si>
    <t>Sujetador de cerdos y ovinos largo 23 cm</t>
  </si>
  <si>
    <t>Chupete para cerdos automático con filtro de 1/2 pulgada, fabricado en acero inoxidable</t>
  </si>
  <si>
    <t>Azada: Herramienta forjada en acero de alto carbono SAE 1045. Pre afilado. Ideal para preparación de la tierra. Dimensiones (Ancho X alto) 100 mm x 244 mm.</t>
  </si>
  <si>
    <t>barretón forjado de 1.5 libras. De uso agrícola para el hoyado, siembra y poda. Ancho x Alto: 60 mm x 268 mm.</t>
  </si>
  <si>
    <t>Tijera cuerpo de aluminio para poda cuchilla de paso ligera cuchillas de acero templado largo 8 1/2 pulgadas 22 cm.</t>
  </si>
  <si>
    <t>Repuesto para guadaña Shindaiwa B45. Compuesto por: -Platos - Protector tornillo - Tornillo cuchilla - Tornillo grasero - Tornillos de ajuste. Placas: 45746, 54504, 59150, 67403, 67404</t>
  </si>
  <si>
    <t>Enjalma fique talla 49 sin cubierta; Enjalma con tapa de fique, retranco y pretal en polipropileno, llena con paja de basto. Ancho 49cm (19 pulgadas ), más Retranca en hilo de polipropileno, mide entre 10 y 11 cm de ancho y un largo de 180 cm, más Cincha para enjalma en polipropileno de 5cm de ancho y 130 cm de largo, una manila de 360 cm de largo, más Cinchón en fibra con cubierta, gancho en el extremo y un ojo en el otro.</t>
  </si>
  <si>
    <t>Enjalma fique talla 46 sin cubierta; Enjalma con tapa de fique, retranco y pretal en polipropileno, llena con paja de basto. Ancho 46cm (18 pulgadas) más Retranca en hilo de polipropileno, mide entre 10 y 11 cm de ancho y un largo de 180 cm, más Cincha para enjalma en polipropileno de 5cm de ancho y 130 cm de largo, una manila de 360 cm de largo, más Cinchón en fibra con cubierta, con gancho en el extremo y un ojo en el otro</t>
  </si>
  <si>
    <t>Retranca en hilo de polipropileno referencia 12.000, dimensión entre 10 y 11 cm de ancho y un largo de 180 cm</t>
  </si>
  <si>
    <t>Cinchón en fibra ref. 12.000 con cubierta, posee un gancho en el extremo y un ojo en el otro.</t>
  </si>
  <si>
    <t>Cincha para enjalma en polipropileno de 5cm de ancho y 130 cm de largo, una manila de 360 cm de largo</t>
  </si>
  <si>
    <t>Cincha para coco recolector de café ancho de 5.5 cm mínimo, 74 cm de largo, en hilo de polipropileno.</t>
  </si>
  <si>
    <t>Saco en fibra de fique, para el almacenamiento de café pergamino seco. Capacidad de 70 kg. Dimensiones: 95 x 70 cm.</t>
  </si>
  <si>
    <t>Saco hermético para el almacenamiento de café pergamino seco o verde, capacidad de 40 kg, protege micro lotes de café de todos los riesgos de deterioro por contaminación cruzada, humedad, gases, moho, infestación o plagas. Material Tejido en rafia de polipropileno (PP). Sujeción 4 Asas de 1,5 cm, que facilitan su manipulación Sistema de cierre 2 broches de Cierre rápido ajustables. DIMENSIONES (l*a*h) 45*30*65 (cms) PESO (producto vacío) 0,5(Kg) capacidad volumetrica 0,088 m3 (42Kg de CPS).</t>
  </si>
  <si>
    <t>Apero de cabeza completo equino en fabricado en reata de naylon (riendas con mosquetón).</t>
  </si>
  <si>
    <t>EA1263BM24C / ENVASE DE VIDRIO 63-2030 BL 500ML / línea alimentos capacidad 500 ml, Terminado en Media Rosca (BM) Apto para tapa Tipo Twist Off. Incluye tapa, caja por 24 unidades</t>
  </si>
  <si>
    <t>Envases de vidrio EA1264BM12C línea alimentos capacidad 750 ml, Terminado en Media Rosca (BM) Apto para tapa Tipo Twist Off. Incluye tapa, caja por 12 unidades.</t>
  </si>
  <si>
    <t>Tarro de vidrio hexagonal de 700 ml Tipo Twist Off. Incluye tapa color dorado. Presentación por caja por 24 unds</t>
  </si>
  <si>
    <t>Tarro de vidrio hexagonal de 400 ml Tipo Twist Off. Incluye tapa color dorado Presentación por caja por 24 Unidades</t>
  </si>
  <si>
    <t>Tarro de vidrio hexagonal de 270 ml Tipo Twist Off. Incluye tapa color dorado Presentación por caja por 24 Unidades</t>
  </si>
  <si>
    <t>Tarro de vidrio hexagonal de 180 ml Tipo Twist Off. Incluye tapa color dorado Presentación por caja por 24 unidades</t>
  </si>
  <si>
    <t>Cabo corto para azadón: Trozo de madera cilíndrica, fabricado con madera dura, resistente a la tracción y la humedad. 90 cm de largo x 39 mm de diámetro.</t>
  </si>
  <si>
    <t>Cabo largo para azadón: Trozo de madera cilíndrica, fabricado con madera dura, resistente a la tracción y la humedad. 120 cm de largo x 39 mm de diámetro.</t>
  </si>
  <si>
    <t>Cabo fino para pala largo: Trozo de madera cilíndrica, fabricado con madera dura, resistente a la tracción y la humedad. 145 cm de largo. diámetro 39 mm.</t>
  </si>
  <si>
    <t>Matera tipo columna cuadrada cilíndrica en poliuretano de 35x35x60 (ancho x largo x alto). Color blanco. Diseño acanalado.</t>
  </si>
  <si>
    <t>Matera tipo jardinera rectangular para balcones/barandas en poliuretano de 17.5x50x17.5 (ancho x largo x alto). Color blanco. Diseño acabalado con Soporte para asegurar a baranda.</t>
  </si>
  <si>
    <t>Canasta metálica #4 redonda. Pintura electroestática color negro. Con cadena para sujeción.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</si>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</sst>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showGridLines="0" tabSelected="1" topLeftCell="A60" zoomScale="70" zoomScaleNormal="70" zoomScaleSheetLayoutView="70" zoomScalePageLayoutView="55" workbookViewId="0">
      <selection activeCell="G66" sqref="G66"/>
    </sheetView>
  </sheetViews>
  <sheetFormatPr baseColWidth="10" defaultColWidth="11.42578125" defaultRowHeight="15" x14ac:dyDescent="0.25"/>
  <cols>
    <col min="1" max="1" width="10.42578125" style="2" customWidth="1"/>
    <col min="2" max="2" width="47.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48</v>
      </c>
      <c r="O3" s="85"/>
    </row>
    <row r="4" spans="1:15" ht="16.5" customHeight="1" x14ac:dyDescent="0.25">
      <c r="A4" s="83"/>
      <c r="B4" s="84" t="s">
        <v>3</v>
      </c>
      <c r="C4" s="84"/>
      <c r="D4" s="84"/>
      <c r="E4" s="84"/>
      <c r="F4" s="84"/>
      <c r="G4" s="84"/>
      <c r="H4" s="84"/>
      <c r="I4" s="84"/>
      <c r="J4" s="84"/>
      <c r="K4" s="84"/>
      <c r="L4" s="84"/>
      <c r="M4" s="84"/>
      <c r="N4" s="85" t="s">
        <v>49</v>
      </c>
      <c r="O4" s="85"/>
    </row>
    <row r="5" spans="1:15" ht="15" customHeight="1" x14ac:dyDescent="0.25">
      <c r="A5" s="83"/>
      <c r="B5" s="84"/>
      <c r="C5" s="84"/>
      <c r="D5" s="84"/>
      <c r="E5" s="84"/>
      <c r="F5" s="84"/>
      <c r="G5" s="84"/>
      <c r="H5" s="84"/>
      <c r="I5" s="84"/>
      <c r="J5" s="84"/>
      <c r="K5" s="84"/>
      <c r="L5" s="84"/>
      <c r="M5" s="84"/>
      <c r="N5" s="85" t="s">
        <v>46</v>
      </c>
      <c r="O5" s="85"/>
    </row>
    <row r="7" spans="1:15" x14ac:dyDescent="0.25">
      <c r="A7" s="5" t="s">
        <v>4</v>
      </c>
    </row>
    <row r="8" spans="1:15" ht="9.9499999999999993" customHeight="1" x14ac:dyDescent="0.25">
      <c r="A8" s="6"/>
    </row>
    <row r="9" spans="1:15" ht="30" customHeight="1" x14ac:dyDescent="0.25">
      <c r="A9" s="69" t="s">
        <v>5</v>
      </c>
      <c r="B9" s="70"/>
      <c r="D9" s="75" t="s">
        <v>6</v>
      </c>
      <c r="E9" s="76"/>
      <c r="F9" s="65"/>
      <c r="G9" s="66"/>
      <c r="H9" s="66"/>
      <c r="I9" s="67"/>
      <c r="K9" s="75" t="s">
        <v>7</v>
      </c>
      <c r="L9" s="76"/>
      <c r="M9" s="81"/>
      <c r="N9" s="82"/>
    </row>
    <row r="10" spans="1:15" ht="8.25" customHeight="1" x14ac:dyDescent="0.25">
      <c r="A10" s="71"/>
      <c r="B10" s="72"/>
      <c r="C10" s="7"/>
      <c r="E10" s="8"/>
      <c r="F10" s="8"/>
      <c r="M10" s="8"/>
      <c r="N10" s="2"/>
    </row>
    <row r="11" spans="1:15" ht="30" customHeight="1" x14ac:dyDescent="0.25">
      <c r="A11" s="73"/>
      <c r="B11" s="74"/>
      <c r="D11" s="75" t="s">
        <v>8</v>
      </c>
      <c r="E11" s="76"/>
      <c r="F11" s="65"/>
      <c r="G11" s="66"/>
      <c r="H11" s="66"/>
      <c r="I11" s="67"/>
      <c r="K11" s="75" t="s">
        <v>9</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42.5" customHeight="1" x14ac:dyDescent="0.25">
      <c r="A14" s="26">
        <v>1</v>
      </c>
      <c r="B14" s="91" t="s">
        <v>50</v>
      </c>
      <c r="C14" s="12"/>
      <c r="D14" s="90">
        <v>10</v>
      </c>
      <c r="E14" s="90" t="s">
        <v>103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42.5" customHeight="1" x14ac:dyDescent="0.25">
      <c r="A15" s="26">
        <v>2</v>
      </c>
      <c r="B15" s="91" t="s">
        <v>51</v>
      </c>
      <c r="C15" s="12"/>
      <c r="D15" s="90">
        <v>8</v>
      </c>
      <c r="E15" s="90" t="s">
        <v>103</v>
      </c>
      <c r="F15" s="13"/>
      <c r="G15" s="11"/>
      <c r="H15" s="1">
        <f t="shared" ref="H15:H56" si="6">+ROUND(F15*G15,0)</f>
        <v>0</v>
      </c>
      <c r="I15" s="11"/>
      <c r="J15" s="1">
        <f t="shared" ref="J15:J56" si="7">ROUND(F15*I15,0)</f>
        <v>0</v>
      </c>
      <c r="K15" s="1">
        <f t="shared" ref="K15:K56" si="8">ROUND(F15+H15+J15,0)</f>
        <v>0</v>
      </c>
      <c r="L15" s="1">
        <f t="shared" ref="L15:L56" si="9">ROUND(F15*D15,0)</f>
        <v>0</v>
      </c>
      <c r="M15" s="1">
        <f t="shared" ref="M15:M56" si="10">ROUND(L15*G15,0)</f>
        <v>0</v>
      </c>
      <c r="N15" s="1">
        <f t="shared" ref="N15:N56" si="11">ROUND(L15*I15,0)</f>
        <v>0</v>
      </c>
      <c r="O15" s="27">
        <f t="shared" ref="O15:O56" si="12">ROUND(L15+N15+M15,0)</f>
        <v>0</v>
      </c>
    </row>
    <row r="16" spans="1:15" s="9" customFormat="1" ht="142.5" customHeight="1" x14ac:dyDescent="0.25">
      <c r="A16" s="26">
        <v>3</v>
      </c>
      <c r="B16" s="91" t="s">
        <v>52</v>
      </c>
      <c r="C16" s="12"/>
      <c r="D16" s="90">
        <v>20</v>
      </c>
      <c r="E16" s="90" t="s">
        <v>103</v>
      </c>
      <c r="F16" s="13"/>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142.5" customHeight="1" x14ac:dyDescent="0.25">
      <c r="A17" s="26">
        <v>4</v>
      </c>
      <c r="B17" s="91" t="s">
        <v>53</v>
      </c>
      <c r="C17" s="12"/>
      <c r="D17" s="90">
        <v>10</v>
      </c>
      <c r="E17" s="90" t="s">
        <v>103</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42.5" customHeight="1" x14ac:dyDescent="0.25">
      <c r="A18" s="26">
        <v>5</v>
      </c>
      <c r="B18" s="91" t="s">
        <v>54</v>
      </c>
      <c r="C18" s="12"/>
      <c r="D18" s="90">
        <v>2</v>
      </c>
      <c r="E18" s="90" t="s">
        <v>103</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42.5" customHeight="1" x14ac:dyDescent="0.25">
      <c r="A19" s="26">
        <v>6</v>
      </c>
      <c r="B19" s="91" t="s">
        <v>55</v>
      </c>
      <c r="C19" s="12"/>
      <c r="D19" s="90">
        <v>2</v>
      </c>
      <c r="E19" s="90" t="s">
        <v>103</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42.5" customHeight="1" x14ac:dyDescent="0.25">
      <c r="A20" s="26">
        <v>7</v>
      </c>
      <c r="B20" s="91" t="s">
        <v>56</v>
      </c>
      <c r="C20" s="12"/>
      <c r="D20" s="90">
        <v>2</v>
      </c>
      <c r="E20" s="90" t="s">
        <v>103</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42.5" customHeight="1" x14ac:dyDescent="0.25">
      <c r="A21" s="26">
        <v>8</v>
      </c>
      <c r="B21" s="91" t="s">
        <v>57</v>
      </c>
      <c r="C21" s="12"/>
      <c r="D21" s="90">
        <v>1</v>
      </c>
      <c r="E21" s="90" t="s">
        <v>103</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142.5" customHeight="1" x14ac:dyDescent="0.25">
      <c r="A22" s="26">
        <v>9</v>
      </c>
      <c r="B22" s="91" t="s">
        <v>58</v>
      </c>
      <c r="C22" s="12"/>
      <c r="D22" s="90">
        <v>1</v>
      </c>
      <c r="E22" s="90" t="s">
        <v>103</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42.5" customHeight="1" x14ac:dyDescent="0.25">
      <c r="A23" s="26">
        <v>10</v>
      </c>
      <c r="B23" s="91" t="s">
        <v>59</v>
      </c>
      <c r="C23" s="12"/>
      <c r="D23" s="90">
        <v>20</v>
      </c>
      <c r="E23" s="90" t="s">
        <v>103</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42.5" customHeight="1" x14ac:dyDescent="0.25">
      <c r="A24" s="26">
        <v>11</v>
      </c>
      <c r="B24" s="91" t="s">
        <v>60</v>
      </c>
      <c r="C24" s="12"/>
      <c r="D24" s="90">
        <v>10</v>
      </c>
      <c r="E24" s="90" t="s">
        <v>103</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42.5" customHeight="1" x14ac:dyDescent="0.25">
      <c r="A25" s="26">
        <v>12</v>
      </c>
      <c r="B25" s="91" t="s">
        <v>61</v>
      </c>
      <c r="C25" s="12"/>
      <c r="D25" s="90">
        <v>1</v>
      </c>
      <c r="E25" s="90" t="s">
        <v>103</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42.5" customHeight="1" x14ac:dyDescent="0.25">
      <c r="A26" s="26">
        <v>13</v>
      </c>
      <c r="B26" s="91" t="s">
        <v>62</v>
      </c>
      <c r="C26" s="12"/>
      <c r="D26" s="90">
        <v>5</v>
      </c>
      <c r="E26" s="90" t="s">
        <v>103</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42.5" customHeight="1" x14ac:dyDescent="0.25">
      <c r="A27" s="26">
        <v>14</v>
      </c>
      <c r="B27" s="91" t="s">
        <v>63</v>
      </c>
      <c r="C27" s="12"/>
      <c r="D27" s="90">
        <v>10</v>
      </c>
      <c r="E27" s="90" t="s">
        <v>103</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42.5" customHeight="1" x14ac:dyDescent="0.25">
      <c r="A28" s="26">
        <v>15</v>
      </c>
      <c r="B28" s="91" t="s">
        <v>64</v>
      </c>
      <c r="C28" s="12"/>
      <c r="D28" s="90">
        <v>10</v>
      </c>
      <c r="E28" s="90" t="s">
        <v>103</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42.5" customHeight="1" x14ac:dyDescent="0.25">
      <c r="A29" s="26">
        <v>16</v>
      </c>
      <c r="B29" s="91" t="s">
        <v>65</v>
      </c>
      <c r="C29" s="12"/>
      <c r="D29" s="90">
        <v>10</v>
      </c>
      <c r="E29" s="90" t="s">
        <v>103</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42.5" customHeight="1" x14ac:dyDescent="0.25">
      <c r="A30" s="26">
        <v>17</v>
      </c>
      <c r="B30" s="91" t="s">
        <v>66</v>
      </c>
      <c r="C30" s="12"/>
      <c r="D30" s="90">
        <v>5</v>
      </c>
      <c r="E30" s="90" t="s">
        <v>103</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42.5" customHeight="1" x14ac:dyDescent="0.25">
      <c r="A31" s="26">
        <v>18</v>
      </c>
      <c r="B31" s="91" t="s">
        <v>67</v>
      </c>
      <c r="C31" s="12"/>
      <c r="D31" s="90">
        <v>4</v>
      </c>
      <c r="E31" s="90" t="s">
        <v>103</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42.5" customHeight="1" x14ac:dyDescent="0.25">
      <c r="A32" s="26">
        <v>19</v>
      </c>
      <c r="B32" s="91" t="s">
        <v>68</v>
      </c>
      <c r="C32" s="12"/>
      <c r="D32" s="90">
        <v>5</v>
      </c>
      <c r="E32" s="90" t="s">
        <v>103</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42.5" customHeight="1" x14ac:dyDescent="0.25">
      <c r="A33" s="26">
        <v>20</v>
      </c>
      <c r="B33" s="91" t="s">
        <v>69</v>
      </c>
      <c r="C33" s="12"/>
      <c r="D33" s="90">
        <v>5</v>
      </c>
      <c r="E33" s="90" t="s">
        <v>103</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42.5" customHeight="1" x14ac:dyDescent="0.25">
      <c r="A34" s="26">
        <v>21</v>
      </c>
      <c r="B34" s="91" t="s">
        <v>70</v>
      </c>
      <c r="C34" s="12"/>
      <c r="D34" s="90">
        <v>5</v>
      </c>
      <c r="E34" s="90" t="s">
        <v>103</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42.5" customHeight="1" x14ac:dyDescent="0.25">
      <c r="A35" s="26">
        <v>22</v>
      </c>
      <c r="B35" s="91" t="s">
        <v>71</v>
      </c>
      <c r="C35" s="12"/>
      <c r="D35" s="90">
        <v>2</v>
      </c>
      <c r="E35" s="90" t="s">
        <v>103</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42.5" customHeight="1" x14ac:dyDescent="0.25">
      <c r="A36" s="26">
        <v>23</v>
      </c>
      <c r="B36" s="91" t="s">
        <v>72</v>
      </c>
      <c r="C36" s="12"/>
      <c r="D36" s="90">
        <v>2</v>
      </c>
      <c r="E36" s="90" t="s">
        <v>103</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142.5" customHeight="1" x14ac:dyDescent="0.25">
      <c r="A37" s="26">
        <v>24</v>
      </c>
      <c r="B37" s="91" t="s">
        <v>73</v>
      </c>
      <c r="C37" s="12"/>
      <c r="D37" s="90">
        <v>100</v>
      </c>
      <c r="E37" s="90" t="s">
        <v>103</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142.5" customHeight="1" x14ac:dyDescent="0.25">
      <c r="A38" s="26">
        <v>25</v>
      </c>
      <c r="B38" s="91" t="s">
        <v>74</v>
      </c>
      <c r="C38" s="12"/>
      <c r="D38" s="90">
        <v>1</v>
      </c>
      <c r="E38" s="90" t="s">
        <v>103</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142.5" customHeight="1" x14ac:dyDescent="0.25">
      <c r="A39" s="26">
        <v>26</v>
      </c>
      <c r="B39" s="91" t="s">
        <v>75</v>
      </c>
      <c r="C39" s="12"/>
      <c r="D39" s="90">
        <v>10</v>
      </c>
      <c r="E39" s="90" t="s">
        <v>103</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142.5" customHeight="1" x14ac:dyDescent="0.25">
      <c r="A40" s="26">
        <v>27</v>
      </c>
      <c r="B40" s="91" t="s">
        <v>76</v>
      </c>
      <c r="C40" s="12"/>
      <c r="D40" s="90">
        <v>1</v>
      </c>
      <c r="E40" s="90" t="s">
        <v>103</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142.5" customHeight="1" x14ac:dyDescent="0.25">
      <c r="A41" s="26">
        <v>28</v>
      </c>
      <c r="B41" s="91" t="s">
        <v>77</v>
      </c>
      <c r="C41" s="12"/>
      <c r="D41" s="90">
        <v>100</v>
      </c>
      <c r="E41" s="90" t="s">
        <v>103</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42.5" customHeight="1" x14ac:dyDescent="0.25">
      <c r="A42" s="26">
        <v>29</v>
      </c>
      <c r="B42" s="91" t="s">
        <v>78</v>
      </c>
      <c r="C42" s="12"/>
      <c r="D42" s="90">
        <v>10</v>
      </c>
      <c r="E42" s="90" t="s">
        <v>103</v>
      </c>
      <c r="F42" s="13"/>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142.5" customHeight="1" x14ac:dyDescent="0.25">
      <c r="A43" s="26">
        <v>30</v>
      </c>
      <c r="B43" s="91" t="s">
        <v>79</v>
      </c>
      <c r="C43" s="12"/>
      <c r="D43" s="90">
        <v>10</v>
      </c>
      <c r="E43" s="90" t="s">
        <v>103</v>
      </c>
      <c r="F43" s="13"/>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142.5" customHeight="1" x14ac:dyDescent="0.25">
      <c r="A44" s="26">
        <v>31</v>
      </c>
      <c r="B44" s="91" t="s">
        <v>80</v>
      </c>
      <c r="C44" s="12"/>
      <c r="D44" s="90">
        <v>10</v>
      </c>
      <c r="E44" s="90" t="s">
        <v>103</v>
      </c>
      <c r="F44" s="13"/>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142.5" customHeight="1" x14ac:dyDescent="0.25">
      <c r="A45" s="26">
        <v>32</v>
      </c>
      <c r="B45" s="91" t="s">
        <v>81</v>
      </c>
      <c r="C45" s="12"/>
      <c r="D45" s="90">
        <v>5</v>
      </c>
      <c r="E45" s="90" t="s">
        <v>103</v>
      </c>
      <c r="F45" s="13"/>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164.25" customHeight="1" x14ac:dyDescent="0.25">
      <c r="A46" s="26">
        <v>33</v>
      </c>
      <c r="B46" s="91" t="s">
        <v>82</v>
      </c>
      <c r="C46" s="12"/>
      <c r="D46" s="90">
        <v>1</v>
      </c>
      <c r="E46" s="90" t="s">
        <v>103</v>
      </c>
      <c r="F46" s="13"/>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171.75" customHeight="1" x14ac:dyDescent="0.25">
      <c r="A47" s="26">
        <v>34</v>
      </c>
      <c r="B47" s="91" t="s">
        <v>83</v>
      </c>
      <c r="C47" s="12"/>
      <c r="D47" s="90">
        <v>1</v>
      </c>
      <c r="E47" s="90" t="s">
        <v>103</v>
      </c>
      <c r="F47" s="13"/>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142.5" customHeight="1" x14ac:dyDescent="0.25">
      <c r="A48" s="26">
        <v>35</v>
      </c>
      <c r="B48" s="91" t="s">
        <v>84</v>
      </c>
      <c r="C48" s="12"/>
      <c r="D48" s="90">
        <v>1</v>
      </c>
      <c r="E48" s="90" t="s">
        <v>103</v>
      </c>
      <c r="F48" s="13"/>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142.5" customHeight="1" x14ac:dyDescent="0.25">
      <c r="A49" s="26">
        <v>36</v>
      </c>
      <c r="B49" s="91" t="s">
        <v>85</v>
      </c>
      <c r="C49" s="12"/>
      <c r="D49" s="90">
        <v>1</v>
      </c>
      <c r="E49" s="90" t="s">
        <v>103</v>
      </c>
      <c r="F49" s="13"/>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142.5" customHeight="1" x14ac:dyDescent="0.25">
      <c r="A50" s="26">
        <v>37</v>
      </c>
      <c r="B50" s="91" t="s">
        <v>86</v>
      </c>
      <c r="C50" s="12"/>
      <c r="D50" s="90">
        <v>1</v>
      </c>
      <c r="E50" s="90" t="s">
        <v>103</v>
      </c>
      <c r="F50" s="13"/>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142.5" customHeight="1" x14ac:dyDescent="0.25">
      <c r="A51" s="26">
        <v>38</v>
      </c>
      <c r="B51" s="91" t="s">
        <v>87</v>
      </c>
      <c r="C51" s="12"/>
      <c r="D51" s="90">
        <v>20</v>
      </c>
      <c r="E51" s="90" t="s">
        <v>103</v>
      </c>
      <c r="F51" s="13"/>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142.5" customHeight="1" x14ac:dyDescent="0.25">
      <c r="A52" s="26">
        <v>39</v>
      </c>
      <c r="B52" s="91" t="s">
        <v>88</v>
      </c>
      <c r="C52" s="12"/>
      <c r="D52" s="90">
        <v>50</v>
      </c>
      <c r="E52" s="90" t="s">
        <v>103</v>
      </c>
      <c r="F52" s="13"/>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186.75" customHeight="1" x14ac:dyDescent="0.25">
      <c r="A53" s="26">
        <v>40</v>
      </c>
      <c r="B53" s="91" t="s">
        <v>89</v>
      </c>
      <c r="C53" s="12"/>
      <c r="D53" s="90">
        <v>50</v>
      </c>
      <c r="E53" s="90" t="s">
        <v>103</v>
      </c>
      <c r="F53" s="13"/>
      <c r="G53" s="11"/>
      <c r="H53" s="1">
        <f t="shared" si="13"/>
        <v>0</v>
      </c>
      <c r="I53" s="11"/>
      <c r="J53" s="1">
        <f t="shared" si="14"/>
        <v>0</v>
      </c>
      <c r="K53" s="1">
        <f t="shared" si="15"/>
        <v>0</v>
      </c>
      <c r="L53" s="1">
        <f t="shared" si="16"/>
        <v>0</v>
      </c>
      <c r="M53" s="1">
        <f t="shared" si="17"/>
        <v>0</v>
      </c>
      <c r="N53" s="1">
        <f t="shared" si="18"/>
        <v>0</v>
      </c>
      <c r="O53" s="27">
        <f t="shared" si="19"/>
        <v>0</v>
      </c>
    </row>
    <row r="54" spans="1:15" s="9" customFormat="1" ht="142.5" customHeight="1" x14ac:dyDescent="0.25">
      <c r="A54" s="26">
        <v>41</v>
      </c>
      <c r="B54" s="91" t="s">
        <v>90</v>
      </c>
      <c r="C54" s="12"/>
      <c r="D54" s="90">
        <v>6</v>
      </c>
      <c r="E54" s="90" t="s">
        <v>103</v>
      </c>
      <c r="F54" s="13"/>
      <c r="G54" s="11"/>
      <c r="H54" s="1">
        <f t="shared" si="13"/>
        <v>0</v>
      </c>
      <c r="I54" s="11"/>
      <c r="J54" s="1">
        <f t="shared" si="14"/>
        <v>0</v>
      </c>
      <c r="K54" s="1">
        <f t="shared" si="15"/>
        <v>0</v>
      </c>
      <c r="L54" s="1">
        <f t="shared" si="16"/>
        <v>0</v>
      </c>
      <c r="M54" s="1">
        <f t="shared" si="17"/>
        <v>0</v>
      </c>
      <c r="N54" s="1">
        <f t="shared" si="18"/>
        <v>0</v>
      </c>
      <c r="O54" s="27">
        <f t="shared" si="19"/>
        <v>0</v>
      </c>
    </row>
    <row r="55" spans="1:15" s="9" customFormat="1" ht="142.5" customHeight="1" x14ac:dyDescent="0.25">
      <c r="A55" s="26">
        <v>42</v>
      </c>
      <c r="B55" s="91" t="s">
        <v>91</v>
      </c>
      <c r="C55" s="12"/>
      <c r="D55" s="90">
        <v>6</v>
      </c>
      <c r="E55" s="90" t="s">
        <v>103</v>
      </c>
      <c r="F55" s="13"/>
      <c r="G55" s="11"/>
      <c r="H55" s="1">
        <f t="shared" si="13"/>
        <v>0</v>
      </c>
      <c r="I55" s="11"/>
      <c r="J55" s="1">
        <f t="shared" si="14"/>
        <v>0</v>
      </c>
      <c r="K55" s="1">
        <f t="shared" si="15"/>
        <v>0</v>
      </c>
      <c r="L55" s="1">
        <f t="shared" si="16"/>
        <v>0</v>
      </c>
      <c r="M55" s="1">
        <f t="shared" si="17"/>
        <v>0</v>
      </c>
      <c r="N55" s="1">
        <f t="shared" si="18"/>
        <v>0</v>
      </c>
      <c r="O55" s="27">
        <f t="shared" si="19"/>
        <v>0</v>
      </c>
    </row>
    <row r="56" spans="1:15" s="9" customFormat="1" ht="142.5" customHeight="1" x14ac:dyDescent="0.25">
      <c r="A56" s="26">
        <v>43</v>
      </c>
      <c r="B56" s="91" t="s">
        <v>92</v>
      </c>
      <c r="C56" s="12"/>
      <c r="D56" s="90">
        <v>10</v>
      </c>
      <c r="E56" s="90" t="s">
        <v>103</v>
      </c>
      <c r="F56" s="13"/>
      <c r="G56" s="11"/>
      <c r="H56" s="1">
        <f t="shared" si="6"/>
        <v>0</v>
      </c>
      <c r="I56" s="11"/>
      <c r="J56" s="1">
        <f t="shared" si="7"/>
        <v>0</v>
      </c>
      <c r="K56" s="1">
        <f t="shared" si="8"/>
        <v>0</v>
      </c>
      <c r="L56" s="1">
        <f t="shared" si="9"/>
        <v>0</v>
      </c>
      <c r="M56" s="1">
        <f t="shared" si="10"/>
        <v>0</v>
      </c>
      <c r="N56" s="1">
        <f t="shared" si="11"/>
        <v>0</v>
      </c>
      <c r="O56" s="27">
        <f t="shared" si="12"/>
        <v>0</v>
      </c>
    </row>
    <row r="57" spans="1:15" s="9" customFormat="1" ht="142.5" customHeight="1" x14ac:dyDescent="0.25">
      <c r="A57" s="26">
        <v>44</v>
      </c>
      <c r="B57" s="91" t="s">
        <v>93</v>
      </c>
      <c r="C57" s="12"/>
      <c r="D57" s="90">
        <v>5</v>
      </c>
      <c r="E57" s="90" t="s">
        <v>103</v>
      </c>
      <c r="F57" s="13"/>
      <c r="G57" s="11"/>
      <c r="H57" s="1">
        <f t="shared" ref="H57:H66" si="20">+ROUND(F57*G57,0)</f>
        <v>0</v>
      </c>
      <c r="I57" s="11"/>
      <c r="J57" s="1">
        <f t="shared" ref="J57:J66" si="21">ROUND(F57*I57,0)</f>
        <v>0</v>
      </c>
      <c r="K57" s="1">
        <f t="shared" ref="K57:K66" si="22">ROUND(F57+H57+J57,0)</f>
        <v>0</v>
      </c>
      <c r="L57" s="1">
        <f t="shared" ref="L57:L66" si="23">ROUND(F57*D57,0)</f>
        <v>0</v>
      </c>
      <c r="M57" s="1">
        <f t="shared" ref="M57:M66" si="24">ROUND(L57*G57,0)</f>
        <v>0</v>
      </c>
      <c r="N57" s="1">
        <f t="shared" ref="N57:N66" si="25">ROUND(L57*I57,0)</f>
        <v>0</v>
      </c>
      <c r="O57" s="27">
        <f t="shared" ref="O57:O66" si="26">ROUND(L57+N57+M57,0)</f>
        <v>0</v>
      </c>
    </row>
    <row r="58" spans="1:15" s="9" customFormat="1" ht="142.5" customHeight="1" x14ac:dyDescent="0.25">
      <c r="A58" s="26">
        <v>45</v>
      </c>
      <c r="B58" s="91" t="s">
        <v>94</v>
      </c>
      <c r="C58" s="12"/>
      <c r="D58" s="90">
        <v>5</v>
      </c>
      <c r="E58" s="90" t="s">
        <v>103</v>
      </c>
      <c r="F58" s="13"/>
      <c r="G58" s="11"/>
      <c r="H58" s="1">
        <f t="shared" si="20"/>
        <v>0</v>
      </c>
      <c r="I58" s="11"/>
      <c r="J58" s="1">
        <f t="shared" si="21"/>
        <v>0</v>
      </c>
      <c r="K58" s="1">
        <f t="shared" si="22"/>
        <v>0</v>
      </c>
      <c r="L58" s="1">
        <f t="shared" si="23"/>
        <v>0</v>
      </c>
      <c r="M58" s="1">
        <f t="shared" si="24"/>
        <v>0</v>
      </c>
      <c r="N58" s="1">
        <f t="shared" si="25"/>
        <v>0</v>
      </c>
      <c r="O58" s="27">
        <f t="shared" si="26"/>
        <v>0</v>
      </c>
    </row>
    <row r="59" spans="1:15" s="9" customFormat="1" ht="142.5" customHeight="1" x14ac:dyDescent="0.25">
      <c r="A59" s="26">
        <v>46</v>
      </c>
      <c r="B59" s="91" t="s">
        <v>95</v>
      </c>
      <c r="C59" s="12"/>
      <c r="D59" s="90">
        <v>5</v>
      </c>
      <c r="E59" s="90" t="s">
        <v>103</v>
      </c>
      <c r="F59" s="13"/>
      <c r="G59" s="11"/>
      <c r="H59" s="1">
        <f t="shared" si="20"/>
        <v>0</v>
      </c>
      <c r="I59" s="11"/>
      <c r="J59" s="1">
        <f t="shared" si="21"/>
        <v>0</v>
      </c>
      <c r="K59" s="1">
        <f t="shared" si="22"/>
        <v>0</v>
      </c>
      <c r="L59" s="1">
        <f t="shared" si="23"/>
        <v>0</v>
      </c>
      <c r="M59" s="1">
        <f t="shared" si="24"/>
        <v>0</v>
      </c>
      <c r="N59" s="1">
        <f t="shared" si="25"/>
        <v>0</v>
      </c>
      <c r="O59" s="27">
        <f t="shared" si="26"/>
        <v>0</v>
      </c>
    </row>
    <row r="60" spans="1:15" s="9" customFormat="1" ht="142.5" customHeight="1" x14ac:dyDescent="0.25">
      <c r="A60" s="26">
        <v>47</v>
      </c>
      <c r="B60" s="91" t="s">
        <v>96</v>
      </c>
      <c r="C60" s="12"/>
      <c r="D60" s="90">
        <v>5</v>
      </c>
      <c r="E60" s="90" t="s">
        <v>103</v>
      </c>
      <c r="F60" s="13"/>
      <c r="G60" s="11"/>
      <c r="H60" s="1">
        <f t="shared" si="20"/>
        <v>0</v>
      </c>
      <c r="I60" s="11"/>
      <c r="J60" s="1">
        <f t="shared" si="21"/>
        <v>0</v>
      </c>
      <c r="K60" s="1">
        <f t="shared" si="22"/>
        <v>0</v>
      </c>
      <c r="L60" s="1">
        <f t="shared" si="23"/>
        <v>0</v>
      </c>
      <c r="M60" s="1">
        <f t="shared" si="24"/>
        <v>0</v>
      </c>
      <c r="N60" s="1">
        <f t="shared" si="25"/>
        <v>0</v>
      </c>
      <c r="O60" s="27">
        <f t="shared" si="26"/>
        <v>0</v>
      </c>
    </row>
    <row r="61" spans="1:15" s="9" customFormat="1" ht="142.5" customHeight="1" x14ac:dyDescent="0.25">
      <c r="A61" s="26">
        <v>48</v>
      </c>
      <c r="B61" s="91" t="s">
        <v>97</v>
      </c>
      <c r="C61" s="12"/>
      <c r="D61" s="90">
        <v>10</v>
      </c>
      <c r="E61" s="90" t="s">
        <v>103</v>
      </c>
      <c r="F61" s="13"/>
      <c r="G61" s="11"/>
      <c r="H61" s="1">
        <f t="shared" si="20"/>
        <v>0</v>
      </c>
      <c r="I61" s="11"/>
      <c r="J61" s="1">
        <f t="shared" si="21"/>
        <v>0</v>
      </c>
      <c r="K61" s="1">
        <f t="shared" si="22"/>
        <v>0</v>
      </c>
      <c r="L61" s="1">
        <f t="shared" si="23"/>
        <v>0</v>
      </c>
      <c r="M61" s="1">
        <f t="shared" si="24"/>
        <v>0</v>
      </c>
      <c r="N61" s="1">
        <f t="shared" si="25"/>
        <v>0</v>
      </c>
      <c r="O61" s="27">
        <f t="shared" si="26"/>
        <v>0</v>
      </c>
    </row>
    <row r="62" spans="1:15" s="9" customFormat="1" ht="142.5" customHeight="1" x14ac:dyDescent="0.25">
      <c r="A62" s="26">
        <v>49</v>
      </c>
      <c r="B62" s="91" t="s">
        <v>98</v>
      </c>
      <c r="C62" s="12"/>
      <c r="D62" s="90">
        <v>10</v>
      </c>
      <c r="E62" s="90" t="s">
        <v>103</v>
      </c>
      <c r="F62" s="13"/>
      <c r="G62" s="11"/>
      <c r="H62" s="1">
        <f t="shared" si="20"/>
        <v>0</v>
      </c>
      <c r="I62" s="11"/>
      <c r="J62" s="1">
        <f t="shared" si="21"/>
        <v>0</v>
      </c>
      <c r="K62" s="1">
        <f t="shared" si="22"/>
        <v>0</v>
      </c>
      <c r="L62" s="1">
        <f t="shared" si="23"/>
        <v>0</v>
      </c>
      <c r="M62" s="1">
        <f t="shared" si="24"/>
        <v>0</v>
      </c>
      <c r="N62" s="1">
        <f t="shared" si="25"/>
        <v>0</v>
      </c>
      <c r="O62" s="27">
        <f t="shared" si="26"/>
        <v>0</v>
      </c>
    </row>
    <row r="63" spans="1:15" s="9" customFormat="1" ht="142.5" customHeight="1" x14ac:dyDescent="0.25">
      <c r="A63" s="26">
        <v>50</v>
      </c>
      <c r="B63" s="91" t="s">
        <v>99</v>
      </c>
      <c r="C63" s="12"/>
      <c r="D63" s="90">
        <v>10</v>
      </c>
      <c r="E63" s="90" t="s">
        <v>103</v>
      </c>
      <c r="F63" s="13"/>
      <c r="G63" s="11"/>
      <c r="H63" s="1">
        <f t="shared" si="20"/>
        <v>0</v>
      </c>
      <c r="I63" s="11"/>
      <c r="J63" s="1">
        <f t="shared" si="21"/>
        <v>0</v>
      </c>
      <c r="K63" s="1">
        <f t="shared" si="22"/>
        <v>0</v>
      </c>
      <c r="L63" s="1">
        <f t="shared" si="23"/>
        <v>0</v>
      </c>
      <c r="M63" s="1">
        <f t="shared" si="24"/>
        <v>0</v>
      </c>
      <c r="N63" s="1">
        <f t="shared" si="25"/>
        <v>0</v>
      </c>
      <c r="O63" s="27">
        <f t="shared" si="26"/>
        <v>0</v>
      </c>
    </row>
    <row r="64" spans="1:15" s="9" customFormat="1" ht="142.5" customHeight="1" x14ac:dyDescent="0.25">
      <c r="A64" s="26">
        <v>51</v>
      </c>
      <c r="B64" s="91" t="s">
        <v>100</v>
      </c>
      <c r="C64" s="12"/>
      <c r="D64" s="90">
        <v>10</v>
      </c>
      <c r="E64" s="90" t="s">
        <v>103</v>
      </c>
      <c r="F64" s="13"/>
      <c r="G64" s="11"/>
      <c r="H64" s="1">
        <f t="shared" si="20"/>
        <v>0</v>
      </c>
      <c r="I64" s="11"/>
      <c r="J64" s="1">
        <f t="shared" si="21"/>
        <v>0</v>
      </c>
      <c r="K64" s="1">
        <f t="shared" si="22"/>
        <v>0</v>
      </c>
      <c r="L64" s="1">
        <f t="shared" si="23"/>
        <v>0</v>
      </c>
      <c r="M64" s="1">
        <f t="shared" si="24"/>
        <v>0</v>
      </c>
      <c r="N64" s="1">
        <f t="shared" si="25"/>
        <v>0</v>
      </c>
      <c r="O64" s="27">
        <f t="shared" si="26"/>
        <v>0</v>
      </c>
    </row>
    <row r="65" spans="1:15" s="9" customFormat="1" ht="142.5" customHeight="1" x14ac:dyDescent="0.25">
      <c r="A65" s="26">
        <v>52</v>
      </c>
      <c r="B65" s="91" t="s">
        <v>101</v>
      </c>
      <c r="C65" s="12"/>
      <c r="D65" s="90">
        <v>25</v>
      </c>
      <c r="E65" s="90" t="s">
        <v>103</v>
      </c>
      <c r="F65" s="13"/>
      <c r="G65" s="11"/>
      <c r="H65" s="1">
        <f t="shared" si="20"/>
        <v>0</v>
      </c>
      <c r="I65" s="11"/>
      <c r="J65" s="1">
        <f t="shared" si="21"/>
        <v>0</v>
      </c>
      <c r="K65" s="1">
        <f t="shared" si="22"/>
        <v>0</v>
      </c>
      <c r="L65" s="1">
        <f t="shared" si="23"/>
        <v>0</v>
      </c>
      <c r="M65" s="1">
        <f t="shared" si="24"/>
        <v>0</v>
      </c>
      <c r="N65" s="1">
        <f t="shared" si="25"/>
        <v>0</v>
      </c>
      <c r="O65" s="27">
        <f t="shared" si="26"/>
        <v>0</v>
      </c>
    </row>
    <row r="66" spans="1:15" s="9" customFormat="1" ht="142.5" customHeight="1" thickBot="1" x14ac:dyDescent="0.3">
      <c r="A66" s="26">
        <v>53</v>
      </c>
      <c r="B66" s="91" t="s">
        <v>102</v>
      </c>
      <c r="C66" s="12"/>
      <c r="D66" s="90">
        <v>12</v>
      </c>
      <c r="E66" s="90" t="s">
        <v>103</v>
      </c>
      <c r="F66" s="13"/>
      <c r="G66" s="11"/>
      <c r="H66" s="1">
        <f t="shared" si="20"/>
        <v>0</v>
      </c>
      <c r="I66" s="11"/>
      <c r="J66" s="1">
        <f t="shared" si="21"/>
        <v>0</v>
      </c>
      <c r="K66" s="1">
        <f t="shared" si="22"/>
        <v>0</v>
      </c>
      <c r="L66" s="1">
        <f t="shared" si="23"/>
        <v>0</v>
      </c>
      <c r="M66" s="1">
        <f t="shared" si="24"/>
        <v>0</v>
      </c>
      <c r="N66" s="1">
        <f t="shared" si="25"/>
        <v>0</v>
      </c>
      <c r="O66" s="27">
        <f t="shared" si="26"/>
        <v>0</v>
      </c>
    </row>
    <row r="67" spans="1:15" s="9" customFormat="1" ht="42" customHeight="1" thickBot="1" x14ac:dyDescent="0.3">
      <c r="A67" s="77" t="s">
        <v>25</v>
      </c>
      <c r="B67" s="78"/>
      <c r="C67" s="78"/>
      <c r="D67" s="78"/>
      <c r="E67" s="78"/>
      <c r="F67" s="78"/>
      <c r="G67" s="78"/>
      <c r="H67" s="78"/>
      <c r="I67" s="78"/>
      <c r="J67" s="78"/>
      <c r="K67" s="78"/>
      <c r="L67" s="50" t="s">
        <v>26</v>
      </c>
      <c r="M67" s="51"/>
      <c r="N67" s="51"/>
      <c r="O67" s="35">
        <f>SUMIF(G:G,0%,L:L)+SUMIF(G:G,"",L:L)</f>
        <v>0</v>
      </c>
    </row>
    <row r="68" spans="1:15" s="9" customFormat="1" ht="39" customHeight="1" x14ac:dyDescent="0.25">
      <c r="A68" s="56" t="s">
        <v>47</v>
      </c>
      <c r="B68" s="57"/>
      <c r="C68" s="57"/>
      <c r="D68" s="57"/>
      <c r="E68" s="57"/>
      <c r="F68" s="57"/>
      <c r="G68" s="57"/>
      <c r="H68" s="57"/>
      <c r="I68" s="57"/>
      <c r="J68" s="57"/>
      <c r="K68" s="58"/>
      <c r="L68" s="48" t="s">
        <v>27</v>
      </c>
      <c r="M68" s="49"/>
      <c r="N68" s="49"/>
      <c r="O68" s="36">
        <f>SUMIF(G:G,5%,L:L)</f>
        <v>0</v>
      </c>
    </row>
    <row r="69" spans="1:15" s="9" customFormat="1" ht="30" customHeight="1" x14ac:dyDescent="0.25">
      <c r="A69" s="59"/>
      <c r="B69" s="60"/>
      <c r="C69" s="60"/>
      <c r="D69" s="60"/>
      <c r="E69" s="60"/>
      <c r="F69" s="60"/>
      <c r="G69" s="60"/>
      <c r="H69" s="60"/>
      <c r="I69" s="60"/>
      <c r="J69" s="60"/>
      <c r="K69" s="61"/>
      <c r="L69" s="48" t="s">
        <v>28</v>
      </c>
      <c r="M69" s="49"/>
      <c r="N69" s="49"/>
      <c r="O69" s="36">
        <f>SUMIF(G:G,19%,L:L)</f>
        <v>0</v>
      </c>
    </row>
    <row r="70" spans="1:15" s="9" customFormat="1" ht="30" customHeight="1" x14ac:dyDescent="0.25">
      <c r="A70" s="59"/>
      <c r="B70" s="60"/>
      <c r="C70" s="60"/>
      <c r="D70" s="60"/>
      <c r="E70" s="60"/>
      <c r="F70" s="60"/>
      <c r="G70" s="60"/>
      <c r="H70" s="60"/>
      <c r="I70" s="60"/>
      <c r="J70" s="60"/>
      <c r="K70" s="61"/>
      <c r="L70" s="46" t="s">
        <v>21</v>
      </c>
      <c r="M70" s="47"/>
      <c r="N70" s="47"/>
      <c r="O70" s="37">
        <f>SUM(O67:O69)</f>
        <v>0</v>
      </c>
    </row>
    <row r="71" spans="1:15" s="9" customFormat="1" ht="30" customHeight="1" x14ac:dyDescent="0.25">
      <c r="A71" s="59"/>
      <c r="B71" s="60"/>
      <c r="C71" s="60"/>
      <c r="D71" s="60"/>
      <c r="E71" s="60"/>
      <c r="F71" s="60"/>
      <c r="G71" s="60"/>
      <c r="H71" s="60"/>
      <c r="I71" s="60"/>
      <c r="J71" s="60"/>
      <c r="K71" s="61"/>
      <c r="L71" s="44" t="s">
        <v>29</v>
      </c>
      <c r="M71" s="45"/>
      <c r="N71" s="45"/>
      <c r="O71" s="38">
        <f>SUMIF(G:G,5%,M:M)</f>
        <v>0</v>
      </c>
    </row>
    <row r="72" spans="1:15" s="9" customFormat="1" ht="30" customHeight="1" x14ac:dyDescent="0.25">
      <c r="A72" s="59"/>
      <c r="B72" s="60"/>
      <c r="C72" s="60"/>
      <c r="D72" s="60"/>
      <c r="E72" s="60"/>
      <c r="F72" s="60"/>
      <c r="G72" s="60"/>
      <c r="H72" s="60"/>
      <c r="I72" s="60"/>
      <c r="J72" s="60"/>
      <c r="K72" s="61"/>
      <c r="L72" s="44" t="s">
        <v>30</v>
      </c>
      <c r="M72" s="45"/>
      <c r="N72" s="45"/>
      <c r="O72" s="38">
        <f>SUMIF(G:G,19%,M:M)</f>
        <v>0</v>
      </c>
    </row>
    <row r="73" spans="1:15" s="9" customFormat="1" ht="30" customHeight="1" x14ac:dyDescent="0.25">
      <c r="A73" s="59"/>
      <c r="B73" s="60"/>
      <c r="C73" s="60"/>
      <c r="D73" s="60"/>
      <c r="E73" s="60"/>
      <c r="F73" s="60"/>
      <c r="G73" s="60"/>
      <c r="H73" s="60"/>
      <c r="I73" s="60"/>
      <c r="J73" s="60"/>
      <c r="K73" s="61"/>
      <c r="L73" s="46" t="s">
        <v>31</v>
      </c>
      <c r="M73" s="47"/>
      <c r="N73" s="47"/>
      <c r="O73" s="37">
        <f>SUM(O71:O72)</f>
        <v>0</v>
      </c>
    </row>
    <row r="74" spans="1:15" s="9" customFormat="1" ht="30" customHeight="1" x14ac:dyDescent="0.25">
      <c r="A74" s="59"/>
      <c r="B74" s="60"/>
      <c r="C74" s="60"/>
      <c r="D74" s="60"/>
      <c r="E74" s="60"/>
      <c r="F74" s="60"/>
      <c r="G74" s="60"/>
      <c r="H74" s="60"/>
      <c r="I74" s="60"/>
      <c r="J74" s="60"/>
      <c r="K74" s="61"/>
      <c r="L74" s="48" t="s">
        <v>32</v>
      </c>
      <c r="M74" s="49"/>
      <c r="N74" s="49"/>
      <c r="O74" s="36">
        <f>SUMIF(I:I,8%,N:N)</f>
        <v>0</v>
      </c>
    </row>
    <row r="75" spans="1:15" s="9" customFormat="1" ht="37.5" customHeight="1" x14ac:dyDescent="0.25">
      <c r="A75" s="59"/>
      <c r="B75" s="60"/>
      <c r="C75" s="60"/>
      <c r="D75" s="60"/>
      <c r="E75" s="60"/>
      <c r="F75" s="60"/>
      <c r="G75" s="60"/>
      <c r="H75" s="60"/>
      <c r="I75" s="60"/>
      <c r="J75" s="60"/>
      <c r="K75" s="61"/>
      <c r="L75" s="54" t="s">
        <v>33</v>
      </c>
      <c r="M75" s="55"/>
      <c r="N75" s="55"/>
      <c r="O75" s="37">
        <f>SUM(O74)</f>
        <v>0</v>
      </c>
    </row>
    <row r="76" spans="1:15" s="9" customFormat="1" ht="32.25" customHeight="1" thickBot="1" x14ac:dyDescent="0.3">
      <c r="A76" s="62"/>
      <c r="B76" s="63"/>
      <c r="C76" s="63"/>
      <c r="D76" s="63"/>
      <c r="E76" s="63"/>
      <c r="F76" s="63"/>
      <c r="G76" s="63"/>
      <c r="H76" s="63"/>
      <c r="I76" s="63"/>
      <c r="J76" s="63"/>
      <c r="K76" s="64"/>
      <c r="L76" s="52" t="s">
        <v>34</v>
      </c>
      <c r="M76" s="53"/>
      <c r="N76" s="53"/>
      <c r="O76" s="39">
        <f>+O70+O73+O75</f>
        <v>0</v>
      </c>
    </row>
    <row r="78" spans="1:15" ht="50.1" customHeight="1" thickBot="1" x14ac:dyDescent="0.3">
      <c r="B78" s="68"/>
      <c r="C78" s="68"/>
    </row>
    <row r="79" spans="1:15" x14ac:dyDescent="0.25">
      <c r="B79" s="89" t="s">
        <v>35</v>
      </c>
      <c r="C79" s="89"/>
    </row>
    <row r="80" spans="1:15" ht="15" customHeight="1" x14ac:dyDescent="0.25">
      <c r="M80" s="41"/>
      <c r="N80" s="42"/>
      <c r="O80" s="43"/>
    </row>
    <row r="81" spans="1:17" ht="15.75" customHeight="1" x14ac:dyDescent="0.25">
      <c r="M81" s="41"/>
      <c r="N81" s="42"/>
      <c r="O81" s="43"/>
    </row>
    <row r="82" spans="1:17" ht="15" customHeight="1" x14ac:dyDescent="0.25">
      <c r="A82" s="10" t="s">
        <v>36</v>
      </c>
      <c r="M82" s="41"/>
      <c r="N82" s="42"/>
      <c r="O82" s="43"/>
    </row>
    <row r="83" spans="1:17" x14ac:dyDescent="0.25">
      <c r="A83" s="88" t="s">
        <v>37</v>
      </c>
      <c r="B83" s="88"/>
      <c r="C83" s="88"/>
      <c r="D83" s="88"/>
      <c r="E83" s="88"/>
      <c r="F83" s="88"/>
      <c r="G83" s="88"/>
      <c r="H83" s="88"/>
      <c r="I83" s="88"/>
      <c r="J83" s="88"/>
      <c r="K83" s="88"/>
      <c r="L83" s="88"/>
      <c r="M83" s="88"/>
      <c r="N83" s="88"/>
      <c r="O83" s="88"/>
      <c r="P83" s="2"/>
      <c r="Q83" s="2"/>
    </row>
    <row r="84" spans="1:17" ht="15" customHeight="1" x14ac:dyDescent="0.25">
      <c r="A84" s="87" t="s">
        <v>38</v>
      </c>
      <c r="B84" s="87"/>
      <c r="C84" s="87"/>
      <c r="D84" s="87"/>
      <c r="E84" s="87"/>
      <c r="F84" s="87"/>
      <c r="G84" s="87"/>
      <c r="H84" s="87"/>
      <c r="I84" s="87"/>
      <c r="J84" s="87"/>
      <c r="K84" s="87"/>
      <c r="L84" s="87"/>
      <c r="M84" s="87"/>
      <c r="N84" s="87"/>
      <c r="O84" s="87"/>
      <c r="P84" s="40"/>
      <c r="Q84" s="40"/>
    </row>
    <row r="85" spans="1:17" x14ac:dyDescent="0.25">
      <c r="A85" s="86" t="s">
        <v>39</v>
      </c>
      <c r="B85" s="86"/>
      <c r="C85" s="86"/>
      <c r="D85" s="86"/>
      <c r="E85" s="86"/>
      <c r="F85" s="86"/>
      <c r="G85" s="86"/>
      <c r="H85" s="86"/>
      <c r="I85" s="86"/>
      <c r="J85" s="86"/>
      <c r="K85" s="86"/>
      <c r="L85" s="86"/>
      <c r="M85" s="86"/>
      <c r="N85" s="86"/>
      <c r="O85" s="86"/>
      <c r="P85" s="5"/>
      <c r="Q85" s="5"/>
    </row>
    <row r="86" spans="1:17" x14ac:dyDescent="0.25">
      <c r="A86" s="86" t="s">
        <v>40</v>
      </c>
      <c r="B86" s="86"/>
      <c r="C86" s="86"/>
      <c r="D86" s="86"/>
      <c r="E86" s="86"/>
      <c r="F86" s="86"/>
      <c r="G86" s="86"/>
      <c r="H86" s="86"/>
      <c r="I86" s="86"/>
      <c r="J86" s="86"/>
      <c r="K86" s="86"/>
      <c r="L86" s="86"/>
      <c r="M86" s="86"/>
      <c r="N86" s="86"/>
      <c r="O86" s="86"/>
      <c r="P86" s="5"/>
      <c r="Q86" s="5"/>
    </row>
    <row r="87" spans="1:17" x14ac:dyDescent="0.25">
      <c r="K87" s="2"/>
      <c r="L87" s="2"/>
      <c r="M87" s="2"/>
      <c r="N87" s="2"/>
    </row>
    <row r="129" spans="11:15" s="2" customFormat="1" x14ac:dyDescent="0.25">
      <c r="K129" s="4"/>
      <c r="L129" s="4"/>
      <c r="M129" s="4"/>
      <c r="N129" s="4"/>
      <c r="O129" s="4"/>
    </row>
    <row r="130" spans="11:15" s="2" customFormat="1" x14ac:dyDescent="0.25">
      <c r="K130" s="4"/>
      <c r="L130" s="4"/>
      <c r="M130" s="4"/>
      <c r="N130" s="4"/>
      <c r="O130" s="4"/>
    </row>
    <row r="131" spans="11:15" s="2" customFormat="1" x14ac:dyDescent="0.25">
      <c r="K131" s="4"/>
      <c r="L131" s="4"/>
      <c r="M131" s="4"/>
      <c r="N131" s="4"/>
      <c r="O131" s="4"/>
    </row>
    <row r="132" spans="11:15" s="2" customFormat="1" x14ac:dyDescent="0.25">
      <c r="K132" s="4"/>
      <c r="L132" s="4"/>
      <c r="M132" s="4"/>
      <c r="N132" s="4"/>
      <c r="O132" s="4"/>
    </row>
  </sheetData>
  <sheetProtection algorithmName="SHA-512" hashValue="QxXxZ9MQAmnTvDzcfrExb1cVyPLCyUMlZHjge3M7K6gjVVQVOeX6GiT53XyXZyzWyA63Y47G9y/NhlhtLqbAgw==" saltValue="tzqYZpaI5VFk++GikgyLaQ==" spinCount="100000" sheet="1" selectLockedCells="1"/>
  <mergeCells count="35">
    <mergeCell ref="A86:O86"/>
    <mergeCell ref="A85:O85"/>
    <mergeCell ref="A84:O84"/>
    <mergeCell ref="A83:O83"/>
    <mergeCell ref="B79:C79"/>
    <mergeCell ref="A2:A5"/>
    <mergeCell ref="B2:M2"/>
    <mergeCell ref="N2:O2"/>
    <mergeCell ref="B3:M3"/>
    <mergeCell ref="N3:O3"/>
    <mergeCell ref="B4:M5"/>
    <mergeCell ref="N4:O4"/>
    <mergeCell ref="N5:O5"/>
    <mergeCell ref="M11:N11"/>
    <mergeCell ref="M9:N9"/>
    <mergeCell ref="K9:L9"/>
    <mergeCell ref="K11:L11"/>
    <mergeCell ref="F11:I11"/>
    <mergeCell ref="A68:K76"/>
    <mergeCell ref="F9:I9"/>
    <mergeCell ref="B78:C78"/>
    <mergeCell ref="A9:B11"/>
    <mergeCell ref="D9:E9"/>
    <mergeCell ref="D11:E11"/>
    <mergeCell ref="A67:K67"/>
    <mergeCell ref="L76:N76"/>
    <mergeCell ref="L75:N75"/>
    <mergeCell ref="L74:N74"/>
    <mergeCell ref="L73:N73"/>
    <mergeCell ref="L72:N72"/>
    <mergeCell ref="L71:N71"/>
    <mergeCell ref="L70:N70"/>
    <mergeCell ref="L69:N69"/>
    <mergeCell ref="L68:N68"/>
    <mergeCell ref="L67:N6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G14:G66</xm:sqref>
        </x14:dataValidation>
        <x14:dataValidation type="list" allowBlank="1" showInputMessage="1" showErrorMessage="1" xr:uid="{00000000-0002-0000-0000-000008000000}">
          <x14:formula1>
            <xm:f>Cálculos!$F$7:$F$8</xm:f>
          </x14:formula1>
          <xm:sqref>I14:I66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2024-07-31T22:31:33Z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