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97 DE 2024/PUBLICACION/"/>
    </mc:Choice>
  </mc:AlternateContent>
  <xr:revisionPtr revIDLastSave="671" documentId="13_ncr:1_{A3203639-816A-4F00-A849-4E2EC2053B16}" xr6:coauthVersionLast="47" xr6:coauthVersionMax="47" xr10:uidLastSave="{4B2E9B45-FCDE-4246-ACCF-7106BA26825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7" l="1"/>
  <c r="O16" i="7"/>
  <c r="O17"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N15" i="7"/>
  <c r="N16" i="7"/>
  <c r="N17" i="7"/>
  <c r="N19"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M15" i="7"/>
  <c r="M16" i="7"/>
  <c r="M17" i="7"/>
  <c r="M19"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L15" i="7"/>
  <c r="L16" i="7"/>
  <c r="L17" i="7"/>
  <c r="L18" i="7"/>
  <c r="M18" i="7" s="1"/>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K15" i="7"/>
  <c r="K16" i="7"/>
  <c r="K17"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J15" i="7"/>
  <c r="J16" i="7"/>
  <c r="J17" i="7"/>
  <c r="J18" i="7"/>
  <c r="K18" i="7" s="1"/>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A22" i="7"/>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9" i="7"/>
  <c r="A20" i="7"/>
  <c r="A21" i="7"/>
  <c r="A16" i="7"/>
  <c r="A17" i="7"/>
  <c r="A18" i="7"/>
  <c r="A15" i="7"/>
  <c r="K19" i="7" l="1"/>
  <c r="K20" i="7"/>
  <c r="N20" i="7"/>
  <c r="M20" i="7"/>
  <c r="O19" i="7"/>
  <c r="N18" i="7"/>
  <c r="O18" i="7" s="1"/>
  <c r="H14" i="7"/>
  <c r="J14" i="7"/>
  <c r="L14" i="7"/>
  <c r="M14" i="7" s="1"/>
  <c r="O110" i="7"/>
  <c r="O107" i="7"/>
  <c r="O20" i="7" l="1"/>
  <c r="O108" i="7"/>
  <c r="K14" i="7"/>
  <c r="N14" i="7"/>
  <c r="O14" i="7" s="1"/>
  <c r="O106" i="7"/>
  <c r="O113" i="7"/>
  <c r="O114" i="7" s="1"/>
  <c r="O109" i="7" l="1"/>
  <c r="O111" i="7"/>
  <c r="O112" i="7" s="1"/>
  <c r="O115" i="7" l="1"/>
</calcChain>
</file>

<file path=xl/sharedStrings.xml><?xml version="1.0" encoding="utf-8"?>
<sst xmlns="http://schemas.openxmlformats.org/spreadsheetml/2006/main" count="236" uniqueCount="151">
  <si>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</si>
  <si>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</si>
  <si>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</si>
  <si>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</si>
  <si>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</si>
  <si>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</si>
  <si>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</si>
  <si>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</si>
  <si>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</si>
  <si>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</si>
  <si>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</si>
  <si>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</si>
  <si>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</si>
  <si>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</si>
  <si>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</si>
  <si>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</si>
  <si>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</si>
  <si>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</si>
  <si>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</si>
  <si>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</si>
  <si>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</si>
  <si>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</si>
  <si>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</si>
  <si>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</si>
  <si>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</si>
  <si>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</si>
  <si>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</si>
  <si>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</si>
  <si>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</si>
  <si>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</si>
  <si>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</si>
  <si>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</si>
  <si>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</si>
  <si>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</si>
  <si>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</si>
  <si>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</si>
  <si>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</si>
  <si>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</si>
  <si>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</si>
  <si>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</si>
  <si>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</si>
  <si>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</si>
  <si>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</si>
  <si>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</si>
  <si>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</si>
  <si>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</si>
  <si>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</si>
  <si>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</si>
  <si>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</si>
  <si>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</si>
  <si>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</si>
  <si>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LITROS</t>
  </si>
  <si>
    <t>BULTO</t>
  </si>
  <si>
    <t>KILOGRAMO</t>
  </si>
  <si>
    <t>GALON</t>
  </si>
  <si>
    <t>BOLSA</t>
  </si>
  <si>
    <t>FRASCO</t>
  </si>
  <si>
    <t>GARRAFA</t>
  </si>
  <si>
    <t>SOBRE</t>
  </si>
  <si>
    <t>Acaricida con actividad de contacto sobre huevos y estados inmaduros. Ingrediente activo: Tetradifon. Concentracion : 80 gr/Litro de formulacion. Modo de Accion : Contacto + Ingestion. Presentacion en frasco de litro.</t>
  </si>
  <si>
    <t>Acaricida y nematicida biologico. Producto extraido de tallos y hojas de la Ruda (Ruta graveolens), la cual contiene mas de cien sustancias dentro de las cuales se encuentran el Rutin, Rutarin, Undecanona, y Limoneno. Su mecanismo de accion va desde la repelencia hasta la disuasion de la alimentacion, oviposicion y toxicidad sobre nematodos, acaros e insectos. Presentacion litro.</t>
  </si>
  <si>
    <t>Acondicionador de suelos de origen natural – Polvo Soluble, Nitrógeno Total (N) 1.9 %,Potasio Total (K2O) 14.5 %,Carbono Orgánico Oxidable Total 28.4 %,Silicio Total (SiO2) 1.7 %,Humedad 1.2 %,pH en solución al 10% 5.54, Densidad real máxima 0.522 g/cm3, Capacidad de intercambio cationico 273.35 meq/100g, Salmonella spp Ausente / 25g, Coliformes totales &lt; 1.8 NMP/g, Huevos de Helmintos viables &lt; 1 huevo / 4g, Metales pesados Por debajo de los límites establecidos en la norma. Presentación bulto de 20 kg</t>
  </si>
  <si>
    <t>Acondicionador de suelos que mejora la retención de agua, ayuda a reducir el estrés hídrico y garantiza la humedad necesaria para el desarrollo del cultivo. Composición: Copolímero de poliacrilamida entrecruzado 94% P/P - Contenido de humedad 6.0% P/P. Presentación en bolsa por kilogramo</t>
  </si>
  <si>
    <t>Biocontrolador de insectos a Base de Extractos Vegetales. extracto vegetal obtenido de las semillas del árbol del neem (Azadirachta indica). Presentacion por galon por 4 litros.</t>
  </si>
  <si>
    <t>Desinfectante de amplio espectro para suelos. Controla nemátodos, hongos, bacterias, insectos y malezas en semilleros o almácigos. Ingrediente activo dazomet.presentacion por kilogramo</t>
  </si>
  <si>
    <t>Fertilizante con efecto Bioestimulante, Bioactivador orgánico indicado como solución enraizante, su aplicación estimula el desarrollo radicular de la planta, como base del crecimiento y de la producción final del cultivo. Composición: Carbono orgánico 10%; nitrógeno 3% (N orgánico 1%, N ureico 2%); potasio 8%; zinc 0,1%; zinc EDTA 0,1%. Agente quelante: EDTA. Intervalo de estabilidad del zinc quelado pH 2-12,5. Presentación en galon de 10 litros.</t>
  </si>
  <si>
    <t>Fertilizante con formula reforzada de micronutrientes y nutrientes secundarios complementado con nitrogeno y fosforo. Nitrogeno total (N) 8.0% nitrogeno amoniacal (N) 1% nitrogeno ureico (N) 7% Fosforo asimilable (P2O5) 5.0% Calcio (CaO) 18.0% Magnesio (MgO) 6.0% Azufre (S) 1.6% Boro (B) 1.0% Cobre (Cu) 0.14% Molibdeno (Mo) 0.005% Zinc (Zn) 2.5%. Presentacion bulto de 46 Kilogramos.</t>
  </si>
  <si>
    <t>Fertilizante de grano fino o pulverizado, para aplicacion de fertirriego o edafico, aportando calcio y nitrogeno nitrico altamente soluble. Nitrogeno total (N) 15,5%. Calcio (CaO) 26,5%. Presentacion bulto por 25 kilogramos.</t>
  </si>
  <si>
    <t>Fertilizante edafico granular N-P-K 10-30-10. Con una alta proporcion de fosforo y contenidos complementarios de nitrogeno y potasio. Presentacion bulto por 50 Kilogramos.</t>
  </si>
  <si>
    <t>Fertilizante foliar complejo 10-30-10 (NPK) con aminoacidos para aplicacion foliar. nitrogeno Total (N) 100 g/l, Nitrogeno Nitrico (N) 30 g/l nitrogeno Ureico(N) 70 g/l, Fosforo Asimilable (P2O5) 300 g/l, Potasio Soluble en agua (K2O) 100 g/l, Magnesio (MgO) 15,0 g/l, Azufre total (S) 5,0 g/l, Boro (B) 5,0 g/l, Cobre (Cu) 4,0 g/l, Zinc (Zn) 5,0 g/l, aminoacidos libres (17) 40,0 g/l, pH en solucion al 10% 2,5, Densidad 1,42 g/ml. Presentacion litro.</t>
  </si>
  <si>
    <t>Fertilizante granulado N-P-K 15-15-15, nitrogeno: 15%, Fosforo: 15%, Potasio: 15%. Presentacion por bulto de 50 kilogramos.</t>
  </si>
  <si>
    <t>Fertilizante granulado para aplicacion edafica Cloruro de Potasio 0-0-60. Rojo. Presentacion bulto de 50 kilogramos.</t>
  </si>
  <si>
    <t>Fertilizante granulado para aplicacion edafica Fosfato diamonico 18-46-0. Presentacion bulto de 50 kilogramos.</t>
  </si>
  <si>
    <t>Fertilizante granular edafico 17-6-18 + 2. Nitrogeno total 17%, nitrogeno nitrico 7.3%, nitrogeno amoniacal 9.7%, P2O5 6%, K2O 18%, MgO 2%, S 1.6%, B 0.2%, Zn 0.1%. Presentacion bulto x 50 Kg.</t>
  </si>
  <si>
    <t>Fertilizante liquido combinacion de macro, microelementos y extracto de algas marinas. Composicion: nitrogeno total (N) 200 g/l, nitrogeno Amoniacal 98 g/l, nitrogeno Nitrico 102 g/l, Fosforo Asimilable (P2O5) 200 g/l, Potasio Soluble en agua (K2O) 80 g/l, Magnesio (MgO) 17 g/l, Boro (B) 0.08 g/l, Cobre (Cu)* 0.625 g/l, Hierro (Fe)* 17.5 g/l, Manganeso (Mn)* 0.625 g/l, Molibdeno (Mo) 0.08 g/l, Zinc (Zn)* 9 g/l.* Quelatos con base en EDTA, pH 10% en agua 4.5. Densidad Relativa 1.44 g/ml. Presentacion por litro.</t>
  </si>
  <si>
    <t>Fertilizante liquido para aplicación al suelo. Nitrogeno Total (N) 103. Fosforo Asimilable (P2O5) 126,5. Potasio Soluble en Agua (K2O) 0. Magnesio (MgO) 2,4. Azufre Total (S) 4,4. Boro (B) 0,34. Cobre (Cu) 0.23. Hierro (Fe): 1.0. Manganeso (Mn) 0.48. Presentacion en frasco de un litro.</t>
  </si>
  <si>
    <t>Fertilizante liquido quelatado completo, para aplicacion foliar. Nitrogeno Total (N) 200.0. Nitrogeno Amoniacal (N) 40.0. Nitrogeno Ureico (N) 160.0. Fosforo Asimilable (P2O5) 100.0. Potasio Soluble en Agua (K2O) 50.0. Magnesio (MgO) 10.0. Azufre Total (S) 14.0. Boro (B) 1.5. Cobre (Cu) 2.5. Hierro (Fe): 1.0. Manganeso (Mn) 1.0. Molibdeno (Mo) 0.03. Zinc (Zn) 5.0. Fitohormona (ANA) 0.5. Presentacion en frasco de un litro.</t>
  </si>
  <si>
    <t>Fertilizante liquido soluble, mezclado NPK para aplicacion foliar. Nitrogeno total (N) 120.00g/l, Nitrogeno Amoniacal (N) 17.60g/l, Nitrogeno Nitrico (N) 27.60g/l, Nitrogeno Ureico 74.80g/l, Fosforo Asimilable (P2O5) 120.00g/l, Potasio soluble en agua (K2O)120.00g/l, Magnesio (MgO) 3.75g/l, Azufre total (S) 9.90g/l, Boro (B) 0.40g/l, Cobre (Cu) 0.81g/l, Hierro (Fe) 0.09g/l, Manganeso (Mn) 0.59g/l, Zinc (Zn) 2.34g/l, Aminoacidos Libres 17g/l. Presentacion litro.</t>
  </si>
  <si>
    <t>Fertilizante mezclado fisicamente, con base de elementos mayores: 23.0% Nitrogeno Total (N) - 4.0% Fosforo (P2O5) - 20% Potasio (K2O) - 3.0% Magnesio total (MgO) - 4.0% Azufre Total (S). Mejora el desarrollo de las plantas, para una mayor productividad. Formula desarrollada por las ultimas investigaciones de Cenicafe. Presentacion en bulto de 50 kilogramos.</t>
  </si>
  <si>
    <t>Fertilizante orgánico líquido grado 16-7-7 más elementos menores, amino ácidos y fitohormonas para aplicación foliar a posturas en pastoreo intensivo. presentación por  galón de 3785 lt</t>
  </si>
  <si>
    <t>Fertilizante solido granulado edafico 15-4-23-4. Nitrogeno total (N) 15%, Fosforo asimilable (P2O5) 4%, Potasio soluble en agua (K2O) 23%, Magnesio soluble en HCL (MgO) 4%, Azufre total (S) 2%, Boro (B) 0.1%, , Zinc (Zn) 0.2%. Presentacion bulto 50 Kilogramos.</t>
  </si>
  <si>
    <t>Fertilizante solido granulado, disenado para suministrar magnesio de inmediata asimilacion a los cultivos. Potasio y azufre de alta disponibilidad para las plantas. Composicion 0-0-3+19MgO+15S. Presentacion bulto de 50 kilogramos</t>
  </si>
  <si>
    <t>Fertilizante solido granular 21-0-0 +11(CaO) + 7,5 (MgO). Especialmente disenado para el aporte eficiente de N y Mg. Debido a las caracteristicas fisicas ideales de sus granulos, permite una distribucion homogenea cuando es esparcido en el campo. Tiene un bajo indice de acidificacion y minimas perdidas por volatilizacion de N. Presentacion bulto 50 kilogramos.</t>
  </si>
  <si>
    <t>Fertilizante solido granular de Nitrato de Calcio. Nitrogeno total (N) 15.45%: Nitrogeno nitrico 14.45%, nitrogeno amoniacal 1.2%, Calcio (CaO) 25.5%, Boro (B) 0.3%. Presentacion bulto de 25 kilogramos.</t>
  </si>
  <si>
    <t>Fertilizante solido nitrogenado Urea al 46% tipo prilled. Presentacion Bulto x 50 Kilogramos</t>
  </si>
  <si>
    <t>Fertilizante solido Sulfato de Amonio 21-0-0-24(S). Nitrogeno Total (N): 20.5 %, Nitrogeno Amoniacal (N): 20.5 %, Azufre Total (S): 23.5 %, Acidez libre (H2SO4): 0.05 %, Humedad maxima: 1.0 %. Ofrece muchas ventajas en suelos alcalinos y suelos deficientes de azufre. Presentacion bulto por 50 Kilogramos.</t>
  </si>
  <si>
    <t>Fertlizante de alta solubilidad, especial para estapas de crecimiento, floración, desarrollo y llenado de frutos. Composición: nitrógeno total 13.6% (nitrógeno amoniacal 9.15%; nitrógeno nítrico 4.45%); fósforo 39.66%; potasio 13.75%; azufre (SO3) 5.5%; boro 0.024%; cobre 0.038%; hierro 0.0038%; manganeso 0.0073%; zinc 0.0004%; agente quelante: EDTA. Presentación en bulto de 25 kilogramos.</t>
  </si>
  <si>
    <t>Fungicida biologico con base en la mezcla de los hongos Trichoderma sp. y Paecilomyces sp., ideales para el control de hongos y nematodos fitoparasitos. Presentacion bolsa de 500 gramos</t>
  </si>
  <si>
    <t>Fungicida combinado a base de metalaxil-m (sistemico) y mancozeb (protectante), especialmente indicado para la prevencion y el control de la gota (Phytoph-thora infestans) en los cultivos de papa y tomate, para el control del mildeo velloso (Peronospora sparsa) en el cultivos de rosas y Mildeo velloso o Cenicilla (Pero-nospora destructor Berk) en cebolla. Composicion: 640 g/KGMANCOZEB40 g/KGMETALAXILO. Presentacion bolsa de 375 gramos.</t>
  </si>
  <si>
    <t>Fungicida con base en pyraclostrobin y metiram que controla un amplio espectro de hongos. Posee una excelente actividad preventiva o curativa temprana sobre hongos Deuteromicetos, Basidiomicetos, Ascomicetos y Oomicetos. Metiram 550 g/kg zinc ammoniate ethylenebis(dithiocarbamate) -poly(ethylenethiuram disulfide) / Pyraclostrobin 50 g/kg methyl N-(2-{[1-(4-chlorophenyl)-1H-pyrazol-3- yl]oxymethyl}phenyl)-N-methoxy carbamate / Ingredientes aditivos: c.s.p. 1 kg. Presentacion en frasco de 500 gramos.</t>
  </si>
  <si>
    <t>Fungicida de Alta Eficacia para Botrytis, con movimiento sistémico, acropétalo,ingrediente activo fluxapyroxad.presnetacion por litro.</t>
  </si>
  <si>
    <t>Fungicida de amplio espectro con accion preventiva y curativa. Inhibidor de la demetilacion del esterioide. Ingrediente activo: Ciproconazole 100 g/L. Presentacion frasco de 100 cc.</t>
  </si>
  <si>
    <t>Fungicida de amplio espectro para el control de enfermedades foliares. Con acción preventiva, curativa, erradicante y propiedades traslaminares y sistémicas, de actividad antiesporulante. Azoxystrobin + Flutriafol, concentracion 250 + 250 g/l. presentación por litro.</t>
  </si>
  <si>
    <t>Fungicida fosetil Aluminio, concentración 800 gramos*. Presentación bolsa por Kilogramo.</t>
  </si>
  <si>
    <t>Fungicida sistémico y de contacto, con acción protectante y curativa, ingrediente activo: Flutriafol,concentracion 500g/L. presentación por litro.</t>
  </si>
  <si>
    <t>Fungicida preventivo de amplio espectro a base de Clorotalonil, perteneciente al grupo quimico de los cloronitilos. Accion por inhibicion del proceso de respiracion celular . Presentacion por litro.</t>
  </si>
  <si>
    <t>Fungicida preventivo de amplio espectro de acción, Igrediente activo Mancoceb concentracion 800gr/litro. presentacion por kilogramo</t>
  </si>
  <si>
    <t>Fungicida sistémico y mesostémico,ingrediente activo azoxystrobin+Tebuconazole. Presentación por litro.</t>
  </si>
  <si>
    <t>Fungicida sistemico y protectante para el control de patogenos en semillas y cultivos. Ingrediente activo: Carboxín + Captan. Presentación en bolsa por kilogramo.</t>
  </si>
  <si>
    <t>Fungicida Sulfato de cobre pentahidratado Concentración: 260 g/L. presentación por litro</t>
  </si>
  <si>
    <t>Herbicida agricola sistemico. Recomendado para el control selectivo de malezas de hoja ancha, herbaceas o arbustivas, en cereales, praderas y terrenos forestales. Ingredientes activos: Aminopyralid 20 g/L (4-amino-3,6-dichloro-2-pyridinecarboxylic acid. Equivalente a 24,37 g/L de sal dometilamina de aminopiralid) - 2,4-D 240 g/L (2,4-dichlorophenoxyacetic acid. Equivalente a 289.2 g/L de sal dimetilamina 2,4 -D.). Presentacion Galon de 20 litros. </t>
  </si>
  <si>
    <t>Herbicida no selectivo de aplicacion en post emergencia y accion sistemica, recomendado para el control de la mayoria de las malezas anuales y perennes. Ingredientes activos: Glifosato (Sal isopropil amina) de N-Fosfonometil glicina: 480 g por litro de formulacion a 20 °C. Presentacion en galon de 20 litros.</t>
  </si>
  <si>
    <t>Herbicida no selectivo de aplicacion en post emergencia y accion sistemica, recomendado para el control de la mayoria de las malezas anuales y perennes. Ingredientes activos: Glifosato (Sal isopropil amina) de N-Fosfonometil glicina: 648 g por litro de formulacion a 20 °C. Presentacion en galon de 20 litros.</t>
  </si>
  <si>
    <t>Herbicida sistémico selectivo para control de arvenses perennes de hoja ancha. Ingrediente activo: Fluroxypyr Metyl + Picloram. Presentación en galón por 20 litros. </t>
  </si>
  <si>
    <t>Insecticida - acaricida. Mecanismo de accion por ingestion y limitada accion por contacto. Abamectina (Mezcla de Avermectina B1a (min. 80%) y Avermectina B1b (max. 20%)) 18 g/L. Presentacion litro.</t>
  </si>
  <si>
    <t>Insecticida  de origen natural derivado de la fermentacion del Actinomiceto (Sacharopolyspora spinosa) para el control de Lepidopteros, Thrips y Minadores. Perfil toxicologico y ambiental favorable. Presentacion frasco por litro.</t>
  </si>
  <si>
    <t>Insecticida biologico Extractos de Aji (Capsicum annum) y de Ajo (Allium cepa), los cuales contienen mas de ciento cincuenta sustancias dentro de las cuales se encuentran como principios activos el Bisulfuro de alilo(N° CAS 2179-57-9), Capsaicina (N° CAS 404-86-4), Limoneno (Nº CAS 5989-27-5), Acido nicotinico (N° CAS 5345 -47-1), composicion: Extracto de Aji 100 g/lt, Extracto de Ajo 100 g/lt. Presentacion por litro.</t>
  </si>
  <si>
    <t>Insecticida Biologico producto elaborado a base de la mezcla de los hongos Beauveria bassiana, Metarhizium anisopliae, Lecanicillium lecanii y la bacteria Bacillus thuringiensis, ideales para el control de insectos plaga en diferentes cultivos. Presentacion bolsa 500 gramos</t>
  </si>
  <si>
    <t>Insecticida con base en los ingredientes activos: Imidacloprid (200 g/L) y lambdacihalotrina (50 g(L). Mecanismo de accion sistemicas y de contacto respectivamente, actuando por contacto e ingestion. Suspension concentrada. Presentacion por litro.</t>
  </si>
  <si>
    <t>Insecticida de accion sistemica. Mezcla de insecticidas agricolas. Granulos dispersables. Ingrediente activo: Ciantraniliprol: 20%, Tiametoxam: 20%. Presentacion frasco de 100 gramos.</t>
  </si>
  <si>
    <t>Insecticida de amplio espectro, no sistemico de accion por ingestion o contacto.  Ingrediente activo: Fentoato 500 g/L (S-a -etoxicarbonilbenzil O,Odimetilfosforoditioato). Baja persistencia en plantas tratadas. Presentacion litro.</t>
  </si>
  <si>
    <t>Insecticida de amplio espectro, sobre larvas y adultos de lepidopteros, minadores, chupadores y masticadores. Ingrediente activo: Chlorantraniliprole + Lambda Cyhalotrina. Presentación en frasco de litro.</t>
  </si>
  <si>
    <t>Insecticida y acaricida de contacto y estomacal que actúa principalmente sobre los receptores del ácido aminobutírico, el cual es un neurotransmisor asociado con el bloqueo de los impulsos nerviosos. Ingrediente activo: Abamectina 18g/L. Presentación en frasco de 1 litro.</t>
  </si>
  <si>
    <t>Biodegradante bacteriano. Ingrediente activo: Lactobacillus casei 1.0*10 UFC/ml. Sacharomuces cerevisiae 2.0*10 UFC/ml. Rhodo seudomonas palustris 2.5*10 UFC/ml. Presentación en garrafa de 20 litros.</t>
  </si>
  <si>
    <t>Producto biológico, a base de tazas (Cepas) del hongo Metarhizium anisopliae. Ingrediente activo 200 millones de conidias Metarhizium anisopliae. Presentación bolsa por 500 gramos.</t>
  </si>
  <si>
    <t>Regulador de crecimiento elaborado con las auxinas acido indol butirico y acido naftalenacetico, estimulan la formacion de raices adventicias en la propagacion vegetativa o asexual. Acido indolbutirico 2,25 g/kg, Acido naftalenacetico 0,75 g/kg. Presentacion bolsa de 1000 gramos.</t>
  </si>
  <si>
    <t>Solución concentrada de Yodo polaxamer, con acción Fungicida Bactericida. Ingredientes activos Complejo Yodo Polietoxi-Polipropoxi Polietoxi Etanol-132 g/l Acido Yodhídrico---15.9 g/l Ingredientes Aditivos--c.s.p 1.0 Litro Esta fórmula provee un 2% de yodo disponible. Presentación por litro.</t>
  </si>
  <si>
    <t>Molusquicida con dos modos de acción: por contacto e ingestión, que al entrar en contacto o ser consumido por las babosas alteran su metabolismo hasta ocasionar su muerte. Ingrediente activo (Metaldehído) 50g/Kg. Presentación en bolsa por 700 GRAMOS.</t>
  </si>
  <si>
    <t>Fertilizante foliar complejo NPK con aminoácidos de origen vegetal e hidrólisis enzimática, Composición: Nitrógeno Total (N) 50,0 g/l, Nitrógeno Nítrico (N) 43 g/l, Nitrógeno Orgánico (N) 7 g/l, Fósforo Asimilable (P2O5) 50,0 g/l, Potasio soluble en agua (K2O) 50,0 g/l, Magnesio (MgO) 70,0 g/l, Azufre Total (S) 5,0 g/l, Boro (B) 3,0 g/l, Zinc (Zn) 10,0 g/l, Aminoácidos libres (17*) 90,0 g /l, *Aminoácidos libres de origen vegetal obtenidos por hidrólisis enzimática: Acido Glutámico, Serina, Glicina, Histidina, Arginina, Treonina, Acido Áspartico, Alanina, Prolina, Tirosina, Valina, Metionina, Cistina, Isoleucina, Leucina, Fenilalanina, Lisina. Densidad 1,315 g/cm3, pH en solución al 10% 3,5. Presentación en frasco por 1 litro.</t>
  </si>
  <si>
    <t>Fertilizante a base de micronutrientes y elementos secundarios quelatados. Composición: Calcio CaO 28.0* g/kg 2.80% Magnesio MgO 36.0* g/kg 3.60% Azufre S 39.0 g/kg 3.90% Boro B 9.1 g/kg 0.91% Cobalto Co 0.1128* g/kg 0.011% Cobre Cu 0.8* g/kg 0.08% Hierro Fe 9.1* g/kg 0.91% Manganeso Mn 2.8* g/kg 0.28% Molibdeno Mo 0.0699 g/kg 0.07% Zinc Zn 9.1* g/kg 0.91%. Presentación en bolsa de 1 kilogramo.</t>
  </si>
  <si>
    <t>Acondicionador, regulador de pH y suavizador de aguas duras de uso agrícola, su efecto buffer hace que el agua conserve el pH y la dureza en los rangos adecuados para proporcionar mejores condiciones químicas en las mezclas de los diferentes agroquímicos y fertilizantes durante largos periodos, mejorando su efecto final. Ingredientes Activos: Citratos Reguladores de pH 44.45, Edetatos Quelatantes. 55.55%. Características: Color. Blanco Apariencia a 25 ºC. Polvo Soluble. Punto de llama (Flash Point). 150 a 200 ºC Peso Específico. 1.05 aproximadamente. Solubilidad en agua a 20 ºC. 162 g / 100 ml. aproximadamente. pH de la Solución al 10 % en agua destilada. 4.3 aproximadamente. Presentación en bolsa por 1 kilogramos</t>
  </si>
  <si>
    <t>Fertilizante para aplicación al suelo composición 17-20% calcio (caO) de 14-18%.Presentacion bulto por 50 kg.</t>
  </si>
  <si>
    <t>Pegante atrapa insectos INGREDIENTE ACTIVO Dispersión de poliisobutileno en un medio de aceite mineral y un plastificante, APARIENCIA Verde claro pH, 6 – 7 BIODEGRABILIDAD 100 %. presentación garrafa de 20 litros.</t>
  </si>
  <si>
    <t>Insecticida - Larvicida Ingrediente activo: Alfacipermetrina 3% + Piriproxifen 3%, Fomula Alfacipermetrina 30 g + Piriproxifen 30 g Excipientes c.s.p..1 L. presentación por litro.</t>
  </si>
  <si>
    <t>Insecticida al 10% para control de moscas sensibles o resistentes, sólo en instalaciones pecuarias. Composición Thiamethoxam, 3-(2-cloro-tiazol-5-ilmetil-[1,3,5] oxadiazinan-4-ilideno-N-nitroami-na) (CAS 153719-23-4): 10,0 g; Z-9 -Tricosene (CAS 27519-02-4): 0,05 g; Inertes c.s.p. 100 g. presentación sobre hermetico por 250 gramos.</t>
  </si>
  <si>
    <t>Insecticida para el tratamiento de semillas Ingredientes activos: Imidacloprid + Thiodicard / 150 g/L + 450 g/L. presentación por litro.</t>
  </si>
  <si>
    <t>Fungicida sistémico y translaminar, ingrediente activo boscalid, gránulos dispersables en agua WG. Presentación por kilogramo</t>
  </si>
  <si>
    <t>Fertilizante prilado, grado 12-11-18-3+EM . composición: Nitrógeno Total / Total Nitrogen (%N) 12,40; Nitrógeno Amoniacal / Ammoniacal Nitrogen (%N) 7,30; Nitrógeno Nítrico / Nitric Nítrogen (%N) 5,10; Fosforo Asimilable / Available Phosphorus (%P2O5) 11,00; Potasio Soluble en Agua / Water Soluble Potassium (%K2O) 18,00; Magnesio / Magnesium (%MgO) 2,70; Azufre Total / Sulfur (%S) 8,00 Boro Soluble en HCl / Boron (%B) 0,02 Hierro / Iron (Fe) 0,20 Manganeso / Manganese (%Mn) 0,02 Zinc Soluble en HCl / Zinc (%Zn) 0,02. Presentación bulto por 50 kg.</t>
  </si>
  <si>
    <t>Fertilizante complejo NPK completamente soluble, para fertirriego. Composición: nitrógeno 13%; Nitrógeno amoniacal 7.7%; Nitrógeno nítrico 5.3%; Fosforo 4%, potasio,25%; azufre 10%; boro 0.1%; zinc 0.1%. Presentación bulto por 50 kg.</t>
  </si>
  <si>
    <t>Formulación nutricional para ser aplicada directamente a la semilla, composición: N146 g/l, N ureico 146 g/l, P205 243 g/l; Zn 291 g/l. presentación por litro.</t>
  </si>
  <si>
    <t>Fertilizante foliar composición: 350 g/l CaO, %0 g/l Boro, 100g/l Zn. Presentacion por litro.</t>
  </si>
  <si>
    <t>Fertilizante compuesto complejo, para aplicación foliar con alto contenido de potasio. Presentación por litro.</t>
  </si>
  <si>
    <t>Coadyuvante líquido con base en alcohol etoxilado con ácidos orgánicos que acidifican el agua hasta un pH ideal para la mezcla de productos agrícolas. Composición alcohol graso etoxilado 187,67 g/l, ingredientes activos C.S.P 1 litro. Presentación galón 3785 ml</t>
  </si>
  <si>
    <t>Amaninoacidos: Fuentes Orgánico-mineral, con Nitrógeno, Potasio y Aminoácidos. Composicion: Aspartato,glutamato, serina, histidina, glicina, treonina, arginina, alanina, tirosina, cistina, valina, metionina, norvalina, fenilalanina, isoleucina, leucina, lisina, hidroxiprolina, sarcosina y prolina. Presentación por galón.</t>
  </si>
  <si>
    <t>GATILLO DE LANZA. Repuesto para fumigadora de espalda Royal Condor Activa. Llave de paso ref: RG-920 PX. Material plástico. Color negro.Presentacion por Unidad</t>
  </si>
  <si>
    <t>Tapa portaboquilla universal para fumigadora de espalda Royal Condor Activa. Material plástico.Presentación por Unidad</t>
  </si>
  <si>
    <t>Portaboquilla Universal para fumigadora de espalda Royal Condor Activa. Material plástico color negro.Presentación por Unidad</t>
  </si>
  <si>
    <t>Codo plástico para fumigadora de espalda Royal Condor Activa. Color negro. 10 estrías. Presentación por Unidad.</t>
  </si>
  <si>
    <t>Lanza plástica, para bomba de espalda Royal Condor Activa de 20 L. Ref: RCA-346ELFX. Presentación por unidad. Presentacion por Unidad</t>
  </si>
  <si>
    <t>Kit de repuestos para pantalla para Herbicida. Acoples de ajuste. Boquilla. Filtro. Arandela. Para fumigadora de espalda Royal Condor Activa. Presentacion por Unidad</t>
  </si>
  <si>
    <t>Boquilla plástica para bombas de espalda. Tipo abanico de amplio espectro 110°-02. Para fumigadora de espalda Royal Condor Activa. Presentación por Unidad.</t>
  </si>
  <si>
    <t>Pantalla o campana para aplicación de herbicidas focalizados. Material plástico color amarillo. Contiene filtro y boquilla de cortina tipo abanico es compatible con la fumigadora de espalda Royal Condor Activa, rosca de conexión 1/4 NPS. Presentacion por unidad.</t>
  </si>
  <si>
    <t>Boquilla en bronce 300 Cc/Min 40 Psi para bomba de espalda Royal Condor Activa. Presentacion por Unidad.</t>
  </si>
  <si>
    <t>Lanza metálica para bomba de espalda Royal Condor Activa de 20 L. Ref: RC-346EX.Presentacion por Unidad</t>
  </si>
  <si>
    <t>Kit de succión y retorno para fumigadora estacionaria de bomba de succión de 22L. Consta de: Manguera de succión 3/4", lisa de 2.3m de longitud, Color amarillo. Manguera de retorno 1/4", lisa 2.1 m de longitud, color amarillo. Filtro de succión. Acoples en plástico y pasta. Presentacion por Unidad.</t>
  </si>
  <si>
    <t>Boquilla metálica de dos salidas para fumigadora estacionaria. Tipo cono cuello de ganso, descarga de 1.3 Lts/min. Acero inoxidable. Presentación por Unidad</t>
  </si>
  <si>
    <t>Lanza metálica de fumigación de 13 mm de diametro por 120 centimetros de largo Acero inoxidable, con acoples en bronce. Presentación por Unidad.</t>
  </si>
  <si>
    <t>Lanza metálica de fumigación de 13 mm de diametro por 150 centimetros de largo. Acero inoxidable, con acoples en bronce. Presentación por Unidad</t>
  </si>
  <si>
    <t>Lanza metálica de fumigación de 13 mm de diametro por 200 centimetros de largo. Acero inoxidable, con acoples en bronce. Presentación por Unidad</t>
  </si>
  <si>
    <t>Acomple escualizable para manguera de 8.5 mm, tipo borracho. Presentación por Unidad.</t>
  </si>
  <si>
    <t>Llave de paso para fumigadora estacionaria acople rosca macho - macho, para bomba 22 . 8.5 mm. En bronce. Presentación por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</si>
</sst>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1"/>
  <sheetViews>
    <sheetView showGridLines="0" tabSelected="1" topLeftCell="A103" zoomScale="118" zoomScaleNormal="118" zoomScaleSheetLayoutView="70" zoomScalePageLayoutView="55" workbookViewId="0">
      <selection activeCell="G18" sqref="G18"/>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5" t="s">
        <v>4</v>
      </c>
    </row>
    <row r="8" spans="1:15" ht="9.9499999999999993" customHeight="1" x14ac:dyDescent="0.25">
      <c r="A8" s="6"/>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7"/>
      <c r="E10" s="8"/>
      <c r="F10" s="8"/>
      <c r="M10" s="8"/>
      <c r="N10" s="2"/>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17.75" customHeight="1" x14ac:dyDescent="0.25">
      <c r="A14" s="26">
        <v>1</v>
      </c>
      <c r="B14" s="45" t="s">
        <v>59</v>
      </c>
      <c r="C14" s="12"/>
      <c r="D14" s="44">
        <v>2</v>
      </c>
      <c r="E14" s="44" t="s">
        <v>51</v>
      </c>
      <c r="F14" s="13"/>
      <c r="G14" s="11">
        <v>0</v>
      </c>
      <c r="H14" s="1">
        <f>+ROUND(F14*G14,0)</f>
        <v>0</v>
      </c>
      <c r="I14" s="11">
        <v>0</v>
      </c>
      <c r="J14" s="1">
        <f t="shared" ref="J14:J105" si="0">ROUND(F14*I14,0)</f>
        <v>0</v>
      </c>
      <c r="K14" s="1">
        <f t="shared" ref="K14:K105" si="1">ROUND(F14+H14+J14,0)</f>
        <v>0</v>
      </c>
      <c r="L14" s="1">
        <f t="shared" ref="L14:L105" si="2">ROUND(F14*D14,0)</f>
        <v>0</v>
      </c>
      <c r="M14" s="1">
        <f t="shared" ref="M14:M105" si="3">ROUND(L14*G14,0)</f>
        <v>0</v>
      </c>
      <c r="N14" s="1">
        <f t="shared" ref="N14:N105" si="4">ROUND(L14*I14,0)</f>
        <v>0</v>
      </c>
      <c r="O14" s="27">
        <f t="shared" ref="O14:O105" si="5">ROUND(L14+N14+M14,0)</f>
        <v>0</v>
      </c>
    </row>
    <row r="15" spans="1:15" s="9" customFormat="1" ht="117.75" customHeight="1" x14ac:dyDescent="0.25">
      <c r="A15" s="26">
        <f>1+A14</f>
        <v>2</v>
      </c>
      <c r="B15" s="45" t="s">
        <v>60</v>
      </c>
      <c r="C15" s="12"/>
      <c r="D15" s="44">
        <v>2</v>
      </c>
      <c r="E15" s="44" t="s">
        <v>51</v>
      </c>
      <c r="F15" s="13"/>
      <c r="G15" s="11">
        <v>0</v>
      </c>
      <c r="H15" s="1">
        <f t="shared" ref="H15:H78" si="6">+ROUND(F15*G15,0)</f>
        <v>0</v>
      </c>
      <c r="I15" s="11">
        <v>0</v>
      </c>
      <c r="J15" s="1">
        <f t="shared" si="0"/>
        <v>0</v>
      </c>
      <c r="K15" s="1">
        <f t="shared" si="1"/>
        <v>0</v>
      </c>
      <c r="L15" s="1">
        <f t="shared" si="2"/>
        <v>0</v>
      </c>
      <c r="M15" s="1">
        <f t="shared" si="3"/>
        <v>0</v>
      </c>
      <c r="N15" s="1">
        <f t="shared" si="4"/>
        <v>0</v>
      </c>
      <c r="O15" s="27">
        <f t="shared" si="5"/>
        <v>0</v>
      </c>
    </row>
    <row r="16" spans="1:15" s="9" customFormat="1" ht="117.75" customHeight="1" x14ac:dyDescent="0.25">
      <c r="A16" s="26">
        <f t="shared" ref="A16:A79" si="7">1+A15</f>
        <v>3</v>
      </c>
      <c r="B16" s="45" t="s">
        <v>61</v>
      </c>
      <c r="C16" s="12"/>
      <c r="D16" s="44">
        <v>5</v>
      </c>
      <c r="E16" s="44" t="s">
        <v>52</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17.75" customHeight="1" x14ac:dyDescent="0.25">
      <c r="A17" s="26">
        <f t="shared" si="7"/>
        <v>4</v>
      </c>
      <c r="B17" s="45" t="s">
        <v>62</v>
      </c>
      <c r="C17" s="12"/>
      <c r="D17" s="44">
        <v>5</v>
      </c>
      <c r="E17" s="44" t="s">
        <v>53</v>
      </c>
      <c r="F17" s="13"/>
      <c r="G17" s="11">
        <v>0</v>
      </c>
      <c r="H17" s="1">
        <f t="shared" si="6"/>
        <v>0</v>
      </c>
      <c r="I17" s="11">
        <v>0</v>
      </c>
      <c r="J17" s="1">
        <f t="shared" si="0"/>
        <v>0</v>
      </c>
      <c r="K17" s="1">
        <f t="shared" si="1"/>
        <v>0</v>
      </c>
      <c r="L17" s="1">
        <f t="shared" si="2"/>
        <v>0</v>
      </c>
      <c r="M17" s="1">
        <f t="shared" si="3"/>
        <v>0</v>
      </c>
      <c r="N17" s="1">
        <f t="shared" si="4"/>
        <v>0</v>
      </c>
      <c r="O17" s="27">
        <f t="shared" si="5"/>
        <v>0</v>
      </c>
    </row>
    <row r="18" spans="1:15" s="9" customFormat="1" ht="117.75" customHeight="1" x14ac:dyDescent="0.25">
      <c r="A18" s="26">
        <f t="shared" si="7"/>
        <v>5</v>
      </c>
      <c r="B18" s="45" t="s">
        <v>63</v>
      </c>
      <c r="C18" s="12"/>
      <c r="D18" s="44">
        <v>1</v>
      </c>
      <c r="E18" s="44" t="s">
        <v>54</v>
      </c>
      <c r="F18" s="13"/>
      <c r="G18" s="11">
        <v>0</v>
      </c>
      <c r="H18" s="1">
        <f t="shared" si="6"/>
        <v>0</v>
      </c>
      <c r="I18" s="11">
        <v>0</v>
      </c>
      <c r="J18" s="1">
        <f t="shared" si="0"/>
        <v>0</v>
      </c>
      <c r="K18" s="1">
        <f t="shared" si="1"/>
        <v>0</v>
      </c>
      <c r="L18" s="1">
        <f t="shared" si="2"/>
        <v>0</v>
      </c>
      <c r="M18" s="1">
        <f t="shared" si="3"/>
        <v>0</v>
      </c>
      <c r="N18" s="1">
        <f t="shared" si="4"/>
        <v>0</v>
      </c>
      <c r="O18" s="27">
        <f t="shared" si="5"/>
        <v>0</v>
      </c>
    </row>
    <row r="19" spans="1:15" s="9" customFormat="1" ht="117.75" customHeight="1" x14ac:dyDescent="0.25">
      <c r="A19" s="26">
        <f>1+A18</f>
        <v>6</v>
      </c>
      <c r="B19" s="45" t="s">
        <v>64</v>
      </c>
      <c r="C19" s="12"/>
      <c r="D19" s="44">
        <v>5</v>
      </c>
      <c r="E19" s="44" t="s">
        <v>53</v>
      </c>
      <c r="F19" s="13"/>
      <c r="G19" s="11">
        <v>0</v>
      </c>
      <c r="H19" s="1">
        <f t="shared" si="6"/>
        <v>0</v>
      </c>
      <c r="I19" s="11">
        <v>0</v>
      </c>
      <c r="J19" s="1">
        <f t="shared" si="0"/>
        <v>0</v>
      </c>
      <c r="K19" s="1">
        <f t="shared" si="1"/>
        <v>0</v>
      </c>
      <c r="L19" s="1">
        <f t="shared" si="2"/>
        <v>0</v>
      </c>
      <c r="M19" s="1">
        <f t="shared" si="3"/>
        <v>0</v>
      </c>
      <c r="N19" s="1">
        <f t="shared" si="4"/>
        <v>0</v>
      </c>
      <c r="O19" s="27">
        <f t="shared" si="5"/>
        <v>0</v>
      </c>
    </row>
    <row r="20" spans="1:15" s="9" customFormat="1" ht="117.75" customHeight="1" x14ac:dyDescent="0.25">
      <c r="A20" s="26">
        <f t="shared" si="7"/>
        <v>7</v>
      </c>
      <c r="B20" s="45" t="s">
        <v>65</v>
      </c>
      <c r="C20" s="12"/>
      <c r="D20" s="44">
        <v>1</v>
      </c>
      <c r="E20" s="44" t="s">
        <v>54</v>
      </c>
      <c r="F20" s="13"/>
      <c r="G20" s="11">
        <v>0</v>
      </c>
      <c r="H20" s="1">
        <f t="shared" si="6"/>
        <v>0</v>
      </c>
      <c r="I20" s="11">
        <v>0</v>
      </c>
      <c r="J20" s="1">
        <f t="shared" si="0"/>
        <v>0</v>
      </c>
      <c r="K20" s="1">
        <f t="shared" si="1"/>
        <v>0</v>
      </c>
      <c r="L20" s="1">
        <f t="shared" si="2"/>
        <v>0</v>
      </c>
      <c r="M20" s="1">
        <f t="shared" si="3"/>
        <v>0</v>
      </c>
      <c r="N20" s="1">
        <f t="shared" si="4"/>
        <v>0</v>
      </c>
      <c r="O20" s="27">
        <f t="shared" si="5"/>
        <v>0</v>
      </c>
    </row>
    <row r="21" spans="1:15" s="9" customFormat="1" ht="117.75" customHeight="1" x14ac:dyDescent="0.25">
      <c r="A21" s="26">
        <f t="shared" si="7"/>
        <v>8</v>
      </c>
      <c r="B21" s="45" t="s">
        <v>66</v>
      </c>
      <c r="C21" s="12"/>
      <c r="D21" s="44">
        <v>13</v>
      </c>
      <c r="E21" s="44" t="s">
        <v>52</v>
      </c>
      <c r="F21" s="13"/>
      <c r="G21" s="11">
        <v>0</v>
      </c>
      <c r="H21" s="1">
        <f t="shared" si="6"/>
        <v>0</v>
      </c>
      <c r="I21" s="11">
        <v>0</v>
      </c>
      <c r="J21" s="1">
        <f t="shared" si="0"/>
        <v>0</v>
      </c>
      <c r="K21" s="1">
        <f t="shared" si="1"/>
        <v>0</v>
      </c>
      <c r="L21" s="1">
        <f t="shared" si="2"/>
        <v>0</v>
      </c>
      <c r="M21" s="1">
        <f t="shared" si="3"/>
        <v>0</v>
      </c>
      <c r="N21" s="1">
        <f t="shared" si="4"/>
        <v>0</v>
      </c>
      <c r="O21" s="27">
        <f t="shared" si="5"/>
        <v>0</v>
      </c>
    </row>
    <row r="22" spans="1:15" s="9" customFormat="1" ht="117.75" customHeight="1" x14ac:dyDescent="0.25">
      <c r="A22" s="26">
        <f t="shared" si="7"/>
        <v>9</v>
      </c>
      <c r="B22" s="45" t="s">
        <v>67</v>
      </c>
      <c r="C22" s="12"/>
      <c r="D22" s="44">
        <v>15</v>
      </c>
      <c r="E22" s="44" t="s">
        <v>52</v>
      </c>
      <c r="F22" s="13"/>
      <c r="G22" s="11">
        <v>0</v>
      </c>
      <c r="H22" s="1">
        <f t="shared" si="6"/>
        <v>0</v>
      </c>
      <c r="I22" s="11">
        <v>0</v>
      </c>
      <c r="J22" s="1">
        <f t="shared" si="0"/>
        <v>0</v>
      </c>
      <c r="K22" s="1">
        <f t="shared" si="1"/>
        <v>0</v>
      </c>
      <c r="L22" s="1">
        <f t="shared" si="2"/>
        <v>0</v>
      </c>
      <c r="M22" s="1">
        <f t="shared" si="3"/>
        <v>0</v>
      </c>
      <c r="N22" s="1">
        <f t="shared" si="4"/>
        <v>0</v>
      </c>
      <c r="O22" s="27">
        <f t="shared" si="5"/>
        <v>0</v>
      </c>
    </row>
    <row r="23" spans="1:15" s="9" customFormat="1" ht="117.75" customHeight="1" x14ac:dyDescent="0.25">
      <c r="A23" s="26">
        <f t="shared" si="7"/>
        <v>10</v>
      </c>
      <c r="B23" s="45" t="s">
        <v>68</v>
      </c>
      <c r="C23" s="12"/>
      <c r="D23" s="44">
        <v>15</v>
      </c>
      <c r="E23" s="44" t="s">
        <v>52</v>
      </c>
      <c r="F23" s="13"/>
      <c r="G23" s="11">
        <v>0</v>
      </c>
      <c r="H23" s="1">
        <f t="shared" si="6"/>
        <v>0</v>
      </c>
      <c r="I23" s="11">
        <v>0</v>
      </c>
      <c r="J23" s="1">
        <f t="shared" si="0"/>
        <v>0</v>
      </c>
      <c r="K23" s="1">
        <f t="shared" si="1"/>
        <v>0</v>
      </c>
      <c r="L23" s="1">
        <f t="shared" si="2"/>
        <v>0</v>
      </c>
      <c r="M23" s="1">
        <f t="shared" si="3"/>
        <v>0</v>
      </c>
      <c r="N23" s="1">
        <f t="shared" si="4"/>
        <v>0</v>
      </c>
      <c r="O23" s="27">
        <f t="shared" si="5"/>
        <v>0</v>
      </c>
    </row>
    <row r="24" spans="1:15" s="9" customFormat="1" ht="117.75" customHeight="1" x14ac:dyDescent="0.25">
      <c r="A24" s="26">
        <f t="shared" si="7"/>
        <v>11</v>
      </c>
      <c r="B24" s="45" t="s">
        <v>69</v>
      </c>
      <c r="C24" s="12"/>
      <c r="D24" s="44">
        <v>5</v>
      </c>
      <c r="E24" s="44" t="s">
        <v>51</v>
      </c>
      <c r="F24" s="13"/>
      <c r="G24" s="11">
        <v>0</v>
      </c>
      <c r="H24" s="1">
        <f t="shared" si="6"/>
        <v>0</v>
      </c>
      <c r="I24" s="11">
        <v>0</v>
      </c>
      <c r="J24" s="1">
        <f t="shared" si="0"/>
        <v>0</v>
      </c>
      <c r="K24" s="1">
        <f t="shared" si="1"/>
        <v>0</v>
      </c>
      <c r="L24" s="1">
        <f t="shared" si="2"/>
        <v>0</v>
      </c>
      <c r="M24" s="1">
        <f t="shared" si="3"/>
        <v>0</v>
      </c>
      <c r="N24" s="1">
        <f t="shared" si="4"/>
        <v>0</v>
      </c>
      <c r="O24" s="27">
        <f t="shared" si="5"/>
        <v>0</v>
      </c>
    </row>
    <row r="25" spans="1:15" s="9" customFormat="1" ht="117.75" customHeight="1" x14ac:dyDescent="0.25">
      <c r="A25" s="26">
        <f t="shared" si="7"/>
        <v>12</v>
      </c>
      <c r="B25" s="45" t="s">
        <v>70</v>
      </c>
      <c r="C25" s="12"/>
      <c r="D25" s="44">
        <v>8</v>
      </c>
      <c r="E25" s="44" t="s">
        <v>52</v>
      </c>
      <c r="F25" s="13"/>
      <c r="G25" s="11">
        <v>0</v>
      </c>
      <c r="H25" s="1">
        <f t="shared" si="6"/>
        <v>0</v>
      </c>
      <c r="I25" s="11">
        <v>0</v>
      </c>
      <c r="J25" s="1">
        <f t="shared" si="0"/>
        <v>0</v>
      </c>
      <c r="K25" s="1">
        <f t="shared" si="1"/>
        <v>0</v>
      </c>
      <c r="L25" s="1">
        <f t="shared" si="2"/>
        <v>0</v>
      </c>
      <c r="M25" s="1">
        <f t="shared" si="3"/>
        <v>0</v>
      </c>
      <c r="N25" s="1">
        <f t="shared" si="4"/>
        <v>0</v>
      </c>
      <c r="O25" s="27">
        <f t="shared" si="5"/>
        <v>0</v>
      </c>
    </row>
    <row r="26" spans="1:15" s="9" customFormat="1" ht="117.75" customHeight="1" x14ac:dyDescent="0.25">
      <c r="A26" s="26">
        <f t="shared" si="7"/>
        <v>13</v>
      </c>
      <c r="B26" s="45" t="s">
        <v>71</v>
      </c>
      <c r="C26" s="12"/>
      <c r="D26" s="44">
        <v>18</v>
      </c>
      <c r="E26" s="44" t="s">
        <v>52</v>
      </c>
      <c r="F26" s="13"/>
      <c r="G26" s="11">
        <v>0</v>
      </c>
      <c r="H26" s="1">
        <f t="shared" si="6"/>
        <v>0</v>
      </c>
      <c r="I26" s="11">
        <v>0</v>
      </c>
      <c r="J26" s="1">
        <f t="shared" si="0"/>
        <v>0</v>
      </c>
      <c r="K26" s="1">
        <f t="shared" si="1"/>
        <v>0</v>
      </c>
      <c r="L26" s="1">
        <f t="shared" si="2"/>
        <v>0</v>
      </c>
      <c r="M26" s="1">
        <f t="shared" si="3"/>
        <v>0</v>
      </c>
      <c r="N26" s="1">
        <f t="shared" si="4"/>
        <v>0</v>
      </c>
      <c r="O26" s="27">
        <f t="shared" si="5"/>
        <v>0</v>
      </c>
    </row>
    <row r="27" spans="1:15" s="9" customFormat="1" ht="117.75" customHeight="1" x14ac:dyDescent="0.25">
      <c r="A27" s="26">
        <f t="shared" si="7"/>
        <v>14</v>
      </c>
      <c r="B27" s="45" t="s">
        <v>72</v>
      </c>
      <c r="C27" s="12"/>
      <c r="D27" s="44">
        <v>10</v>
      </c>
      <c r="E27" s="44" t="s">
        <v>52</v>
      </c>
      <c r="F27" s="13"/>
      <c r="G27" s="11">
        <v>0</v>
      </c>
      <c r="H27" s="1">
        <f t="shared" si="6"/>
        <v>0</v>
      </c>
      <c r="I27" s="11">
        <v>0</v>
      </c>
      <c r="J27" s="1">
        <f t="shared" si="0"/>
        <v>0</v>
      </c>
      <c r="K27" s="1">
        <f t="shared" si="1"/>
        <v>0</v>
      </c>
      <c r="L27" s="1">
        <f t="shared" si="2"/>
        <v>0</v>
      </c>
      <c r="M27" s="1">
        <f t="shared" si="3"/>
        <v>0</v>
      </c>
      <c r="N27" s="1">
        <f t="shared" si="4"/>
        <v>0</v>
      </c>
      <c r="O27" s="27">
        <f t="shared" si="5"/>
        <v>0</v>
      </c>
    </row>
    <row r="28" spans="1:15" s="9" customFormat="1" ht="117.75" customHeight="1" x14ac:dyDescent="0.25">
      <c r="A28" s="26">
        <f t="shared" si="7"/>
        <v>15</v>
      </c>
      <c r="B28" s="45" t="s">
        <v>73</v>
      </c>
      <c r="C28" s="12"/>
      <c r="D28" s="44">
        <v>20</v>
      </c>
      <c r="E28" s="44" t="s">
        <v>52</v>
      </c>
      <c r="F28" s="13"/>
      <c r="G28" s="11">
        <v>0</v>
      </c>
      <c r="H28" s="1">
        <f t="shared" si="6"/>
        <v>0</v>
      </c>
      <c r="I28" s="11">
        <v>0</v>
      </c>
      <c r="J28" s="1">
        <f t="shared" si="0"/>
        <v>0</v>
      </c>
      <c r="K28" s="1">
        <f t="shared" si="1"/>
        <v>0</v>
      </c>
      <c r="L28" s="1">
        <f t="shared" si="2"/>
        <v>0</v>
      </c>
      <c r="M28" s="1">
        <f t="shared" si="3"/>
        <v>0</v>
      </c>
      <c r="N28" s="1">
        <f t="shared" si="4"/>
        <v>0</v>
      </c>
      <c r="O28" s="27">
        <f t="shared" si="5"/>
        <v>0</v>
      </c>
    </row>
    <row r="29" spans="1:15" s="9" customFormat="1" ht="117.75" customHeight="1" x14ac:dyDescent="0.25">
      <c r="A29" s="26">
        <f t="shared" si="7"/>
        <v>16</v>
      </c>
      <c r="B29" s="45" t="s">
        <v>74</v>
      </c>
      <c r="C29" s="12"/>
      <c r="D29" s="44">
        <v>3</v>
      </c>
      <c r="E29" s="44" t="s">
        <v>51</v>
      </c>
      <c r="F29" s="13"/>
      <c r="G29" s="11">
        <v>0</v>
      </c>
      <c r="H29" s="1">
        <f t="shared" si="6"/>
        <v>0</v>
      </c>
      <c r="I29" s="11">
        <v>0</v>
      </c>
      <c r="J29" s="1">
        <f t="shared" si="0"/>
        <v>0</v>
      </c>
      <c r="K29" s="1">
        <f t="shared" si="1"/>
        <v>0</v>
      </c>
      <c r="L29" s="1">
        <f t="shared" si="2"/>
        <v>0</v>
      </c>
      <c r="M29" s="1">
        <f t="shared" si="3"/>
        <v>0</v>
      </c>
      <c r="N29" s="1">
        <f t="shared" si="4"/>
        <v>0</v>
      </c>
      <c r="O29" s="27">
        <f t="shared" si="5"/>
        <v>0</v>
      </c>
    </row>
    <row r="30" spans="1:15" s="9" customFormat="1" ht="117.75" customHeight="1" x14ac:dyDescent="0.25">
      <c r="A30" s="26">
        <f t="shared" si="7"/>
        <v>17</v>
      </c>
      <c r="B30" s="45" t="s">
        <v>75</v>
      </c>
      <c r="C30" s="12"/>
      <c r="D30" s="44">
        <v>5</v>
      </c>
      <c r="E30" s="44" t="s">
        <v>51</v>
      </c>
      <c r="F30" s="13"/>
      <c r="G30" s="11">
        <v>0</v>
      </c>
      <c r="H30" s="1">
        <f t="shared" si="6"/>
        <v>0</v>
      </c>
      <c r="I30" s="11">
        <v>0</v>
      </c>
      <c r="J30" s="1">
        <f t="shared" si="0"/>
        <v>0</v>
      </c>
      <c r="K30" s="1">
        <f t="shared" si="1"/>
        <v>0</v>
      </c>
      <c r="L30" s="1">
        <f t="shared" si="2"/>
        <v>0</v>
      </c>
      <c r="M30" s="1">
        <f t="shared" si="3"/>
        <v>0</v>
      </c>
      <c r="N30" s="1">
        <f t="shared" si="4"/>
        <v>0</v>
      </c>
      <c r="O30" s="27">
        <f t="shared" si="5"/>
        <v>0</v>
      </c>
    </row>
    <row r="31" spans="1:15" s="9" customFormat="1" ht="117.75" customHeight="1" x14ac:dyDescent="0.25">
      <c r="A31" s="26">
        <f t="shared" si="7"/>
        <v>18</v>
      </c>
      <c r="B31" s="45" t="s">
        <v>76</v>
      </c>
      <c r="C31" s="12"/>
      <c r="D31" s="44">
        <v>5</v>
      </c>
      <c r="E31" s="44" t="s">
        <v>51</v>
      </c>
      <c r="F31" s="13"/>
      <c r="G31" s="11">
        <v>0</v>
      </c>
      <c r="H31" s="1">
        <f t="shared" si="6"/>
        <v>0</v>
      </c>
      <c r="I31" s="11">
        <v>0</v>
      </c>
      <c r="J31" s="1">
        <f t="shared" si="0"/>
        <v>0</v>
      </c>
      <c r="K31" s="1">
        <f t="shared" si="1"/>
        <v>0</v>
      </c>
      <c r="L31" s="1">
        <f t="shared" si="2"/>
        <v>0</v>
      </c>
      <c r="M31" s="1">
        <f t="shared" si="3"/>
        <v>0</v>
      </c>
      <c r="N31" s="1">
        <f t="shared" si="4"/>
        <v>0</v>
      </c>
      <c r="O31" s="27">
        <f t="shared" si="5"/>
        <v>0</v>
      </c>
    </row>
    <row r="32" spans="1:15" s="9" customFormat="1" ht="117.75" customHeight="1" x14ac:dyDescent="0.25">
      <c r="A32" s="26">
        <f t="shared" si="7"/>
        <v>19</v>
      </c>
      <c r="B32" s="45" t="s">
        <v>77</v>
      </c>
      <c r="C32" s="12"/>
      <c r="D32" s="44">
        <v>5</v>
      </c>
      <c r="E32" s="44" t="s">
        <v>51</v>
      </c>
      <c r="F32" s="13"/>
      <c r="G32" s="11">
        <v>0</v>
      </c>
      <c r="H32" s="1">
        <f t="shared" si="6"/>
        <v>0</v>
      </c>
      <c r="I32" s="11">
        <v>0</v>
      </c>
      <c r="J32" s="1">
        <f t="shared" si="0"/>
        <v>0</v>
      </c>
      <c r="K32" s="1">
        <f t="shared" si="1"/>
        <v>0</v>
      </c>
      <c r="L32" s="1">
        <f t="shared" si="2"/>
        <v>0</v>
      </c>
      <c r="M32" s="1">
        <f t="shared" si="3"/>
        <v>0</v>
      </c>
      <c r="N32" s="1">
        <f t="shared" si="4"/>
        <v>0</v>
      </c>
      <c r="O32" s="27">
        <f t="shared" si="5"/>
        <v>0</v>
      </c>
    </row>
    <row r="33" spans="1:15" s="9" customFormat="1" ht="117.75" customHeight="1" x14ac:dyDescent="0.25">
      <c r="A33" s="26">
        <f t="shared" si="7"/>
        <v>20</v>
      </c>
      <c r="B33" s="45" t="s">
        <v>78</v>
      </c>
      <c r="C33" s="12"/>
      <c r="D33" s="44">
        <v>15</v>
      </c>
      <c r="E33" s="44" t="s">
        <v>52</v>
      </c>
      <c r="F33" s="13"/>
      <c r="G33" s="11">
        <v>0</v>
      </c>
      <c r="H33" s="1">
        <f t="shared" si="6"/>
        <v>0</v>
      </c>
      <c r="I33" s="11">
        <v>0</v>
      </c>
      <c r="J33" s="1">
        <f t="shared" si="0"/>
        <v>0</v>
      </c>
      <c r="K33" s="1">
        <f t="shared" si="1"/>
        <v>0</v>
      </c>
      <c r="L33" s="1">
        <f t="shared" si="2"/>
        <v>0</v>
      </c>
      <c r="M33" s="1">
        <f t="shared" si="3"/>
        <v>0</v>
      </c>
      <c r="N33" s="1">
        <f t="shared" si="4"/>
        <v>0</v>
      </c>
      <c r="O33" s="27">
        <f t="shared" si="5"/>
        <v>0</v>
      </c>
    </row>
    <row r="34" spans="1:15" s="9" customFormat="1" ht="117.75" customHeight="1" x14ac:dyDescent="0.25">
      <c r="A34" s="26">
        <f t="shared" si="7"/>
        <v>21</v>
      </c>
      <c r="B34" s="45" t="s">
        <v>79</v>
      </c>
      <c r="C34" s="12"/>
      <c r="D34" s="44">
        <v>10</v>
      </c>
      <c r="E34" s="44" t="s">
        <v>54</v>
      </c>
      <c r="F34" s="13"/>
      <c r="G34" s="11">
        <v>0</v>
      </c>
      <c r="H34" s="1">
        <f t="shared" si="6"/>
        <v>0</v>
      </c>
      <c r="I34" s="11">
        <v>0</v>
      </c>
      <c r="J34" s="1">
        <f t="shared" si="0"/>
        <v>0</v>
      </c>
      <c r="K34" s="1">
        <f t="shared" si="1"/>
        <v>0</v>
      </c>
      <c r="L34" s="1">
        <f t="shared" si="2"/>
        <v>0</v>
      </c>
      <c r="M34" s="1">
        <f t="shared" si="3"/>
        <v>0</v>
      </c>
      <c r="N34" s="1">
        <f t="shared" si="4"/>
        <v>0</v>
      </c>
      <c r="O34" s="27">
        <f t="shared" si="5"/>
        <v>0</v>
      </c>
    </row>
    <row r="35" spans="1:15" s="9" customFormat="1" ht="117.75" customHeight="1" x14ac:dyDescent="0.25">
      <c r="A35" s="26">
        <f t="shared" si="7"/>
        <v>22</v>
      </c>
      <c r="B35" s="45" t="s">
        <v>80</v>
      </c>
      <c r="C35" s="12"/>
      <c r="D35" s="44">
        <v>15</v>
      </c>
      <c r="E35" s="44" t="s">
        <v>52</v>
      </c>
      <c r="F35" s="13"/>
      <c r="G35" s="11">
        <v>0</v>
      </c>
      <c r="H35" s="1">
        <f t="shared" si="6"/>
        <v>0</v>
      </c>
      <c r="I35" s="11">
        <v>0</v>
      </c>
      <c r="J35" s="1">
        <f t="shared" si="0"/>
        <v>0</v>
      </c>
      <c r="K35" s="1">
        <f t="shared" si="1"/>
        <v>0</v>
      </c>
      <c r="L35" s="1">
        <f t="shared" si="2"/>
        <v>0</v>
      </c>
      <c r="M35" s="1">
        <f t="shared" si="3"/>
        <v>0</v>
      </c>
      <c r="N35" s="1">
        <f t="shared" si="4"/>
        <v>0</v>
      </c>
      <c r="O35" s="27">
        <f t="shared" si="5"/>
        <v>0</v>
      </c>
    </row>
    <row r="36" spans="1:15" s="9" customFormat="1" ht="117.75" customHeight="1" x14ac:dyDescent="0.25">
      <c r="A36" s="26">
        <f t="shared" si="7"/>
        <v>23</v>
      </c>
      <c r="B36" s="45" t="s">
        <v>81</v>
      </c>
      <c r="C36" s="12"/>
      <c r="D36" s="44">
        <v>5</v>
      </c>
      <c r="E36" s="44" t="s">
        <v>52</v>
      </c>
      <c r="F36" s="13"/>
      <c r="G36" s="11">
        <v>0</v>
      </c>
      <c r="H36" s="1">
        <f t="shared" si="6"/>
        <v>0</v>
      </c>
      <c r="I36" s="11">
        <v>0</v>
      </c>
      <c r="J36" s="1">
        <f t="shared" si="0"/>
        <v>0</v>
      </c>
      <c r="K36" s="1">
        <f t="shared" si="1"/>
        <v>0</v>
      </c>
      <c r="L36" s="1">
        <f t="shared" si="2"/>
        <v>0</v>
      </c>
      <c r="M36" s="1">
        <f t="shared" si="3"/>
        <v>0</v>
      </c>
      <c r="N36" s="1">
        <f t="shared" si="4"/>
        <v>0</v>
      </c>
      <c r="O36" s="27">
        <f t="shared" si="5"/>
        <v>0</v>
      </c>
    </row>
    <row r="37" spans="1:15" s="9" customFormat="1" ht="117.75" customHeight="1" x14ac:dyDescent="0.25">
      <c r="A37" s="26">
        <f t="shared" si="7"/>
        <v>24</v>
      </c>
      <c r="B37" s="45" t="s">
        <v>82</v>
      </c>
      <c r="C37" s="12"/>
      <c r="D37" s="44">
        <v>30</v>
      </c>
      <c r="E37" s="44" t="s">
        <v>52</v>
      </c>
      <c r="F37" s="13"/>
      <c r="G37" s="11">
        <v>0</v>
      </c>
      <c r="H37" s="1">
        <f t="shared" si="6"/>
        <v>0</v>
      </c>
      <c r="I37" s="11">
        <v>0</v>
      </c>
      <c r="J37" s="1">
        <f t="shared" si="0"/>
        <v>0</v>
      </c>
      <c r="K37" s="1">
        <f t="shared" si="1"/>
        <v>0</v>
      </c>
      <c r="L37" s="1">
        <f t="shared" si="2"/>
        <v>0</v>
      </c>
      <c r="M37" s="1">
        <f t="shared" si="3"/>
        <v>0</v>
      </c>
      <c r="N37" s="1">
        <f t="shared" si="4"/>
        <v>0</v>
      </c>
      <c r="O37" s="27">
        <f t="shared" si="5"/>
        <v>0</v>
      </c>
    </row>
    <row r="38" spans="1:15" s="9" customFormat="1" ht="117.75" customHeight="1" x14ac:dyDescent="0.25">
      <c r="A38" s="26">
        <f t="shared" si="7"/>
        <v>25</v>
      </c>
      <c r="B38" s="45" t="s">
        <v>83</v>
      </c>
      <c r="C38" s="12"/>
      <c r="D38" s="44">
        <v>10</v>
      </c>
      <c r="E38" s="44" t="s">
        <v>52</v>
      </c>
      <c r="F38" s="13"/>
      <c r="G38" s="11">
        <v>0</v>
      </c>
      <c r="H38" s="1">
        <f t="shared" si="6"/>
        <v>0</v>
      </c>
      <c r="I38" s="11">
        <v>0</v>
      </c>
      <c r="J38" s="1">
        <f t="shared" si="0"/>
        <v>0</v>
      </c>
      <c r="K38" s="1">
        <f t="shared" si="1"/>
        <v>0</v>
      </c>
      <c r="L38" s="1">
        <f t="shared" si="2"/>
        <v>0</v>
      </c>
      <c r="M38" s="1">
        <f t="shared" si="3"/>
        <v>0</v>
      </c>
      <c r="N38" s="1">
        <f t="shared" si="4"/>
        <v>0</v>
      </c>
      <c r="O38" s="27">
        <f t="shared" si="5"/>
        <v>0</v>
      </c>
    </row>
    <row r="39" spans="1:15" s="9" customFormat="1" ht="117.75" customHeight="1" x14ac:dyDescent="0.25">
      <c r="A39" s="26">
        <f t="shared" si="7"/>
        <v>26</v>
      </c>
      <c r="B39" s="45" t="s">
        <v>84</v>
      </c>
      <c r="C39" s="12"/>
      <c r="D39" s="44">
        <v>50</v>
      </c>
      <c r="E39" s="44" t="s">
        <v>52</v>
      </c>
      <c r="F39" s="13"/>
      <c r="G39" s="11">
        <v>0</v>
      </c>
      <c r="H39" s="1">
        <f t="shared" si="6"/>
        <v>0</v>
      </c>
      <c r="I39" s="11">
        <v>0</v>
      </c>
      <c r="J39" s="1">
        <f t="shared" si="0"/>
        <v>0</v>
      </c>
      <c r="K39" s="1">
        <f t="shared" si="1"/>
        <v>0</v>
      </c>
      <c r="L39" s="1">
        <f t="shared" si="2"/>
        <v>0</v>
      </c>
      <c r="M39" s="1">
        <f t="shared" si="3"/>
        <v>0</v>
      </c>
      <c r="N39" s="1">
        <f t="shared" si="4"/>
        <v>0</v>
      </c>
      <c r="O39" s="27">
        <f t="shared" si="5"/>
        <v>0</v>
      </c>
    </row>
    <row r="40" spans="1:15" s="9" customFormat="1" ht="117.75" customHeight="1" x14ac:dyDescent="0.25">
      <c r="A40" s="26">
        <f t="shared" si="7"/>
        <v>27</v>
      </c>
      <c r="B40" s="45" t="s">
        <v>85</v>
      </c>
      <c r="C40" s="12"/>
      <c r="D40" s="44">
        <v>5</v>
      </c>
      <c r="E40" s="44" t="s">
        <v>52</v>
      </c>
      <c r="F40" s="13"/>
      <c r="G40" s="11">
        <v>0</v>
      </c>
      <c r="H40" s="1">
        <f t="shared" si="6"/>
        <v>0</v>
      </c>
      <c r="I40" s="11">
        <v>0</v>
      </c>
      <c r="J40" s="1">
        <f t="shared" si="0"/>
        <v>0</v>
      </c>
      <c r="K40" s="1">
        <f t="shared" si="1"/>
        <v>0</v>
      </c>
      <c r="L40" s="1">
        <f t="shared" si="2"/>
        <v>0</v>
      </c>
      <c r="M40" s="1">
        <f t="shared" si="3"/>
        <v>0</v>
      </c>
      <c r="N40" s="1">
        <f t="shared" si="4"/>
        <v>0</v>
      </c>
      <c r="O40" s="27">
        <f t="shared" si="5"/>
        <v>0</v>
      </c>
    </row>
    <row r="41" spans="1:15" s="9" customFormat="1" ht="117.75" customHeight="1" x14ac:dyDescent="0.25">
      <c r="A41" s="26">
        <f t="shared" si="7"/>
        <v>28</v>
      </c>
      <c r="B41" s="45" t="s">
        <v>86</v>
      </c>
      <c r="C41" s="12"/>
      <c r="D41" s="44">
        <v>3</v>
      </c>
      <c r="E41" s="44" t="s">
        <v>52</v>
      </c>
      <c r="F41" s="13"/>
      <c r="G41" s="11">
        <v>0</v>
      </c>
      <c r="H41" s="1">
        <f t="shared" si="6"/>
        <v>0</v>
      </c>
      <c r="I41" s="11">
        <v>0</v>
      </c>
      <c r="J41" s="1">
        <f t="shared" si="0"/>
        <v>0</v>
      </c>
      <c r="K41" s="1">
        <f t="shared" si="1"/>
        <v>0</v>
      </c>
      <c r="L41" s="1">
        <f t="shared" si="2"/>
        <v>0</v>
      </c>
      <c r="M41" s="1">
        <f t="shared" si="3"/>
        <v>0</v>
      </c>
      <c r="N41" s="1">
        <f t="shared" si="4"/>
        <v>0</v>
      </c>
      <c r="O41" s="27">
        <f t="shared" si="5"/>
        <v>0</v>
      </c>
    </row>
    <row r="42" spans="1:15" s="9" customFormat="1" ht="117.75" customHeight="1" x14ac:dyDescent="0.25">
      <c r="A42" s="26">
        <f t="shared" si="7"/>
        <v>29</v>
      </c>
      <c r="B42" s="45" t="s">
        <v>87</v>
      </c>
      <c r="C42" s="12"/>
      <c r="D42" s="44">
        <v>5</v>
      </c>
      <c r="E42" s="44" t="s">
        <v>55</v>
      </c>
      <c r="F42" s="13"/>
      <c r="G42" s="11">
        <v>0</v>
      </c>
      <c r="H42" s="1">
        <f t="shared" si="6"/>
        <v>0</v>
      </c>
      <c r="I42" s="11">
        <v>0</v>
      </c>
      <c r="J42" s="1">
        <f t="shared" si="0"/>
        <v>0</v>
      </c>
      <c r="K42" s="1">
        <f t="shared" si="1"/>
        <v>0</v>
      </c>
      <c r="L42" s="1">
        <f t="shared" si="2"/>
        <v>0</v>
      </c>
      <c r="M42" s="1">
        <f t="shared" si="3"/>
        <v>0</v>
      </c>
      <c r="N42" s="1">
        <f t="shared" si="4"/>
        <v>0</v>
      </c>
      <c r="O42" s="27">
        <f t="shared" si="5"/>
        <v>0</v>
      </c>
    </row>
    <row r="43" spans="1:15" s="9" customFormat="1" ht="117.75" customHeight="1" x14ac:dyDescent="0.25">
      <c r="A43" s="26">
        <f t="shared" si="7"/>
        <v>30</v>
      </c>
      <c r="B43" s="45" t="s">
        <v>88</v>
      </c>
      <c r="C43" s="12"/>
      <c r="D43" s="44">
        <v>5</v>
      </c>
      <c r="E43" s="44" t="s">
        <v>55</v>
      </c>
      <c r="F43" s="13"/>
      <c r="G43" s="11">
        <v>0</v>
      </c>
      <c r="H43" s="1">
        <f t="shared" si="6"/>
        <v>0</v>
      </c>
      <c r="I43" s="11">
        <v>0</v>
      </c>
      <c r="J43" s="1">
        <f t="shared" si="0"/>
        <v>0</v>
      </c>
      <c r="K43" s="1">
        <f t="shared" si="1"/>
        <v>0</v>
      </c>
      <c r="L43" s="1">
        <f t="shared" si="2"/>
        <v>0</v>
      </c>
      <c r="M43" s="1">
        <f t="shared" si="3"/>
        <v>0</v>
      </c>
      <c r="N43" s="1">
        <f t="shared" si="4"/>
        <v>0</v>
      </c>
      <c r="O43" s="27">
        <f t="shared" si="5"/>
        <v>0</v>
      </c>
    </row>
    <row r="44" spans="1:15" s="9" customFormat="1" ht="117.75" customHeight="1" x14ac:dyDescent="0.25">
      <c r="A44" s="26">
        <f t="shared" si="7"/>
        <v>31</v>
      </c>
      <c r="B44" s="45" t="s">
        <v>89</v>
      </c>
      <c r="C44" s="12"/>
      <c r="D44" s="44">
        <v>2</v>
      </c>
      <c r="E44" s="44" t="s">
        <v>56</v>
      </c>
      <c r="F44" s="13"/>
      <c r="G44" s="11">
        <v>0</v>
      </c>
      <c r="H44" s="1">
        <f t="shared" si="6"/>
        <v>0</v>
      </c>
      <c r="I44" s="11">
        <v>0</v>
      </c>
      <c r="J44" s="1">
        <f t="shared" si="0"/>
        <v>0</v>
      </c>
      <c r="K44" s="1">
        <f t="shared" si="1"/>
        <v>0</v>
      </c>
      <c r="L44" s="1">
        <f t="shared" si="2"/>
        <v>0</v>
      </c>
      <c r="M44" s="1">
        <f t="shared" si="3"/>
        <v>0</v>
      </c>
      <c r="N44" s="1">
        <f t="shared" si="4"/>
        <v>0</v>
      </c>
      <c r="O44" s="27">
        <f t="shared" si="5"/>
        <v>0</v>
      </c>
    </row>
    <row r="45" spans="1:15" s="9" customFormat="1" ht="117.75" customHeight="1" x14ac:dyDescent="0.25">
      <c r="A45" s="26">
        <f t="shared" si="7"/>
        <v>32</v>
      </c>
      <c r="B45" s="45" t="s">
        <v>90</v>
      </c>
      <c r="C45" s="12"/>
      <c r="D45" s="44">
        <v>1</v>
      </c>
      <c r="E45" s="44" t="s">
        <v>51</v>
      </c>
      <c r="F45" s="13"/>
      <c r="G45" s="11">
        <v>0</v>
      </c>
      <c r="H45" s="1">
        <f t="shared" si="6"/>
        <v>0</v>
      </c>
      <c r="I45" s="11">
        <v>0</v>
      </c>
      <c r="J45" s="1">
        <f t="shared" si="0"/>
        <v>0</v>
      </c>
      <c r="K45" s="1">
        <f t="shared" si="1"/>
        <v>0</v>
      </c>
      <c r="L45" s="1">
        <f t="shared" si="2"/>
        <v>0</v>
      </c>
      <c r="M45" s="1">
        <f t="shared" si="3"/>
        <v>0</v>
      </c>
      <c r="N45" s="1">
        <f t="shared" si="4"/>
        <v>0</v>
      </c>
      <c r="O45" s="27">
        <f t="shared" si="5"/>
        <v>0</v>
      </c>
    </row>
    <row r="46" spans="1:15" s="9" customFormat="1" ht="117.75" customHeight="1" x14ac:dyDescent="0.25">
      <c r="A46" s="26">
        <f t="shared" si="7"/>
        <v>33</v>
      </c>
      <c r="B46" s="45" t="s">
        <v>91</v>
      </c>
      <c r="C46" s="12"/>
      <c r="D46" s="44">
        <v>5</v>
      </c>
      <c r="E46" s="44" t="s">
        <v>56</v>
      </c>
      <c r="F46" s="13"/>
      <c r="G46" s="11">
        <v>0</v>
      </c>
      <c r="H46" s="1">
        <f t="shared" si="6"/>
        <v>0</v>
      </c>
      <c r="I46" s="11">
        <v>0</v>
      </c>
      <c r="J46" s="1">
        <f t="shared" si="0"/>
        <v>0</v>
      </c>
      <c r="K46" s="1">
        <f t="shared" si="1"/>
        <v>0</v>
      </c>
      <c r="L46" s="1">
        <f t="shared" si="2"/>
        <v>0</v>
      </c>
      <c r="M46" s="1">
        <f t="shared" si="3"/>
        <v>0</v>
      </c>
      <c r="N46" s="1">
        <f t="shared" si="4"/>
        <v>0</v>
      </c>
      <c r="O46" s="27">
        <f t="shared" si="5"/>
        <v>0</v>
      </c>
    </row>
    <row r="47" spans="1:15" s="9" customFormat="1" ht="117.75" customHeight="1" x14ac:dyDescent="0.25">
      <c r="A47" s="26">
        <f t="shared" si="7"/>
        <v>34</v>
      </c>
      <c r="B47" s="45" t="s">
        <v>92</v>
      </c>
      <c r="C47" s="12"/>
      <c r="D47" s="44">
        <v>2</v>
      </c>
      <c r="E47" s="44" t="s">
        <v>51</v>
      </c>
      <c r="F47" s="13"/>
      <c r="G47" s="11">
        <v>0</v>
      </c>
      <c r="H47" s="1">
        <f t="shared" si="6"/>
        <v>0</v>
      </c>
      <c r="I47" s="11">
        <v>0</v>
      </c>
      <c r="J47" s="1">
        <f t="shared" si="0"/>
        <v>0</v>
      </c>
      <c r="K47" s="1">
        <f t="shared" si="1"/>
        <v>0</v>
      </c>
      <c r="L47" s="1">
        <f t="shared" si="2"/>
        <v>0</v>
      </c>
      <c r="M47" s="1">
        <f t="shared" si="3"/>
        <v>0</v>
      </c>
      <c r="N47" s="1">
        <f t="shared" si="4"/>
        <v>0</v>
      </c>
      <c r="O47" s="27">
        <f t="shared" si="5"/>
        <v>0</v>
      </c>
    </row>
    <row r="48" spans="1:15" s="9" customFormat="1" ht="117.75" customHeight="1" x14ac:dyDescent="0.25">
      <c r="A48" s="26">
        <f t="shared" si="7"/>
        <v>35</v>
      </c>
      <c r="B48" s="45" t="s">
        <v>93</v>
      </c>
      <c r="C48" s="12"/>
      <c r="D48" s="44">
        <v>2</v>
      </c>
      <c r="E48" s="44" t="s">
        <v>53</v>
      </c>
      <c r="F48" s="13"/>
      <c r="G48" s="11">
        <v>0</v>
      </c>
      <c r="H48" s="1">
        <f t="shared" si="6"/>
        <v>0</v>
      </c>
      <c r="I48" s="11">
        <v>0</v>
      </c>
      <c r="J48" s="1">
        <f t="shared" si="0"/>
        <v>0</v>
      </c>
      <c r="K48" s="1">
        <f t="shared" si="1"/>
        <v>0</v>
      </c>
      <c r="L48" s="1">
        <f t="shared" si="2"/>
        <v>0</v>
      </c>
      <c r="M48" s="1">
        <f t="shared" si="3"/>
        <v>0</v>
      </c>
      <c r="N48" s="1">
        <f t="shared" si="4"/>
        <v>0</v>
      </c>
      <c r="O48" s="27">
        <f t="shared" si="5"/>
        <v>0</v>
      </c>
    </row>
    <row r="49" spans="1:15" s="9" customFormat="1" ht="117.75" customHeight="1" x14ac:dyDescent="0.25">
      <c r="A49" s="26">
        <f t="shared" si="7"/>
        <v>36</v>
      </c>
      <c r="B49" s="45" t="s">
        <v>94</v>
      </c>
      <c r="C49" s="12"/>
      <c r="D49" s="44">
        <v>4</v>
      </c>
      <c r="E49" s="44" t="s">
        <v>51</v>
      </c>
      <c r="F49" s="13"/>
      <c r="G49" s="11">
        <v>0</v>
      </c>
      <c r="H49" s="1">
        <f t="shared" si="6"/>
        <v>0</v>
      </c>
      <c r="I49" s="11">
        <v>0</v>
      </c>
      <c r="J49" s="1">
        <f t="shared" si="0"/>
        <v>0</v>
      </c>
      <c r="K49" s="1">
        <f t="shared" si="1"/>
        <v>0</v>
      </c>
      <c r="L49" s="1">
        <f t="shared" si="2"/>
        <v>0</v>
      </c>
      <c r="M49" s="1">
        <f t="shared" si="3"/>
        <v>0</v>
      </c>
      <c r="N49" s="1">
        <f t="shared" si="4"/>
        <v>0</v>
      </c>
      <c r="O49" s="27">
        <f t="shared" si="5"/>
        <v>0</v>
      </c>
    </row>
    <row r="50" spans="1:15" s="9" customFormat="1" ht="117.75" customHeight="1" x14ac:dyDescent="0.25">
      <c r="A50" s="26">
        <f t="shared" si="7"/>
        <v>37</v>
      </c>
      <c r="B50" s="45" t="s">
        <v>95</v>
      </c>
      <c r="C50" s="12"/>
      <c r="D50" s="44">
        <v>2</v>
      </c>
      <c r="E50" s="44" t="s">
        <v>51</v>
      </c>
      <c r="F50" s="13"/>
      <c r="G50" s="11">
        <v>0</v>
      </c>
      <c r="H50" s="1">
        <f t="shared" si="6"/>
        <v>0</v>
      </c>
      <c r="I50" s="11">
        <v>0</v>
      </c>
      <c r="J50" s="1">
        <f t="shared" si="0"/>
        <v>0</v>
      </c>
      <c r="K50" s="1">
        <f t="shared" si="1"/>
        <v>0</v>
      </c>
      <c r="L50" s="1">
        <f t="shared" si="2"/>
        <v>0</v>
      </c>
      <c r="M50" s="1">
        <f t="shared" si="3"/>
        <v>0</v>
      </c>
      <c r="N50" s="1">
        <f t="shared" si="4"/>
        <v>0</v>
      </c>
      <c r="O50" s="27">
        <f t="shared" si="5"/>
        <v>0</v>
      </c>
    </row>
    <row r="51" spans="1:15" s="9" customFormat="1" ht="117.75" customHeight="1" x14ac:dyDescent="0.25">
      <c r="A51" s="26">
        <f t="shared" si="7"/>
        <v>38</v>
      </c>
      <c r="B51" s="45" t="s">
        <v>96</v>
      </c>
      <c r="C51" s="12"/>
      <c r="D51" s="44">
        <v>1</v>
      </c>
      <c r="E51" s="44" t="s">
        <v>53</v>
      </c>
      <c r="F51" s="13"/>
      <c r="G51" s="11">
        <v>0</v>
      </c>
      <c r="H51" s="1">
        <f t="shared" si="6"/>
        <v>0</v>
      </c>
      <c r="I51" s="11">
        <v>0</v>
      </c>
      <c r="J51" s="1">
        <f t="shared" si="0"/>
        <v>0</v>
      </c>
      <c r="K51" s="1">
        <f t="shared" si="1"/>
        <v>0</v>
      </c>
      <c r="L51" s="1">
        <f t="shared" si="2"/>
        <v>0</v>
      </c>
      <c r="M51" s="1">
        <f t="shared" si="3"/>
        <v>0</v>
      </c>
      <c r="N51" s="1">
        <f t="shared" si="4"/>
        <v>0</v>
      </c>
      <c r="O51" s="27">
        <f t="shared" si="5"/>
        <v>0</v>
      </c>
    </row>
    <row r="52" spans="1:15" s="9" customFormat="1" ht="117.75" customHeight="1" x14ac:dyDescent="0.25">
      <c r="A52" s="26">
        <f t="shared" si="7"/>
        <v>39</v>
      </c>
      <c r="B52" s="45" t="s">
        <v>97</v>
      </c>
      <c r="C52" s="12"/>
      <c r="D52" s="44">
        <v>3</v>
      </c>
      <c r="E52" s="44" t="s">
        <v>51</v>
      </c>
      <c r="F52" s="13"/>
      <c r="G52" s="11">
        <v>0</v>
      </c>
      <c r="H52" s="1">
        <f t="shared" si="6"/>
        <v>0</v>
      </c>
      <c r="I52" s="11">
        <v>0</v>
      </c>
      <c r="J52" s="1">
        <f t="shared" si="0"/>
        <v>0</v>
      </c>
      <c r="K52" s="1">
        <f t="shared" si="1"/>
        <v>0</v>
      </c>
      <c r="L52" s="1">
        <f t="shared" si="2"/>
        <v>0</v>
      </c>
      <c r="M52" s="1">
        <f t="shared" si="3"/>
        <v>0</v>
      </c>
      <c r="N52" s="1">
        <f t="shared" si="4"/>
        <v>0</v>
      </c>
      <c r="O52" s="27">
        <f t="shared" si="5"/>
        <v>0</v>
      </c>
    </row>
    <row r="53" spans="1:15" s="9" customFormat="1" ht="117.75" customHeight="1" x14ac:dyDescent="0.25">
      <c r="A53" s="26">
        <f t="shared" si="7"/>
        <v>40</v>
      </c>
      <c r="B53" s="45" t="s">
        <v>98</v>
      </c>
      <c r="C53" s="12"/>
      <c r="D53" s="44">
        <v>2</v>
      </c>
      <c r="E53" s="44" t="s">
        <v>53</v>
      </c>
      <c r="F53" s="13"/>
      <c r="G53" s="11">
        <v>0</v>
      </c>
      <c r="H53" s="1">
        <f t="shared" si="6"/>
        <v>0</v>
      </c>
      <c r="I53" s="11">
        <v>0</v>
      </c>
      <c r="J53" s="1">
        <f t="shared" si="0"/>
        <v>0</v>
      </c>
      <c r="K53" s="1">
        <f t="shared" si="1"/>
        <v>0</v>
      </c>
      <c r="L53" s="1">
        <f t="shared" si="2"/>
        <v>0</v>
      </c>
      <c r="M53" s="1">
        <f t="shared" si="3"/>
        <v>0</v>
      </c>
      <c r="N53" s="1">
        <f t="shared" si="4"/>
        <v>0</v>
      </c>
      <c r="O53" s="27">
        <f t="shared" si="5"/>
        <v>0</v>
      </c>
    </row>
    <row r="54" spans="1:15" s="9" customFormat="1" ht="117.75" customHeight="1" x14ac:dyDescent="0.25">
      <c r="A54" s="26">
        <f t="shared" si="7"/>
        <v>41</v>
      </c>
      <c r="B54" s="45" t="s">
        <v>99</v>
      </c>
      <c r="C54" s="12"/>
      <c r="D54" s="44">
        <v>1</v>
      </c>
      <c r="E54" s="44" t="s">
        <v>51</v>
      </c>
      <c r="F54" s="13"/>
      <c r="G54" s="11">
        <v>0</v>
      </c>
      <c r="H54" s="1">
        <f t="shared" si="6"/>
        <v>0</v>
      </c>
      <c r="I54" s="11">
        <v>0</v>
      </c>
      <c r="J54" s="1">
        <f t="shared" si="0"/>
        <v>0</v>
      </c>
      <c r="K54" s="1">
        <f t="shared" si="1"/>
        <v>0</v>
      </c>
      <c r="L54" s="1">
        <f t="shared" si="2"/>
        <v>0</v>
      </c>
      <c r="M54" s="1">
        <f t="shared" si="3"/>
        <v>0</v>
      </c>
      <c r="N54" s="1">
        <f t="shared" si="4"/>
        <v>0</v>
      </c>
      <c r="O54" s="27">
        <f t="shared" si="5"/>
        <v>0</v>
      </c>
    </row>
    <row r="55" spans="1:15" s="9" customFormat="1" ht="117.75" customHeight="1" x14ac:dyDescent="0.25">
      <c r="A55" s="26">
        <f t="shared" si="7"/>
        <v>42</v>
      </c>
      <c r="B55" s="45" t="s">
        <v>100</v>
      </c>
      <c r="C55" s="12"/>
      <c r="D55" s="44">
        <v>2</v>
      </c>
      <c r="E55" s="44" t="s">
        <v>54</v>
      </c>
      <c r="F55" s="13"/>
      <c r="G55" s="11">
        <v>0</v>
      </c>
      <c r="H55" s="1">
        <f t="shared" si="6"/>
        <v>0</v>
      </c>
      <c r="I55" s="11">
        <v>0</v>
      </c>
      <c r="J55" s="1">
        <f t="shared" si="0"/>
        <v>0</v>
      </c>
      <c r="K55" s="1">
        <f t="shared" si="1"/>
        <v>0</v>
      </c>
      <c r="L55" s="1">
        <f t="shared" si="2"/>
        <v>0</v>
      </c>
      <c r="M55" s="1">
        <f t="shared" si="3"/>
        <v>0</v>
      </c>
      <c r="N55" s="1">
        <f t="shared" si="4"/>
        <v>0</v>
      </c>
      <c r="O55" s="27">
        <f t="shared" si="5"/>
        <v>0</v>
      </c>
    </row>
    <row r="56" spans="1:15" s="9" customFormat="1" ht="117.75" customHeight="1" x14ac:dyDescent="0.25">
      <c r="A56" s="26">
        <f t="shared" si="7"/>
        <v>43</v>
      </c>
      <c r="B56" s="45" t="s">
        <v>101</v>
      </c>
      <c r="C56" s="12"/>
      <c r="D56" s="44">
        <v>2</v>
      </c>
      <c r="E56" s="44" t="s">
        <v>54</v>
      </c>
      <c r="F56" s="13"/>
      <c r="G56" s="11">
        <v>0</v>
      </c>
      <c r="H56" s="1">
        <f t="shared" si="6"/>
        <v>0</v>
      </c>
      <c r="I56" s="11">
        <v>0</v>
      </c>
      <c r="J56" s="1">
        <f t="shared" si="0"/>
        <v>0</v>
      </c>
      <c r="K56" s="1">
        <f t="shared" si="1"/>
        <v>0</v>
      </c>
      <c r="L56" s="1">
        <f t="shared" si="2"/>
        <v>0</v>
      </c>
      <c r="M56" s="1">
        <f t="shared" si="3"/>
        <v>0</v>
      </c>
      <c r="N56" s="1">
        <f t="shared" si="4"/>
        <v>0</v>
      </c>
      <c r="O56" s="27">
        <f t="shared" si="5"/>
        <v>0</v>
      </c>
    </row>
    <row r="57" spans="1:15" s="9" customFormat="1" ht="117.75" customHeight="1" x14ac:dyDescent="0.25">
      <c r="A57" s="26">
        <f t="shared" si="7"/>
        <v>44</v>
      </c>
      <c r="B57" s="45" t="s">
        <v>102</v>
      </c>
      <c r="C57" s="12"/>
      <c r="D57" s="44">
        <v>2</v>
      </c>
      <c r="E57" s="44" t="s">
        <v>54</v>
      </c>
      <c r="F57" s="13"/>
      <c r="G57" s="11">
        <v>0</v>
      </c>
      <c r="H57" s="1">
        <f t="shared" si="6"/>
        <v>0</v>
      </c>
      <c r="I57" s="11">
        <v>0</v>
      </c>
      <c r="J57" s="1">
        <f t="shared" si="0"/>
        <v>0</v>
      </c>
      <c r="K57" s="1">
        <f t="shared" si="1"/>
        <v>0</v>
      </c>
      <c r="L57" s="1">
        <f t="shared" si="2"/>
        <v>0</v>
      </c>
      <c r="M57" s="1">
        <f t="shared" si="3"/>
        <v>0</v>
      </c>
      <c r="N57" s="1">
        <f t="shared" si="4"/>
        <v>0</v>
      </c>
      <c r="O57" s="27">
        <f t="shared" si="5"/>
        <v>0</v>
      </c>
    </row>
    <row r="58" spans="1:15" s="9" customFormat="1" ht="117.75" customHeight="1" x14ac:dyDescent="0.25">
      <c r="A58" s="26">
        <f t="shared" si="7"/>
        <v>45</v>
      </c>
      <c r="B58" s="45" t="s">
        <v>103</v>
      </c>
      <c r="C58" s="12"/>
      <c r="D58" s="44">
        <v>1</v>
      </c>
      <c r="E58" s="44" t="s">
        <v>54</v>
      </c>
      <c r="F58" s="13"/>
      <c r="G58" s="11">
        <v>0</v>
      </c>
      <c r="H58" s="1">
        <f t="shared" si="6"/>
        <v>0</v>
      </c>
      <c r="I58" s="11">
        <v>0</v>
      </c>
      <c r="J58" s="1">
        <f t="shared" si="0"/>
        <v>0</v>
      </c>
      <c r="K58" s="1">
        <f t="shared" si="1"/>
        <v>0</v>
      </c>
      <c r="L58" s="1">
        <f t="shared" si="2"/>
        <v>0</v>
      </c>
      <c r="M58" s="1">
        <f t="shared" si="3"/>
        <v>0</v>
      </c>
      <c r="N58" s="1">
        <f t="shared" si="4"/>
        <v>0</v>
      </c>
      <c r="O58" s="27">
        <f t="shared" si="5"/>
        <v>0</v>
      </c>
    </row>
    <row r="59" spans="1:15" s="9" customFormat="1" ht="117.75" customHeight="1" x14ac:dyDescent="0.25">
      <c r="A59" s="26">
        <f t="shared" si="7"/>
        <v>46</v>
      </c>
      <c r="B59" s="45" t="s">
        <v>104</v>
      </c>
      <c r="C59" s="12"/>
      <c r="D59" s="44">
        <v>2</v>
      </c>
      <c r="E59" s="44" t="s">
        <v>51</v>
      </c>
      <c r="F59" s="13"/>
      <c r="G59" s="11">
        <v>0</v>
      </c>
      <c r="H59" s="1">
        <f t="shared" si="6"/>
        <v>0</v>
      </c>
      <c r="I59" s="11">
        <v>0</v>
      </c>
      <c r="J59" s="1">
        <f t="shared" si="0"/>
        <v>0</v>
      </c>
      <c r="K59" s="1">
        <f t="shared" si="1"/>
        <v>0</v>
      </c>
      <c r="L59" s="1">
        <f t="shared" si="2"/>
        <v>0</v>
      </c>
      <c r="M59" s="1">
        <f t="shared" si="3"/>
        <v>0</v>
      </c>
      <c r="N59" s="1">
        <f t="shared" si="4"/>
        <v>0</v>
      </c>
      <c r="O59" s="27">
        <f t="shared" si="5"/>
        <v>0</v>
      </c>
    </row>
    <row r="60" spans="1:15" s="9" customFormat="1" ht="117.75" customHeight="1" x14ac:dyDescent="0.25">
      <c r="A60" s="26">
        <f t="shared" si="7"/>
        <v>47</v>
      </c>
      <c r="B60" s="45" t="s">
        <v>105</v>
      </c>
      <c r="C60" s="12"/>
      <c r="D60" s="44">
        <v>1</v>
      </c>
      <c r="E60" s="44" t="s">
        <v>51</v>
      </c>
      <c r="F60" s="13"/>
      <c r="G60" s="11">
        <v>0</v>
      </c>
      <c r="H60" s="1">
        <f t="shared" si="6"/>
        <v>0</v>
      </c>
      <c r="I60" s="11">
        <v>0</v>
      </c>
      <c r="J60" s="1">
        <f t="shared" si="0"/>
        <v>0</v>
      </c>
      <c r="K60" s="1">
        <f t="shared" si="1"/>
        <v>0</v>
      </c>
      <c r="L60" s="1">
        <f t="shared" si="2"/>
        <v>0</v>
      </c>
      <c r="M60" s="1">
        <f t="shared" si="3"/>
        <v>0</v>
      </c>
      <c r="N60" s="1">
        <f t="shared" si="4"/>
        <v>0</v>
      </c>
      <c r="O60" s="27">
        <f t="shared" si="5"/>
        <v>0</v>
      </c>
    </row>
    <row r="61" spans="1:15" s="9" customFormat="1" ht="117.75" customHeight="1" x14ac:dyDescent="0.25">
      <c r="A61" s="26">
        <f t="shared" si="7"/>
        <v>48</v>
      </c>
      <c r="B61" s="45" t="s">
        <v>106</v>
      </c>
      <c r="C61" s="12"/>
      <c r="D61" s="44">
        <v>1</v>
      </c>
      <c r="E61" s="44" t="s">
        <v>51</v>
      </c>
      <c r="F61" s="13"/>
      <c r="G61" s="11">
        <v>0</v>
      </c>
      <c r="H61" s="1">
        <f t="shared" si="6"/>
        <v>0</v>
      </c>
      <c r="I61" s="11">
        <v>0</v>
      </c>
      <c r="J61" s="1">
        <f t="shared" si="0"/>
        <v>0</v>
      </c>
      <c r="K61" s="1">
        <f t="shared" si="1"/>
        <v>0</v>
      </c>
      <c r="L61" s="1">
        <f t="shared" si="2"/>
        <v>0</v>
      </c>
      <c r="M61" s="1">
        <f t="shared" si="3"/>
        <v>0</v>
      </c>
      <c r="N61" s="1">
        <f t="shared" si="4"/>
        <v>0</v>
      </c>
      <c r="O61" s="27">
        <f t="shared" si="5"/>
        <v>0</v>
      </c>
    </row>
    <row r="62" spans="1:15" s="9" customFormat="1" ht="117.75" customHeight="1" x14ac:dyDescent="0.25">
      <c r="A62" s="26">
        <f t="shared" si="7"/>
        <v>49</v>
      </c>
      <c r="B62" s="45" t="s">
        <v>107</v>
      </c>
      <c r="C62" s="12"/>
      <c r="D62" s="44">
        <v>5</v>
      </c>
      <c r="E62" s="44" t="s">
        <v>55</v>
      </c>
      <c r="F62" s="13"/>
      <c r="G62" s="11">
        <v>0</v>
      </c>
      <c r="H62" s="1">
        <f t="shared" si="6"/>
        <v>0</v>
      </c>
      <c r="I62" s="11">
        <v>0</v>
      </c>
      <c r="J62" s="1">
        <f t="shared" si="0"/>
        <v>0</v>
      </c>
      <c r="K62" s="1">
        <f t="shared" si="1"/>
        <v>0</v>
      </c>
      <c r="L62" s="1">
        <f t="shared" si="2"/>
        <v>0</v>
      </c>
      <c r="M62" s="1">
        <f t="shared" si="3"/>
        <v>0</v>
      </c>
      <c r="N62" s="1">
        <f t="shared" si="4"/>
        <v>0</v>
      </c>
      <c r="O62" s="27">
        <f t="shared" si="5"/>
        <v>0</v>
      </c>
    </row>
    <row r="63" spans="1:15" s="9" customFormat="1" ht="117.75" customHeight="1" x14ac:dyDescent="0.25">
      <c r="A63" s="26">
        <f t="shared" si="7"/>
        <v>50</v>
      </c>
      <c r="B63" s="45" t="s">
        <v>108</v>
      </c>
      <c r="C63" s="12"/>
      <c r="D63" s="44">
        <v>2</v>
      </c>
      <c r="E63" s="44" t="s">
        <v>51</v>
      </c>
      <c r="F63" s="13"/>
      <c r="G63" s="11">
        <v>0</v>
      </c>
      <c r="H63" s="1">
        <f t="shared" si="6"/>
        <v>0</v>
      </c>
      <c r="I63" s="11">
        <v>0</v>
      </c>
      <c r="J63" s="1">
        <f t="shared" si="0"/>
        <v>0</v>
      </c>
      <c r="K63" s="1">
        <f t="shared" si="1"/>
        <v>0</v>
      </c>
      <c r="L63" s="1">
        <f t="shared" si="2"/>
        <v>0</v>
      </c>
      <c r="M63" s="1">
        <f t="shared" si="3"/>
        <v>0</v>
      </c>
      <c r="N63" s="1">
        <f t="shared" si="4"/>
        <v>0</v>
      </c>
      <c r="O63" s="27">
        <f t="shared" si="5"/>
        <v>0</v>
      </c>
    </row>
    <row r="64" spans="1:15" s="9" customFormat="1" ht="117.75" customHeight="1" x14ac:dyDescent="0.25">
      <c r="A64" s="26">
        <f t="shared" si="7"/>
        <v>51</v>
      </c>
      <c r="B64" s="45" t="s">
        <v>109</v>
      </c>
      <c r="C64" s="12"/>
      <c r="D64" s="44">
        <v>2</v>
      </c>
      <c r="E64" s="44" t="s">
        <v>56</v>
      </c>
      <c r="F64" s="13"/>
      <c r="G64" s="11">
        <v>0</v>
      </c>
      <c r="H64" s="1">
        <f t="shared" si="6"/>
        <v>0</v>
      </c>
      <c r="I64" s="11">
        <v>0</v>
      </c>
      <c r="J64" s="1">
        <f t="shared" si="0"/>
        <v>0</v>
      </c>
      <c r="K64" s="1">
        <f t="shared" si="1"/>
        <v>0</v>
      </c>
      <c r="L64" s="1">
        <f t="shared" si="2"/>
        <v>0</v>
      </c>
      <c r="M64" s="1">
        <f t="shared" si="3"/>
        <v>0</v>
      </c>
      <c r="N64" s="1">
        <f t="shared" si="4"/>
        <v>0</v>
      </c>
      <c r="O64" s="27">
        <f t="shared" si="5"/>
        <v>0</v>
      </c>
    </row>
    <row r="65" spans="1:15" s="9" customFormat="1" ht="117.75" customHeight="1" x14ac:dyDescent="0.25">
      <c r="A65" s="26">
        <f t="shared" si="7"/>
        <v>52</v>
      </c>
      <c r="B65" s="45" t="s">
        <v>110</v>
      </c>
      <c r="C65" s="12"/>
      <c r="D65" s="44">
        <v>2</v>
      </c>
      <c r="E65" s="44" t="s">
        <v>51</v>
      </c>
      <c r="F65" s="13"/>
      <c r="G65" s="11">
        <v>0</v>
      </c>
      <c r="H65" s="1">
        <f t="shared" si="6"/>
        <v>0</v>
      </c>
      <c r="I65" s="11">
        <v>0</v>
      </c>
      <c r="J65" s="1">
        <f t="shared" si="0"/>
        <v>0</v>
      </c>
      <c r="K65" s="1">
        <f t="shared" si="1"/>
        <v>0</v>
      </c>
      <c r="L65" s="1">
        <f t="shared" si="2"/>
        <v>0</v>
      </c>
      <c r="M65" s="1">
        <f t="shared" si="3"/>
        <v>0</v>
      </c>
      <c r="N65" s="1">
        <f t="shared" si="4"/>
        <v>0</v>
      </c>
      <c r="O65" s="27">
        <f t="shared" si="5"/>
        <v>0</v>
      </c>
    </row>
    <row r="66" spans="1:15" s="9" customFormat="1" ht="117.75" customHeight="1" x14ac:dyDescent="0.25">
      <c r="A66" s="26">
        <f t="shared" si="7"/>
        <v>53</v>
      </c>
      <c r="B66" s="45" t="s">
        <v>111</v>
      </c>
      <c r="C66" s="12"/>
      <c r="D66" s="44">
        <v>2</v>
      </c>
      <c r="E66" s="44" t="s">
        <v>51</v>
      </c>
      <c r="F66" s="13"/>
      <c r="G66" s="11">
        <v>0</v>
      </c>
      <c r="H66" s="1">
        <f t="shared" si="6"/>
        <v>0</v>
      </c>
      <c r="I66" s="11">
        <v>0</v>
      </c>
      <c r="J66" s="1">
        <f t="shared" si="0"/>
        <v>0</v>
      </c>
      <c r="K66" s="1">
        <f t="shared" si="1"/>
        <v>0</v>
      </c>
      <c r="L66" s="1">
        <f t="shared" si="2"/>
        <v>0</v>
      </c>
      <c r="M66" s="1">
        <f t="shared" si="3"/>
        <v>0</v>
      </c>
      <c r="N66" s="1">
        <f t="shared" si="4"/>
        <v>0</v>
      </c>
      <c r="O66" s="27">
        <f t="shared" si="5"/>
        <v>0</v>
      </c>
    </row>
    <row r="67" spans="1:15" s="9" customFormat="1" ht="117.75" customHeight="1" x14ac:dyDescent="0.25">
      <c r="A67" s="26">
        <f t="shared" si="7"/>
        <v>54</v>
      </c>
      <c r="B67" s="45" t="s">
        <v>112</v>
      </c>
      <c r="C67" s="12"/>
      <c r="D67" s="44">
        <v>2</v>
      </c>
      <c r="E67" s="44" t="s">
        <v>51</v>
      </c>
      <c r="F67" s="13"/>
      <c r="G67" s="11">
        <v>0</v>
      </c>
      <c r="H67" s="1">
        <f t="shared" si="6"/>
        <v>0</v>
      </c>
      <c r="I67" s="11">
        <v>0</v>
      </c>
      <c r="J67" s="1">
        <f t="shared" si="0"/>
        <v>0</v>
      </c>
      <c r="K67" s="1">
        <f t="shared" si="1"/>
        <v>0</v>
      </c>
      <c r="L67" s="1">
        <f t="shared" si="2"/>
        <v>0</v>
      </c>
      <c r="M67" s="1">
        <f t="shared" si="3"/>
        <v>0</v>
      </c>
      <c r="N67" s="1">
        <f t="shared" si="4"/>
        <v>0</v>
      </c>
      <c r="O67" s="27">
        <f t="shared" si="5"/>
        <v>0</v>
      </c>
    </row>
    <row r="68" spans="1:15" s="9" customFormat="1" ht="117.75" customHeight="1" x14ac:dyDescent="0.25">
      <c r="A68" s="26">
        <f t="shared" si="7"/>
        <v>55</v>
      </c>
      <c r="B68" s="45" t="s">
        <v>113</v>
      </c>
      <c r="C68" s="12"/>
      <c r="D68" s="44">
        <v>2</v>
      </c>
      <c r="E68" s="44" t="s">
        <v>57</v>
      </c>
      <c r="F68" s="13"/>
      <c r="G68" s="11">
        <v>0</v>
      </c>
      <c r="H68" s="1">
        <f t="shared" si="6"/>
        <v>0</v>
      </c>
      <c r="I68" s="11">
        <v>0</v>
      </c>
      <c r="J68" s="1">
        <f t="shared" si="0"/>
        <v>0</v>
      </c>
      <c r="K68" s="1">
        <f t="shared" si="1"/>
        <v>0</v>
      </c>
      <c r="L68" s="1">
        <f t="shared" si="2"/>
        <v>0</v>
      </c>
      <c r="M68" s="1">
        <f t="shared" si="3"/>
        <v>0</v>
      </c>
      <c r="N68" s="1">
        <f t="shared" si="4"/>
        <v>0</v>
      </c>
      <c r="O68" s="27">
        <f t="shared" si="5"/>
        <v>0</v>
      </c>
    </row>
    <row r="69" spans="1:15" s="9" customFormat="1" ht="117.75" customHeight="1" x14ac:dyDescent="0.25">
      <c r="A69" s="26">
        <f t="shared" si="7"/>
        <v>56</v>
      </c>
      <c r="B69" s="45" t="s">
        <v>114</v>
      </c>
      <c r="C69" s="12"/>
      <c r="D69" s="44">
        <v>5</v>
      </c>
      <c r="E69" s="44" t="s">
        <v>55</v>
      </c>
      <c r="F69" s="13"/>
      <c r="G69" s="11">
        <v>0</v>
      </c>
      <c r="H69" s="1">
        <f t="shared" si="6"/>
        <v>0</v>
      </c>
      <c r="I69" s="11">
        <v>0</v>
      </c>
      <c r="J69" s="1">
        <f t="shared" si="0"/>
        <v>0</v>
      </c>
      <c r="K69" s="1">
        <f t="shared" si="1"/>
        <v>0</v>
      </c>
      <c r="L69" s="1">
        <f t="shared" si="2"/>
        <v>0</v>
      </c>
      <c r="M69" s="1">
        <f t="shared" si="3"/>
        <v>0</v>
      </c>
      <c r="N69" s="1">
        <f t="shared" si="4"/>
        <v>0</v>
      </c>
      <c r="O69" s="27">
        <f t="shared" si="5"/>
        <v>0</v>
      </c>
    </row>
    <row r="70" spans="1:15" s="9" customFormat="1" ht="117.75" customHeight="1" x14ac:dyDescent="0.25">
      <c r="A70" s="26">
        <f t="shared" si="7"/>
        <v>57</v>
      </c>
      <c r="B70" s="45" t="s">
        <v>115</v>
      </c>
      <c r="C70" s="12"/>
      <c r="D70" s="44">
        <v>1</v>
      </c>
      <c r="E70" s="44" t="s">
        <v>53</v>
      </c>
      <c r="F70" s="13"/>
      <c r="G70" s="11">
        <v>0</v>
      </c>
      <c r="H70" s="1">
        <f t="shared" si="6"/>
        <v>0</v>
      </c>
      <c r="I70" s="11">
        <v>0</v>
      </c>
      <c r="J70" s="1">
        <f t="shared" si="0"/>
        <v>0</v>
      </c>
      <c r="K70" s="1">
        <f t="shared" si="1"/>
        <v>0</v>
      </c>
      <c r="L70" s="1">
        <f t="shared" si="2"/>
        <v>0</v>
      </c>
      <c r="M70" s="1">
        <f t="shared" si="3"/>
        <v>0</v>
      </c>
      <c r="N70" s="1">
        <f t="shared" si="4"/>
        <v>0</v>
      </c>
      <c r="O70" s="27">
        <f t="shared" si="5"/>
        <v>0</v>
      </c>
    </row>
    <row r="71" spans="1:15" s="9" customFormat="1" ht="117.75" customHeight="1" x14ac:dyDescent="0.25">
      <c r="A71" s="26">
        <f t="shared" si="7"/>
        <v>58</v>
      </c>
      <c r="B71" s="45" t="s">
        <v>116</v>
      </c>
      <c r="C71" s="12"/>
      <c r="D71" s="44">
        <v>5</v>
      </c>
      <c r="E71" s="44" t="s">
        <v>51</v>
      </c>
      <c r="F71" s="13"/>
      <c r="G71" s="11">
        <v>0</v>
      </c>
      <c r="H71" s="1">
        <f t="shared" si="6"/>
        <v>0</v>
      </c>
      <c r="I71" s="11">
        <v>0</v>
      </c>
      <c r="J71" s="1">
        <f t="shared" si="0"/>
        <v>0</v>
      </c>
      <c r="K71" s="1">
        <f t="shared" si="1"/>
        <v>0</v>
      </c>
      <c r="L71" s="1">
        <f t="shared" si="2"/>
        <v>0</v>
      </c>
      <c r="M71" s="1">
        <f t="shared" si="3"/>
        <v>0</v>
      </c>
      <c r="N71" s="1">
        <f t="shared" si="4"/>
        <v>0</v>
      </c>
      <c r="O71" s="27">
        <f t="shared" si="5"/>
        <v>0</v>
      </c>
    </row>
    <row r="72" spans="1:15" s="9" customFormat="1" ht="117.75" customHeight="1" x14ac:dyDescent="0.25">
      <c r="A72" s="26">
        <f t="shared" si="7"/>
        <v>59</v>
      </c>
      <c r="B72" s="45" t="s">
        <v>117</v>
      </c>
      <c r="C72" s="12"/>
      <c r="D72" s="44">
        <v>3</v>
      </c>
      <c r="E72" s="44" t="s">
        <v>55</v>
      </c>
      <c r="F72" s="13"/>
      <c r="G72" s="11">
        <v>0</v>
      </c>
      <c r="H72" s="1">
        <f t="shared" si="6"/>
        <v>0</v>
      </c>
      <c r="I72" s="11">
        <v>0</v>
      </c>
      <c r="J72" s="1">
        <f t="shared" si="0"/>
        <v>0</v>
      </c>
      <c r="K72" s="1">
        <f t="shared" si="1"/>
        <v>0</v>
      </c>
      <c r="L72" s="1">
        <f t="shared" si="2"/>
        <v>0</v>
      </c>
      <c r="M72" s="1">
        <f t="shared" si="3"/>
        <v>0</v>
      </c>
      <c r="N72" s="1">
        <f t="shared" si="4"/>
        <v>0</v>
      </c>
      <c r="O72" s="27">
        <f t="shared" si="5"/>
        <v>0</v>
      </c>
    </row>
    <row r="73" spans="1:15" s="9" customFormat="1" ht="117.75" customHeight="1" x14ac:dyDescent="0.25">
      <c r="A73" s="26">
        <f t="shared" si="7"/>
        <v>60</v>
      </c>
      <c r="B73" s="45" t="s">
        <v>118</v>
      </c>
      <c r="C73" s="12"/>
      <c r="D73" s="44">
        <v>5</v>
      </c>
      <c r="E73" s="44" t="s">
        <v>51</v>
      </c>
      <c r="F73" s="13"/>
      <c r="G73" s="11">
        <v>0</v>
      </c>
      <c r="H73" s="1">
        <f t="shared" si="6"/>
        <v>0</v>
      </c>
      <c r="I73" s="11">
        <v>0</v>
      </c>
      <c r="J73" s="1">
        <f t="shared" si="0"/>
        <v>0</v>
      </c>
      <c r="K73" s="1">
        <f t="shared" si="1"/>
        <v>0</v>
      </c>
      <c r="L73" s="1">
        <f t="shared" si="2"/>
        <v>0</v>
      </c>
      <c r="M73" s="1">
        <f t="shared" si="3"/>
        <v>0</v>
      </c>
      <c r="N73" s="1">
        <f t="shared" si="4"/>
        <v>0</v>
      </c>
      <c r="O73" s="27">
        <f t="shared" si="5"/>
        <v>0</v>
      </c>
    </row>
    <row r="74" spans="1:15" s="9" customFormat="1" ht="117.75" customHeight="1" x14ac:dyDescent="0.25">
      <c r="A74" s="26">
        <f t="shared" si="7"/>
        <v>61</v>
      </c>
      <c r="B74" s="45" t="s">
        <v>119</v>
      </c>
      <c r="C74" s="12"/>
      <c r="D74" s="44">
        <v>3</v>
      </c>
      <c r="E74" s="44" t="s">
        <v>53</v>
      </c>
      <c r="F74" s="13"/>
      <c r="G74" s="11">
        <v>0</v>
      </c>
      <c r="H74" s="1">
        <f t="shared" si="6"/>
        <v>0</v>
      </c>
      <c r="I74" s="11">
        <v>0</v>
      </c>
      <c r="J74" s="1">
        <f t="shared" si="0"/>
        <v>0</v>
      </c>
      <c r="K74" s="1">
        <f t="shared" si="1"/>
        <v>0</v>
      </c>
      <c r="L74" s="1">
        <f t="shared" si="2"/>
        <v>0</v>
      </c>
      <c r="M74" s="1">
        <f t="shared" si="3"/>
        <v>0</v>
      </c>
      <c r="N74" s="1">
        <f t="shared" si="4"/>
        <v>0</v>
      </c>
      <c r="O74" s="27">
        <f t="shared" si="5"/>
        <v>0</v>
      </c>
    </row>
    <row r="75" spans="1:15" s="9" customFormat="1" ht="152.25" customHeight="1" x14ac:dyDescent="0.25">
      <c r="A75" s="26">
        <f t="shared" si="7"/>
        <v>62</v>
      </c>
      <c r="B75" s="45" t="s">
        <v>120</v>
      </c>
      <c r="C75" s="12"/>
      <c r="D75" s="44">
        <v>3</v>
      </c>
      <c r="E75" s="44" t="s">
        <v>53</v>
      </c>
      <c r="F75" s="13"/>
      <c r="G75" s="11">
        <v>0</v>
      </c>
      <c r="H75" s="1">
        <f t="shared" si="6"/>
        <v>0</v>
      </c>
      <c r="I75" s="11">
        <v>0</v>
      </c>
      <c r="J75" s="1">
        <f t="shared" si="0"/>
        <v>0</v>
      </c>
      <c r="K75" s="1">
        <f t="shared" si="1"/>
        <v>0</v>
      </c>
      <c r="L75" s="1">
        <f t="shared" si="2"/>
        <v>0</v>
      </c>
      <c r="M75" s="1">
        <f t="shared" si="3"/>
        <v>0</v>
      </c>
      <c r="N75" s="1">
        <f t="shared" si="4"/>
        <v>0</v>
      </c>
      <c r="O75" s="27">
        <f t="shared" si="5"/>
        <v>0</v>
      </c>
    </row>
    <row r="76" spans="1:15" s="9" customFormat="1" ht="117.75" customHeight="1" x14ac:dyDescent="0.25">
      <c r="A76" s="26">
        <f t="shared" si="7"/>
        <v>63</v>
      </c>
      <c r="B76" s="45" t="s">
        <v>121</v>
      </c>
      <c r="C76" s="12"/>
      <c r="D76" s="44">
        <v>78</v>
      </c>
      <c r="E76" s="44" t="s">
        <v>52</v>
      </c>
      <c r="F76" s="13"/>
      <c r="G76" s="11">
        <v>0</v>
      </c>
      <c r="H76" s="1">
        <f t="shared" si="6"/>
        <v>0</v>
      </c>
      <c r="I76" s="11">
        <v>0</v>
      </c>
      <c r="J76" s="1">
        <f t="shared" si="0"/>
        <v>0</v>
      </c>
      <c r="K76" s="1">
        <f t="shared" si="1"/>
        <v>0</v>
      </c>
      <c r="L76" s="1">
        <f t="shared" si="2"/>
        <v>0</v>
      </c>
      <c r="M76" s="1">
        <f t="shared" si="3"/>
        <v>0</v>
      </c>
      <c r="N76" s="1">
        <f t="shared" si="4"/>
        <v>0</v>
      </c>
      <c r="O76" s="27">
        <f t="shared" si="5"/>
        <v>0</v>
      </c>
    </row>
    <row r="77" spans="1:15" s="9" customFormat="1" ht="117.75" customHeight="1" x14ac:dyDescent="0.25">
      <c r="A77" s="26">
        <f t="shared" si="7"/>
        <v>64</v>
      </c>
      <c r="B77" s="45" t="s">
        <v>122</v>
      </c>
      <c r="C77" s="12"/>
      <c r="D77" s="44">
        <v>1</v>
      </c>
      <c r="E77" s="44" t="s">
        <v>57</v>
      </c>
      <c r="F77" s="13"/>
      <c r="G77" s="11">
        <v>0</v>
      </c>
      <c r="H77" s="1">
        <f t="shared" si="6"/>
        <v>0</v>
      </c>
      <c r="I77" s="11">
        <v>0</v>
      </c>
      <c r="J77" s="1">
        <f t="shared" si="0"/>
        <v>0</v>
      </c>
      <c r="K77" s="1">
        <f t="shared" si="1"/>
        <v>0</v>
      </c>
      <c r="L77" s="1">
        <f t="shared" si="2"/>
        <v>0</v>
      </c>
      <c r="M77" s="1">
        <f t="shared" si="3"/>
        <v>0</v>
      </c>
      <c r="N77" s="1">
        <f t="shared" si="4"/>
        <v>0</v>
      </c>
      <c r="O77" s="27">
        <f t="shared" si="5"/>
        <v>0</v>
      </c>
    </row>
    <row r="78" spans="1:15" s="9" customFormat="1" ht="117.75" customHeight="1" x14ac:dyDescent="0.25">
      <c r="A78" s="26">
        <f t="shared" si="7"/>
        <v>65</v>
      </c>
      <c r="B78" s="45" t="s">
        <v>123</v>
      </c>
      <c r="C78" s="12"/>
      <c r="D78" s="44">
        <v>5</v>
      </c>
      <c r="E78" s="44" t="s">
        <v>51</v>
      </c>
      <c r="F78" s="13"/>
      <c r="G78" s="11">
        <v>0</v>
      </c>
      <c r="H78" s="1">
        <f t="shared" si="6"/>
        <v>0</v>
      </c>
      <c r="I78" s="11">
        <v>0</v>
      </c>
      <c r="J78" s="1">
        <f t="shared" si="0"/>
        <v>0</v>
      </c>
      <c r="K78" s="1">
        <f t="shared" si="1"/>
        <v>0</v>
      </c>
      <c r="L78" s="1">
        <f t="shared" si="2"/>
        <v>0</v>
      </c>
      <c r="M78" s="1">
        <f t="shared" si="3"/>
        <v>0</v>
      </c>
      <c r="N78" s="1">
        <f t="shared" si="4"/>
        <v>0</v>
      </c>
      <c r="O78" s="27">
        <f t="shared" si="5"/>
        <v>0</v>
      </c>
    </row>
    <row r="79" spans="1:15" s="9" customFormat="1" ht="117.75" customHeight="1" x14ac:dyDescent="0.25">
      <c r="A79" s="26">
        <f t="shared" si="7"/>
        <v>66</v>
      </c>
      <c r="B79" s="45" t="s">
        <v>124</v>
      </c>
      <c r="C79" s="12"/>
      <c r="D79" s="44">
        <v>10</v>
      </c>
      <c r="E79" s="44" t="s">
        <v>58</v>
      </c>
      <c r="F79" s="13"/>
      <c r="G79" s="11">
        <v>0</v>
      </c>
      <c r="H79" s="1">
        <f t="shared" ref="H79:H105" si="8">+ROUND(F79*G79,0)</f>
        <v>0</v>
      </c>
      <c r="I79" s="11">
        <v>0</v>
      </c>
      <c r="J79" s="1">
        <f t="shared" si="0"/>
        <v>0</v>
      </c>
      <c r="K79" s="1">
        <f t="shared" si="1"/>
        <v>0</v>
      </c>
      <c r="L79" s="1">
        <f t="shared" si="2"/>
        <v>0</v>
      </c>
      <c r="M79" s="1">
        <f t="shared" si="3"/>
        <v>0</v>
      </c>
      <c r="N79" s="1">
        <f t="shared" si="4"/>
        <v>0</v>
      </c>
      <c r="O79" s="27">
        <f t="shared" si="5"/>
        <v>0</v>
      </c>
    </row>
    <row r="80" spans="1:15" s="9" customFormat="1" ht="117.75" customHeight="1" x14ac:dyDescent="0.25">
      <c r="A80" s="26">
        <f t="shared" ref="A80:A105" si="9">1+A79</f>
        <v>67</v>
      </c>
      <c r="B80" s="45" t="s">
        <v>125</v>
      </c>
      <c r="C80" s="12"/>
      <c r="D80" s="44">
        <v>2</v>
      </c>
      <c r="E80" s="44" t="s">
        <v>51</v>
      </c>
      <c r="F80" s="13"/>
      <c r="G80" s="11">
        <v>0</v>
      </c>
      <c r="H80" s="1">
        <f t="shared" si="8"/>
        <v>0</v>
      </c>
      <c r="I80" s="11">
        <v>0</v>
      </c>
      <c r="J80" s="1">
        <f t="shared" si="0"/>
        <v>0</v>
      </c>
      <c r="K80" s="1">
        <f t="shared" si="1"/>
        <v>0</v>
      </c>
      <c r="L80" s="1">
        <f t="shared" si="2"/>
        <v>0</v>
      </c>
      <c r="M80" s="1">
        <f t="shared" si="3"/>
        <v>0</v>
      </c>
      <c r="N80" s="1">
        <f t="shared" si="4"/>
        <v>0</v>
      </c>
      <c r="O80" s="27">
        <f t="shared" si="5"/>
        <v>0</v>
      </c>
    </row>
    <row r="81" spans="1:15" s="9" customFormat="1" ht="117.75" customHeight="1" x14ac:dyDescent="0.25">
      <c r="A81" s="26">
        <f t="shared" si="9"/>
        <v>68</v>
      </c>
      <c r="B81" s="45" t="s">
        <v>126</v>
      </c>
      <c r="C81" s="12"/>
      <c r="D81" s="44">
        <v>5</v>
      </c>
      <c r="E81" s="44" t="s">
        <v>53</v>
      </c>
      <c r="F81" s="13"/>
      <c r="G81" s="11">
        <v>0</v>
      </c>
      <c r="H81" s="1">
        <f t="shared" si="8"/>
        <v>0</v>
      </c>
      <c r="I81" s="11">
        <v>0</v>
      </c>
      <c r="J81" s="1">
        <f t="shared" si="0"/>
        <v>0</v>
      </c>
      <c r="K81" s="1">
        <f t="shared" si="1"/>
        <v>0</v>
      </c>
      <c r="L81" s="1">
        <f t="shared" si="2"/>
        <v>0</v>
      </c>
      <c r="M81" s="1">
        <f t="shared" si="3"/>
        <v>0</v>
      </c>
      <c r="N81" s="1">
        <f t="shared" si="4"/>
        <v>0</v>
      </c>
      <c r="O81" s="27">
        <f t="shared" si="5"/>
        <v>0</v>
      </c>
    </row>
    <row r="82" spans="1:15" s="9" customFormat="1" ht="117.75" customHeight="1" x14ac:dyDescent="0.25">
      <c r="A82" s="26">
        <f t="shared" si="9"/>
        <v>69</v>
      </c>
      <c r="B82" s="45" t="s">
        <v>127</v>
      </c>
      <c r="C82" s="12"/>
      <c r="D82" s="44">
        <v>25</v>
      </c>
      <c r="E82" s="44" t="s">
        <v>52</v>
      </c>
      <c r="F82" s="13"/>
      <c r="G82" s="11">
        <v>0</v>
      </c>
      <c r="H82" s="1">
        <f t="shared" si="8"/>
        <v>0</v>
      </c>
      <c r="I82" s="11">
        <v>0</v>
      </c>
      <c r="J82" s="1">
        <f t="shared" si="0"/>
        <v>0</v>
      </c>
      <c r="K82" s="1">
        <f t="shared" si="1"/>
        <v>0</v>
      </c>
      <c r="L82" s="1">
        <f t="shared" si="2"/>
        <v>0</v>
      </c>
      <c r="M82" s="1">
        <f t="shared" si="3"/>
        <v>0</v>
      </c>
      <c r="N82" s="1">
        <f t="shared" si="4"/>
        <v>0</v>
      </c>
      <c r="O82" s="27">
        <f t="shared" si="5"/>
        <v>0</v>
      </c>
    </row>
    <row r="83" spans="1:15" s="9" customFormat="1" ht="117.75" customHeight="1" x14ac:dyDescent="0.25">
      <c r="A83" s="26">
        <f t="shared" si="9"/>
        <v>70</v>
      </c>
      <c r="B83" s="45" t="s">
        <v>128</v>
      </c>
      <c r="C83" s="12"/>
      <c r="D83" s="44">
        <v>8</v>
      </c>
      <c r="E83" s="44" t="s">
        <v>52</v>
      </c>
      <c r="F83" s="13"/>
      <c r="G83" s="11">
        <v>0</v>
      </c>
      <c r="H83" s="1">
        <f t="shared" si="8"/>
        <v>0</v>
      </c>
      <c r="I83" s="11">
        <v>0</v>
      </c>
      <c r="J83" s="1">
        <f t="shared" si="0"/>
        <v>0</v>
      </c>
      <c r="K83" s="1">
        <f t="shared" si="1"/>
        <v>0</v>
      </c>
      <c r="L83" s="1">
        <f t="shared" si="2"/>
        <v>0</v>
      </c>
      <c r="M83" s="1">
        <f t="shared" si="3"/>
        <v>0</v>
      </c>
      <c r="N83" s="1">
        <f t="shared" si="4"/>
        <v>0</v>
      </c>
      <c r="O83" s="27">
        <f t="shared" si="5"/>
        <v>0</v>
      </c>
    </row>
    <row r="84" spans="1:15" s="9" customFormat="1" ht="117.75" customHeight="1" x14ac:dyDescent="0.25">
      <c r="A84" s="26">
        <f t="shared" si="9"/>
        <v>71</v>
      </c>
      <c r="B84" s="45" t="s">
        <v>129</v>
      </c>
      <c r="C84" s="12"/>
      <c r="D84" s="44">
        <v>2</v>
      </c>
      <c r="E84" s="44" t="s">
        <v>51</v>
      </c>
      <c r="F84" s="13"/>
      <c r="G84" s="11">
        <v>0</v>
      </c>
      <c r="H84" s="1">
        <f t="shared" si="8"/>
        <v>0</v>
      </c>
      <c r="I84" s="11">
        <v>0</v>
      </c>
      <c r="J84" s="1">
        <f t="shared" si="0"/>
        <v>0</v>
      </c>
      <c r="K84" s="1">
        <f t="shared" si="1"/>
        <v>0</v>
      </c>
      <c r="L84" s="1">
        <f t="shared" si="2"/>
        <v>0</v>
      </c>
      <c r="M84" s="1">
        <f t="shared" si="3"/>
        <v>0</v>
      </c>
      <c r="N84" s="1">
        <f t="shared" si="4"/>
        <v>0</v>
      </c>
      <c r="O84" s="27">
        <f t="shared" si="5"/>
        <v>0</v>
      </c>
    </row>
    <row r="85" spans="1:15" s="9" customFormat="1" ht="117.75" customHeight="1" x14ac:dyDescent="0.25">
      <c r="A85" s="26">
        <f t="shared" si="9"/>
        <v>72</v>
      </c>
      <c r="B85" s="45" t="s">
        <v>130</v>
      </c>
      <c r="C85" s="12"/>
      <c r="D85" s="44">
        <v>5</v>
      </c>
      <c r="E85" s="44" t="s">
        <v>51</v>
      </c>
      <c r="F85" s="13"/>
      <c r="G85" s="11">
        <v>0</v>
      </c>
      <c r="H85" s="1">
        <f t="shared" si="8"/>
        <v>0</v>
      </c>
      <c r="I85" s="11">
        <v>0</v>
      </c>
      <c r="J85" s="1">
        <f t="shared" si="0"/>
        <v>0</v>
      </c>
      <c r="K85" s="1">
        <f t="shared" si="1"/>
        <v>0</v>
      </c>
      <c r="L85" s="1">
        <f t="shared" si="2"/>
        <v>0</v>
      </c>
      <c r="M85" s="1">
        <f t="shared" si="3"/>
        <v>0</v>
      </c>
      <c r="N85" s="1">
        <f t="shared" si="4"/>
        <v>0</v>
      </c>
      <c r="O85" s="27">
        <f t="shared" si="5"/>
        <v>0</v>
      </c>
    </row>
    <row r="86" spans="1:15" s="9" customFormat="1" ht="117.75" customHeight="1" x14ac:dyDescent="0.25">
      <c r="A86" s="26">
        <f t="shared" si="9"/>
        <v>73</v>
      </c>
      <c r="B86" s="45" t="s">
        <v>131</v>
      </c>
      <c r="C86" s="12"/>
      <c r="D86" s="44">
        <v>5</v>
      </c>
      <c r="E86" s="44" t="s">
        <v>51</v>
      </c>
      <c r="F86" s="13"/>
      <c r="G86" s="11">
        <v>0</v>
      </c>
      <c r="H86" s="1">
        <f t="shared" si="8"/>
        <v>0</v>
      </c>
      <c r="I86" s="11">
        <v>0</v>
      </c>
      <c r="J86" s="1">
        <f t="shared" si="0"/>
        <v>0</v>
      </c>
      <c r="K86" s="1">
        <f t="shared" si="1"/>
        <v>0</v>
      </c>
      <c r="L86" s="1">
        <f t="shared" si="2"/>
        <v>0</v>
      </c>
      <c r="M86" s="1">
        <f t="shared" si="3"/>
        <v>0</v>
      </c>
      <c r="N86" s="1">
        <f t="shared" si="4"/>
        <v>0</v>
      </c>
      <c r="O86" s="27">
        <f t="shared" si="5"/>
        <v>0</v>
      </c>
    </row>
    <row r="87" spans="1:15" s="9" customFormat="1" ht="117.75" customHeight="1" x14ac:dyDescent="0.25">
      <c r="A87" s="26">
        <f t="shared" si="9"/>
        <v>74</v>
      </c>
      <c r="B87" s="45" t="s">
        <v>132</v>
      </c>
      <c r="C87" s="12"/>
      <c r="D87" s="44">
        <v>1</v>
      </c>
      <c r="E87" s="44" t="s">
        <v>54</v>
      </c>
      <c r="F87" s="13"/>
      <c r="G87" s="11">
        <v>0</v>
      </c>
      <c r="H87" s="1">
        <f t="shared" si="8"/>
        <v>0</v>
      </c>
      <c r="I87" s="11">
        <v>0</v>
      </c>
      <c r="J87" s="1">
        <f t="shared" si="0"/>
        <v>0</v>
      </c>
      <c r="K87" s="1">
        <f t="shared" si="1"/>
        <v>0</v>
      </c>
      <c r="L87" s="1">
        <f t="shared" si="2"/>
        <v>0</v>
      </c>
      <c r="M87" s="1">
        <f t="shared" si="3"/>
        <v>0</v>
      </c>
      <c r="N87" s="1">
        <f t="shared" si="4"/>
        <v>0</v>
      </c>
      <c r="O87" s="27">
        <f t="shared" si="5"/>
        <v>0</v>
      </c>
    </row>
    <row r="88" spans="1:15" s="9" customFormat="1" ht="117.75" customHeight="1" x14ac:dyDescent="0.25">
      <c r="A88" s="26">
        <f t="shared" si="9"/>
        <v>75</v>
      </c>
      <c r="B88" s="45" t="s">
        <v>133</v>
      </c>
      <c r="C88" s="12"/>
      <c r="D88" s="44">
        <v>1</v>
      </c>
      <c r="E88" s="44" t="s">
        <v>54</v>
      </c>
      <c r="F88" s="13"/>
      <c r="G88" s="11">
        <v>0</v>
      </c>
      <c r="H88" s="1">
        <f t="shared" si="8"/>
        <v>0</v>
      </c>
      <c r="I88" s="11">
        <v>0</v>
      </c>
      <c r="J88" s="1">
        <f t="shared" si="0"/>
        <v>0</v>
      </c>
      <c r="K88" s="1">
        <f t="shared" si="1"/>
        <v>0</v>
      </c>
      <c r="L88" s="1">
        <f t="shared" si="2"/>
        <v>0</v>
      </c>
      <c r="M88" s="1">
        <f t="shared" si="3"/>
        <v>0</v>
      </c>
      <c r="N88" s="1">
        <f t="shared" si="4"/>
        <v>0</v>
      </c>
      <c r="O88" s="27">
        <f t="shared" si="5"/>
        <v>0</v>
      </c>
    </row>
    <row r="89" spans="1:15" s="9" customFormat="1" ht="117.75" customHeight="1" x14ac:dyDescent="0.25">
      <c r="A89" s="26">
        <f t="shared" si="9"/>
        <v>76</v>
      </c>
      <c r="B89" s="45" t="s">
        <v>134</v>
      </c>
      <c r="C89" s="12"/>
      <c r="D89" s="44">
        <v>12</v>
      </c>
      <c r="E89" s="44" t="s">
        <v>50</v>
      </c>
      <c r="F89" s="13"/>
      <c r="G89" s="11">
        <v>0</v>
      </c>
      <c r="H89" s="1">
        <f t="shared" si="8"/>
        <v>0</v>
      </c>
      <c r="I89" s="11">
        <v>0</v>
      </c>
      <c r="J89" s="1">
        <f t="shared" si="0"/>
        <v>0</v>
      </c>
      <c r="K89" s="1">
        <f t="shared" si="1"/>
        <v>0</v>
      </c>
      <c r="L89" s="1">
        <f t="shared" si="2"/>
        <v>0</v>
      </c>
      <c r="M89" s="1">
        <f t="shared" si="3"/>
        <v>0</v>
      </c>
      <c r="N89" s="1">
        <f t="shared" si="4"/>
        <v>0</v>
      </c>
      <c r="O89" s="27">
        <f t="shared" si="5"/>
        <v>0</v>
      </c>
    </row>
    <row r="90" spans="1:15" s="9" customFormat="1" ht="117.75" customHeight="1" x14ac:dyDescent="0.25">
      <c r="A90" s="26">
        <f t="shared" si="9"/>
        <v>77</v>
      </c>
      <c r="B90" s="45" t="s">
        <v>135</v>
      </c>
      <c r="C90" s="12"/>
      <c r="D90" s="44">
        <v>15</v>
      </c>
      <c r="E90" s="44" t="s">
        <v>50</v>
      </c>
      <c r="F90" s="13"/>
      <c r="G90" s="11">
        <v>0</v>
      </c>
      <c r="H90" s="1">
        <f t="shared" si="8"/>
        <v>0</v>
      </c>
      <c r="I90" s="11">
        <v>0</v>
      </c>
      <c r="J90" s="1">
        <f t="shared" si="0"/>
        <v>0</v>
      </c>
      <c r="K90" s="1">
        <f t="shared" si="1"/>
        <v>0</v>
      </c>
      <c r="L90" s="1">
        <f t="shared" si="2"/>
        <v>0</v>
      </c>
      <c r="M90" s="1">
        <f t="shared" si="3"/>
        <v>0</v>
      </c>
      <c r="N90" s="1">
        <f t="shared" si="4"/>
        <v>0</v>
      </c>
      <c r="O90" s="27">
        <f t="shared" si="5"/>
        <v>0</v>
      </c>
    </row>
    <row r="91" spans="1:15" s="9" customFormat="1" ht="117.75" customHeight="1" x14ac:dyDescent="0.25">
      <c r="A91" s="26">
        <f t="shared" si="9"/>
        <v>78</v>
      </c>
      <c r="B91" s="45" t="s">
        <v>136</v>
      </c>
      <c r="C91" s="12"/>
      <c r="D91" s="44">
        <v>15</v>
      </c>
      <c r="E91" s="44" t="s">
        <v>50</v>
      </c>
      <c r="F91" s="13"/>
      <c r="G91" s="11">
        <v>0</v>
      </c>
      <c r="H91" s="1">
        <f t="shared" si="8"/>
        <v>0</v>
      </c>
      <c r="I91" s="11">
        <v>0</v>
      </c>
      <c r="J91" s="1">
        <f t="shared" si="0"/>
        <v>0</v>
      </c>
      <c r="K91" s="1">
        <f t="shared" si="1"/>
        <v>0</v>
      </c>
      <c r="L91" s="1">
        <f t="shared" si="2"/>
        <v>0</v>
      </c>
      <c r="M91" s="1">
        <f t="shared" si="3"/>
        <v>0</v>
      </c>
      <c r="N91" s="1">
        <f t="shared" si="4"/>
        <v>0</v>
      </c>
      <c r="O91" s="27">
        <f t="shared" si="5"/>
        <v>0</v>
      </c>
    </row>
    <row r="92" spans="1:15" s="9" customFormat="1" ht="117.75" customHeight="1" x14ac:dyDescent="0.25">
      <c r="A92" s="26">
        <f t="shared" si="9"/>
        <v>79</v>
      </c>
      <c r="B92" s="45" t="s">
        <v>137</v>
      </c>
      <c r="C92" s="12"/>
      <c r="D92" s="44">
        <v>15</v>
      </c>
      <c r="E92" s="44" t="s">
        <v>50</v>
      </c>
      <c r="F92" s="13"/>
      <c r="G92" s="11">
        <v>0</v>
      </c>
      <c r="H92" s="1">
        <f t="shared" si="8"/>
        <v>0</v>
      </c>
      <c r="I92" s="11">
        <v>0</v>
      </c>
      <c r="J92" s="1">
        <f t="shared" si="0"/>
        <v>0</v>
      </c>
      <c r="K92" s="1">
        <f t="shared" si="1"/>
        <v>0</v>
      </c>
      <c r="L92" s="1">
        <f t="shared" si="2"/>
        <v>0</v>
      </c>
      <c r="M92" s="1">
        <f t="shared" si="3"/>
        <v>0</v>
      </c>
      <c r="N92" s="1">
        <f t="shared" si="4"/>
        <v>0</v>
      </c>
      <c r="O92" s="27">
        <f t="shared" si="5"/>
        <v>0</v>
      </c>
    </row>
    <row r="93" spans="1:15" s="9" customFormat="1" ht="117.75" customHeight="1" x14ac:dyDescent="0.25">
      <c r="A93" s="26">
        <f t="shared" si="9"/>
        <v>80</v>
      </c>
      <c r="B93" s="45" t="s">
        <v>138</v>
      </c>
      <c r="C93" s="12"/>
      <c r="D93" s="44">
        <v>10</v>
      </c>
      <c r="E93" s="44" t="s">
        <v>50</v>
      </c>
      <c r="F93" s="13"/>
      <c r="G93" s="11">
        <v>0</v>
      </c>
      <c r="H93" s="1">
        <f t="shared" si="8"/>
        <v>0</v>
      </c>
      <c r="I93" s="11">
        <v>0</v>
      </c>
      <c r="J93" s="1">
        <f t="shared" si="0"/>
        <v>0</v>
      </c>
      <c r="K93" s="1">
        <f t="shared" si="1"/>
        <v>0</v>
      </c>
      <c r="L93" s="1">
        <f t="shared" si="2"/>
        <v>0</v>
      </c>
      <c r="M93" s="1">
        <f t="shared" si="3"/>
        <v>0</v>
      </c>
      <c r="N93" s="1">
        <f t="shared" si="4"/>
        <v>0</v>
      </c>
      <c r="O93" s="27">
        <f t="shared" si="5"/>
        <v>0</v>
      </c>
    </row>
    <row r="94" spans="1:15" s="9" customFormat="1" ht="117.75" customHeight="1" x14ac:dyDescent="0.25">
      <c r="A94" s="26">
        <f t="shared" si="9"/>
        <v>81</v>
      </c>
      <c r="B94" s="45" t="s">
        <v>139</v>
      </c>
      <c r="C94" s="12"/>
      <c r="D94" s="44">
        <v>10</v>
      </c>
      <c r="E94" s="44" t="s">
        <v>50</v>
      </c>
      <c r="F94" s="13"/>
      <c r="G94" s="11">
        <v>0</v>
      </c>
      <c r="H94" s="1">
        <f t="shared" si="8"/>
        <v>0</v>
      </c>
      <c r="I94" s="11">
        <v>0</v>
      </c>
      <c r="J94" s="1">
        <f t="shared" si="0"/>
        <v>0</v>
      </c>
      <c r="K94" s="1">
        <f t="shared" si="1"/>
        <v>0</v>
      </c>
      <c r="L94" s="1">
        <f t="shared" si="2"/>
        <v>0</v>
      </c>
      <c r="M94" s="1">
        <f t="shared" si="3"/>
        <v>0</v>
      </c>
      <c r="N94" s="1">
        <f t="shared" si="4"/>
        <v>0</v>
      </c>
      <c r="O94" s="27">
        <f t="shared" si="5"/>
        <v>0</v>
      </c>
    </row>
    <row r="95" spans="1:15" s="9" customFormat="1" ht="117.75" customHeight="1" x14ac:dyDescent="0.25">
      <c r="A95" s="26">
        <f t="shared" si="9"/>
        <v>82</v>
      </c>
      <c r="B95" s="45" t="s">
        <v>140</v>
      </c>
      <c r="C95" s="12"/>
      <c r="D95" s="44">
        <v>10</v>
      </c>
      <c r="E95" s="44" t="s">
        <v>50</v>
      </c>
      <c r="F95" s="13"/>
      <c r="G95" s="11">
        <v>0</v>
      </c>
      <c r="H95" s="1">
        <f t="shared" si="8"/>
        <v>0</v>
      </c>
      <c r="I95" s="11">
        <v>0</v>
      </c>
      <c r="J95" s="1">
        <f t="shared" si="0"/>
        <v>0</v>
      </c>
      <c r="K95" s="1">
        <f t="shared" si="1"/>
        <v>0</v>
      </c>
      <c r="L95" s="1">
        <f t="shared" si="2"/>
        <v>0</v>
      </c>
      <c r="M95" s="1">
        <f t="shared" si="3"/>
        <v>0</v>
      </c>
      <c r="N95" s="1">
        <f t="shared" si="4"/>
        <v>0</v>
      </c>
      <c r="O95" s="27">
        <f t="shared" si="5"/>
        <v>0</v>
      </c>
    </row>
    <row r="96" spans="1:15" s="9" customFormat="1" ht="117.75" customHeight="1" x14ac:dyDescent="0.25">
      <c r="A96" s="26">
        <f t="shared" si="9"/>
        <v>83</v>
      </c>
      <c r="B96" s="45" t="s">
        <v>141</v>
      </c>
      <c r="C96" s="12"/>
      <c r="D96" s="44">
        <v>5</v>
      </c>
      <c r="E96" s="44" t="s">
        <v>50</v>
      </c>
      <c r="F96" s="13"/>
      <c r="G96" s="11">
        <v>0</v>
      </c>
      <c r="H96" s="1">
        <f t="shared" si="8"/>
        <v>0</v>
      </c>
      <c r="I96" s="11">
        <v>0</v>
      </c>
      <c r="J96" s="1">
        <f t="shared" si="0"/>
        <v>0</v>
      </c>
      <c r="K96" s="1">
        <f t="shared" si="1"/>
        <v>0</v>
      </c>
      <c r="L96" s="1">
        <f t="shared" si="2"/>
        <v>0</v>
      </c>
      <c r="M96" s="1">
        <f t="shared" si="3"/>
        <v>0</v>
      </c>
      <c r="N96" s="1">
        <f t="shared" si="4"/>
        <v>0</v>
      </c>
      <c r="O96" s="27">
        <f t="shared" si="5"/>
        <v>0</v>
      </c>
    </row>
    <row r="97" spans="1:15" s="9" customFormat="1" ht="117.75" customHeight="1" x14ac:dyDescent="0.25">
      <c r="A97" s="26">
        <f t="shared" si="9"/>
        <v>84</v>
      </c>
      <c r="B97" s="45" t="s">
        <v>142</v>
      </c>
      <c r="C97" s="12"/>
      <c r="D97" s="44">
        <v>10</v>
      </c>
      <c r="E97" s="44" t="s">
        <v>50</v>
      </c>
      <c r="F97" s="13"/>
      <c r="G97" s="11">
        <v>0</v>
      </c>
      <c r="H97" s="1">
        <f t="shared" si="8"/>
        <v>0</v>
      </c>
      <c r="I97" s="11">
        <v>0</v>
      </c>
      <c r="J97" s="1">
        <f t="shared" si="0"/>
        <v>0</v>
      </c>
      <c r="K97" s="1">
        <f t="shared" si="1"/>
        <v>0</v>
      </c>
      <c r="L97" s="1">
        <f t="shared" si="2"/>
        <v>0</v>
      </c>
      <c r="M97" s="1">
        <f t="shared" si="3"/>
        <v>0</v>
      </c>
      <c r="N97" s="1">
        <f t="shared" si="4"/>
        <v>0</v>
      </c>
      <c r="O97" s="27">
        <f t="shared" si="5"/>
        <v>0</v>
      </c>
    </row>
    <row r="98" spans="1:15" s="9" customFormat="1" ht="117.75" customHeight="1" x14ac:dyDescent="0.25">
      <c r="A98" s="26">
        <f t="shared" si="9"/>
        <v>85</v>
      </c>
      <c r="B98" s="45" t="s">
        <v>143</v>
      </c>
      <c r="C98" s="12"/>
      <c r="D98" s="44">
        <v>10</v>
      </c>
      <c r="E98" s="44" t="s">
        <v>50</v>
      </c>
      <c r="F98" s="13"/>
      <c r="G98" s="11">
        <v>0</v>
      </c>
      <c r="H98" s="1">
        <f t="shared" si="8"/>
        <v>0</v>
      </c>
      <c r="I98" s="11">
        <v>0</v>
      </c>
      <c r="J98" s="1">
        <f t="shared" si="0"/>
        <v>0</v>
      </c>
      <c r="K98" s="1">
        <f t="shared" si="1"/>
        <v>0</v>
      </c>
      <c r="L98" s="1">
        <f t="shared" si="2"/>
        <v>0</v>
      </c>
      <c r="M98" s="1">
        <f t="shared" si="3"/>
        <v>0</v>
      </c>
      <c r="N98" s="1">
        <f t="shared" si="4"/>
        <v>0</v>
      </c>
      <c r="O98" s="27">
        <f t="shared" si="5"/>
        <v>0</v>
      </c>
    </row>
    <row r="99" spans="1:15" s="9" customFormat="1" ht="117.75" customHeight="1" x14ac:dyDescent="0.25">
      <c r="A99" s="26">
        <f t="shared" si="9"/>
        <v>86</v>
      </c>
      <c r="B99" s="45" t="s">
        <v>144</v>
      </c>
      <c r="C99" s="12"/>
      <c r="D99" s="44">
        <v>1</v>
      </c>
      <c r="E99" s="44" t="s">
        <v>50</v>
      </c>
      <c r="F99" s="13"/>
      <c r="G99" s="11">
        <v>0</v>
      </c>
      <c r="H99" s="1">
        <f t="shared" si="8"/>
        <v>0</v>
      </c>
      <c r="I99" s="11">
        <v>0</v>
      </c>
      <c r="J99" s="1">
        <f t="shared" si="0"/>
        <v>0</v>
      </c>
      <c r="K99" s="1">
        <f t="shared" si="1"/>
        <v>0</v>
      </c>
      <c r="L99" s="1">
        <f t="shared" si="2"/>
        <v>0</v>
      </c>
      <c r="M99" s="1">
        <f t="shared" si="3"/>
        <v>0</v>
      </c>
      <c r="N99" s="1">
        <f t="shared" si="4"/>
        <v>0</v>
      </c>
      <c r="O99" s="27">
        <f t="shared" si="5"/>
        <v>0</v>
      </c>
    </row>
    <row r="100" spans="1:15" s="9" customFormat="1" ht="117.75" customHeight="1" x14ac:dyDescent="0.25">
      <c r="A100" s="26">
        <f t="shared" si="9"/>
        <v>87</v>
      </c>
      <c r="B100" s="45" t="s">
        <v>145</v>
      </c>
      <c r="C100" s="12"/>
      <c r="D100" s="44">
        <v>2</v>
      </c>
      <c r="E100" s="44" t="s">
        <v>50</v>
      </c>
      <c r="F100" s="13"/>
      <c r="G100" s="11">
        <v>0</v>
      </c>
      <c r="H100" s="1">
        <f t="shared" si="8"/>
        <v>0</v>
      </c>
      <c r="I100" s="11">
        <v>0</v>
      </c>
      <c r="J100" s="1">
        <f t="shared" si="0"/>
        <v>0</v>
      </c>
      <c r="K100" s="1">
        <f t="shared" si="1"/>
        <v>0</v>
      </c>
      <c r="L100" s="1">
        <f t="shared" si="2"/>
        <v>0</v>
      </c>
      <c r="M100" s="1">
        <f t="shared" si="3"/>
        <v>0</v>
      </c>
      <c r="N100" s="1">
        <f t="shared" si="4"/>
        <v>0</v>
      </c>
      <c r="O100" s="27">
        <f t="shared" si="5"/>
        <v>0</v>
      </c>
    </row>
    <row r="101" spans="1:15" s="9" customFormat="1" ht="117.75" customHeight="1" x14ac:dyDescent="0.25">
      <c r="A101" s="26">
        <f t="shared" si="9"/>
        <v>88</v>
      </c>
      <c r="B101" s="45" t="s">
        <v>146</v>
      </c>
      <c r="C101" s="12"/>
      <c r="D101" s="44">
        <v>2</v>
      </c>
      <c r="E101" s="44" t="s">
        <v>50</v>
      </c>
      <c r="F101" s="13"/>
      <c r="G101" s="11">
        <v>0</v>
      </c>
      <c r="H101" s="1">
        <f t="shared" si="8"/>
        <v>0</v>
      </c>
      <c r="I101" s="11">
        <v>0</v>
      </c>
      <c r="J101" s="1">
        <f t="shared" si="0"/>
        <v>0</v>
      </c>
      <c r="K101" s="1">
        <f t="shared" si="1"/>
        <v>0</v>
      </c>
      <c r="L101" s="1">
        <f t="shared" si="2"/>
        <v>0</v>
      </c>
      <c r="M101" s="1">
        <f t="shared" si="3"/>
        <v>0</v>
      </c>
      <c r="N101" s="1">
        <f t="shared" si="4"/>
        <v>0</v>
      </c>
      <c r="O101" s="27">
        <f t="shared" si="5"/>
        <v>0</v>
      </c>
    </row>
    <row r="102" spans="1:15" s="9" customFormat="1" ht="117.75" customHeight="1" x14ac:dyDescent="0.25">
      <c r="A102" s="26">
        <f t="shared" si="9"/>
        <v>89</v>
      </c>
      <c r="B102" s="45" t="s">
        <v>147</v>
      </c>
      <c r="C102" s="12"/>
      <c r="D102" s="44">
        <v>2</v>
      </c>
      <c r="E102" s="44" t="s">
        <v>50</v>
      </c>
      <c r="F102" s="13"/>
      <c r="G102" s="11">
        <v>0</v>
      </c>
      <c r="H102" s="1">
        <f t="shared" si="8"/>
        <v>0</v>
      </c>
      <c r="I102" s="11">
        <v>0</v>
      </c>
      <c r="J102" s="1">
        <f t="shared" si="0"/>
        <v>0</v>
      </c>
      <c r="K102" s="1">
        <f t="shared" si="1"/>
        <v>0</v>
      </c>
      <c r="L102" s="1">
        <f t="shared" si="2"/>
        <v>0</v>
      </c>
      <c r="M102" s="1">
        <f t="shared" si="3"/>
        <v>0</v>
      </c>
      <c r="N102" s="1">
        <f t="shared" si="4"/>
        <v>0</v>
      </c>
      <c r="O102" s="27">
        <f t="shared" si="5"/>
        <v>0</v>
      </c>
    </row>
    <row r="103" spans="1:15" s="9" customFormat="1" ht="117.75" customHeight="1" x14ac:dyDescent="0.25">
      <c r="A103" s="26">
        <f t="shared" si="9"/>
        <v>90</v>
      </c>
      <c r="B103" s="45" t="s">
        <v>148</v>
      </c>
      <c r="C103" s="12"/>
      <c r="D103" s="44">
        <v>2</v>
      </c>
      <c r="E103" s="44" t="s">
        <v>50</v>
      </c>
      <c r="F103" s="13"/>
      <c r="G103" s="11">
        <v>0</v>
      </c>
      <c r="H103" s="1">
        <f t="shared" si="8"/>
        <v>0</v>
      </c>
      <c r="I103" s="11">
        <v>0</v>
      </c>
      <c r="J103" s="1">
        <f t="shared" si="0"/>
        <v>0</v>
      </c>
      <c r="K103" s="1">
        <f t="shared" si="1"/>
        <v>0</v>
      </c>
      <c r="L103" s="1">
        <f t="shared" si="2"/>
        <v>0</v>
      </c>
      <c r="M103" s="1">
        <f t="shared" si="3"/>
        <v>0</v>
      </c>
      <c r="N103" s="1">
        <f t="shared" si="4"/>
        <v>0</v>
      </c>
      <c r="O103" s="27">
        <f t="shared" si="5"/>
        <v>0</v>
      </c>
    </row>
    <row r="104" spans="1:15" s="9" customFormat="1" ht="117.75" customHeight="1" x14ac:dyDescent="0.25">
      <c r="A104" s="26">
        <f t="shared" si="9"/>
        <v>91</v>
      </c>
      <c r="B104" s="45" t="s">
        <v>149</v>
      </c>
      <c r="C104" s="12"/>
      <c r="D104" s="44">
        <v>12</v>
      </c>
      <c r="E104" s="44" t="s">
        <v>50</v>
      </c>
      <c r="F104" s="13"/>
      <c r="G104" s="11">
        <v>0</v>
      </c>
      <c r="H104" s="1">
        <f t="shared" si="8"/>
        <v>0</v>
      </c>
      <c r="I104" s="11">
        <v>0</v>
      </c>
      <c r="J104" s="1">
        <f t="shared" si="0"/>
        <v>0</v>
      </c>
      <c r="K104" s="1">
        <f t="shared" si="1"/>
        <v>0</v>
      </c>
      <c r="L104" s="1">
        <f t="shared" si="2"/>
        <v>0</v>
      </c>
      <c r="M104" s="1">
        <f t="shared" si="3"/>
        <v>0</v>
      </c>
      <c r="N104" s="1">
        <f t="shared" si="4"/>
        <v>0</v>
      </c>
      <c r="O104" s="27">
        <f t="shared" si="5"/>
        <v>0</v>
      </c>
    </row>
    <row r="105" spans="1:15" s="9" customFormat="1" ht="117.75" customHeight="1" thickBot="1" x14ac:dyDescent="0.3">
      <c r="A105" s="26">
        <f t="shared" si="9"/>
        <v>92</v>
      </c>
      <c r="B105" s="45" t="s">
        <v>150</v>
      </c>
      <c r="C105" s="12"/>
      <c r="D105" s="44">
        <v>12</v>
      </c>
      <c r="E105" s="44" t="s">
        <v>50</v>
      </c>
      <c r="F105" s="13"/>
      <c r="G105" s="11">
        <v>0</v>
      </c>
      <c r="H105" s="1">
        <f t="shared" si="8"/>
        <v>0</v>
      </c>
      <c r="I105" s="11">
        <v>0</v>
      </c>
      <c r="J105" s="1">
        <f t="shared" si="0"/>
        <v>0</v>
      </c>
      <c r="K105" s="1">
        <f t="shared" si="1"/>
        <v>0</v>
      </c>
      <c r="L105" s="1">
        <f t="shared" si="2"/>
        <v>0</v>
      </c>
      <c r="M105" s="1">
        <f t="shared" si="3"/>
        <v>0</v>
      </c>
      <c r="N105" s="1">
        <f t="shared" si="4"/>
        <v>0</v>
      </c>
      <c r="O105" s="27">
        <f t="shared" si="5"/>
        <v>0</v>
      </c>
    </row>
    <row r="106" spans="1:15" s="9" customFormat="1" ht="42" customHeight="1" thickBot="1" x14ac:dyDescent="0.3">
      <c r="A106" s="78" t="s">
        <v>25</v>
      </c>
      <c r="B106" s="79"/>
      <c r="C106" s="79"/>
      <c r="D106" s="79"/>
      <c r="E106" s="79"/>
      <c r="F106" s="79"/>
      <c r="G106" s="79"/>
      <c r="H106" s="79"/>
      <c r="I106" s="79"/>
      <c r="J106" s="79"/>
      <c r="K106" s="79"/>
      <c r="L106" s="90" t="s">
        <v>26</v>
      </c>
      <c r="M106" s="91"/>
      <c r="N106" s="91"/>
      <c r="O106" s="35">
        <f>SUMIF(G:G,0%,L:L)+SUMIF(G:G,"",L:L)</f>
        <v>0</v>
      </c>
    </row>
    <row r="107" spans="1:15" s="9" customFormat="1" ht="39" customHeight="1" x14ac:dyDescent="0.25">
      <c r="A107" s="62" t="s">
        <v>47</v>
      </c>
      <c r="B107" s="63"/>
      <c r="C107" s="63"/>
      <c r="D107" s="63"/>
      <c r="E107" s="63"/>
      <c r="F107" s="63"/>
      <c r="G107" s="63"/>
      <c r="H107" s="63"/>
      <c r="I107" s="63"/>
      <c r="J107" s="63"/>
      <c r="K107" s="64"/>
      <c r="L107" s="84" t="s">
        <v>27</v>
      </c>
      <c r="M107" s="85"/>
      <c r="N107" s="85"/>
      <c r="O107" s="36">
        <f>SUMIF(G:G,5%,L:L)</f>
        <v>0</v>
      </c>
    </row>
    <row r="108" spans="1:15" s="9" customFormat="1" ht="30" customHeight="1" x14ac:dyDescent="0.25">
      <c r="A108" s="65"/>
      <c r="B108" s="66"/>
      <c r="C108" s="66"/>
      <c r="D108" s="66"/>
      <c r="E108" s="66"/>
      <c r="F108" s="66"/>
      <c r="G108" s="66"/>
      <c r="H108" s="66"/>
      <c r="I108" s="66"/>
      <c r="J108" s="66"/>
      <c r="K108" s="67"/>
      <c r="L108" s="84" t="s">
        <v>28</v>
      </c>
      <c r="M108" s="85"/>
      <c r="N108" s="85"/>
      <c r="O108" s="36">
        <f>SUMIF(G:G,19%,L:L)</f>
        <v>0</v>
      </c>
    </row>
    <row r="109" spans="1:15" s="9" customFormat="1" ht="30" customHeight="1" x14ac:dyDescent="0.25">
      <c r="A109" s="65"/>
      <c r="B109" s="66"/>
      <c r="C109" s="66"/>
      <c r="D109" s="66"/>
      <c r="E109" s="66"/>
      <c r="F109" s="66"/>
      <c r="G109" s="66"/>
      <c r="H109" s="66"/>
      <c r="I109" s="66"/>
      <c r="J109" s="66"/>
      <c r="K109" s="67"/>
      <c r="L109" s="86" t="s">
        <v>21</v>
      </c>
      <c r="M109" s="87"/>
      <c r="N109" s="87"/>
      <c r="O109" s="37">
        <f>SUM(O106:O108)</f>
        <v>0</v>
      </c>
    </row>
    <row r="110" spans="1:15" s="9" customFormat="1" ht="30" customHeight="1" x14ac:dyDescent="0.25">
      <c r="A110" s="65"/>
      <c r="B110" s="66"/>
      <c r="C110" s="66"/>
      <c r="D110" s="66"/>
      <c r="E110" s="66"/>
      <c r="F110" s="66"/>
      <c r="G110" s="66"/>
      <c r="H110" s="66"/>
      <c r="I110" s="66"/>
      <c r="J110" s="66"/>
      <c r="K110" s="67"/>
      <c r="L110" s="88" t="s">
        <v>29</v>
      </c>
      <c r="M110" s="89"/>
      <c r="N110" s="89"/>
      <c r="O110" s="38">
        <f>SUMIF(G:G,5%,M:M)</f>
        <v>0</v>
      </c>
    </row>
    <row r="111" spans="1:15" s="9" customFormat="1" ht="30" customHeight="1" x14ac:dyDescent="0.25">
      <c r="A111" s="65"/>
      <c r="B111" s="66"/>
      <c r="C111" s="66"/>
      <c r="D111" s="66"/>
      <c r="E111" s="66"/>
      <c r="F111" s="66"/>
      <c r="G111" s="66"/>
      <c r="H111" s="66"/>
      <c r="I111" s="66"/>
      <c r="J111" s="66"/>
      <c r="K111" s="67"/>
      <c r="L111" s="88" t="s">
        <v>30</v>
      </c>
      <c r="M111" s="89"/>
      <c r="N111" s="89"/>
      <c r="O111" s="38">
        <f>SUMIF(G:G,19%,M:M)</f>
        <v>0</v>
      </c>
    </row>
    <row r="112" spans="1:15" s="9" customFormat="1" ht="30" customHeight="1" x14ac:dyDescent="0.25">
      <c r="A112" s="65"/>
      <c r="B112" s="66"/>
      <c r="C112" s="66"/>
      <c r="D112" s="66"/>
      <c r="E112" s="66"/>
      <c r="F112" s="66"/>
      <c r="G112" s="66"/>
      <c r="H112" s="66"/>
      <c r="I112" s="66"/>
      <c r="J112" s="66"/>
      <c r="K112" s="67"/>
      <c r="L112" s="86" t="s">
        <v>31</v>
      </c>
      <c r="M112" s="87"/>
      <c r="N112" s="87"/>
      <c r="O112" s="37">
        <f>SUM(O110:O111)</f>
        <v>0</v>
      </c>
    </row>
    <row r="113" spans="1:17" s="9" customFormat="1" ht="30" customHeight="1" x14ac:dyDescent="0.25">
      <c r="A113" s="65"/>
      <c r="B113" s="66"/>
      <c r="C113" s="66"/>
      <c r="D113" s="66"/>
      <c r="E113" s="66"/>
      <c r="F113" s="66"/>
      <c r="G113" s="66"/>
      <c r="H113" s="66"/>
      <c r="I113" s="66"/>
      <c r="J113" s="66"/>
      <c r="K113" s="67"/>
      <c r="L113" s="84" t="s">
        <v>32</v>
      </c>
      <c r="M113" s="85"/>
      <c r="N113" s="85"/>
      <c r="O113" s="36">
        <f>SUMIF(I:I,8%,N:N)</f>
        <v>0</v>
      </c>
    </row>
    <row r="114" spans="1:17" s="9" customFormat="1" ht="37.5" customHeight="1" x14ac:dyDescent="0.25">
      <c r="A114" s="65"/>
      <c r="B114" s="66"/>
      <c r="C114" s="66"/>
      <c r="D114" s="66"/>
      <c r="E114" s="66"/>
      <c r="F114" s="66"/>
      <c r="G114" s="66"/>
      <c r="H114" s="66"/>
      <c r="I114" s="66"/>
      <c r="J114" s="66"/>
      <c r="K114" s="67"/>
      <c r="L114" s="82" t="s">
        <v>33</v>
      </c>
      <c r="M114" s="83"/>
      <c r="N114" s="83"/>
      <c r="O114" s="37">
        <f>SUM(O113)</f>
        <v>0</v>
      </c>
    </row>
    <row r="115" spans="1:17" s="9" customFormat="1" ht="32.25" customHeight="1" thickBot="1" x14ac:dyDescent="0.3">
      <c r="A115" s="68"/>
      <c r="B115" s="69"/>
      <c r="C115" s="69"/>
      <c r="D115" s="69"/>
      <c r="E115" s="69"/>
      <c r="F115" s="69"/>
      <c r="G115" s="69"/>
      <c r="H115" s="69"/>
      <c r="I115" s="69"/>
      <c r="J115" s="69"/>
      <c r="K115" s="70"/>
      <c r="L115" s="80" t="s">
        <v>34</v>
      </c>
      <c r="M115" s="81"/>
      <c r="N115" s="81"/>
      <c r="O115" s="39">
        <f>+O109+O112+O114</f>
        <v>0</v>
      </c>
    </row>
    <row r="117" spans="1:17" ht="50.1" customHeight="1" thickBot="1" x14ac:dyDescent="0.3">
      <c r="B117" s="71"/>
      <c r="C117" s="71"/>
    </row>
    <row r="118" spans="1:17" x14ac:dyDescent="0.25">
      <c r="B118" s="49" t="s">
        <v>35</v>
      </c>
      <c r="C118" s="49"/>
    </row>
    <row r="119" spans="1:17" ht="15" customHeight="1" x14ac:dyDescent="0.25">
      <c r="M119" s="41"/>
      <c r="N119" s="42"/>
      <c r="O119" s="43"/>
    </row>
    <row r="120" spans="1:17" ht="15.75" customHeight="1" x14ac:dyDescent="0.25">
      <c r="M120" s="41"/>
      <c r="N120" s="42"/>
      <c r="O120" s="43"/>
    </row>
    <row r="121" spans="1:17" ht="15" customHeight="1" x14ac:dyDescent="0.25">
      <c r="A121" s="10" t="s">
        <v>36</v>
      </c>
      <c r="M121" s="41"/>
      <c r="N121" s="42"/>
      <c r="O121" s="43"/>
    </row>
    <row r="122" spans="1:17" x14ac:dyDescent="0.25">
      <c r="A122" s="48" t="s">
        <v>37</v>
      </c>
      <c r="B122" s="48"/>
      <c r="C122" s="48"/>
      <c r="D122" s="48"/>
      <c r="E122" s="48"/>
      <c r="F122" s="48"/>
      <c r="G122" s="48"/>
      <c r="H122" s="48"/>
      <c r="I122" s="48"/>
      <c r="J122" s="48"/>
      <c r="K122" s="48"/>
      <c r="L122" s="48"/>
      <c r="M122" s="48"/>
      <c r="N122" s="48"/>
      <c r="O122" s="48"/>
      <c r="P122" s="2"/>
      <c r="Q122" s="2"/>
    </row>
    <row r="123" spans="1:17" ht="15" customHeight="1" x14ac:dyDescent="0.25">
      <c r="A123" s="47" t="s">
        <v>38</v>
      </c>
      <c r="B123" s="47"/>
      <c r="C123" s="47"/>
      <c r="D123" s="47"/>
      <c r="E123" s="47"/>
      <c r="F123" s="47"/>
      <c r="G123" s="47"/>
      <c r="H123" s="47"/>
      <c r="I123" s="47"/>
      <c r="J123" s="47"/>
      <c r="K123" s="47"/>
      <c r="L123" s="47"/>
      <c r="M123" s="47"/>
      <c r="N123" s="47"/>
      <c r="O123" s="47"/>
      <c r="P123" s="40"/>
      <c r="Q123" s="40"/>
    </row>
    <row r="124" spans="1:17" x14ac:dyDescent="0.25">
      <c r="A124" s="46" t="s">
        <v>39</v>
      </c>
      <c r="B124" s="46"/>
      <c r="C124" s="46"/>
      <c r="D124" s="46"/>
      <c r="E124" s="46"/>
      <c r="F124" s="46"/>
      <c r="G124" s="46"/>
      <c r="H124" s="46"/>
      <c r="I124" s="46"/>
      <c r="J124" s="46"/>
      <c r="K124" s="46"/>
      <c r="L124" s="46"/>
      <c r="M124" s="46"/>
      <c r="N124" s="46"/>
      <c r="O124" s="46"/>
      <c r="P124" s="5"/>
      <c r="Q124" s="5"/>
    </row>
    <row r="125" spans="1:17" x14ac:dyDescent="0.25">
      <c r="A125" s="46" t="s">
        <v>40</v>
      </c>
      <c r="B125" s="46"/>
      <c r="C125" s="46"/>
      <c r="D125" s="46"/>
      <c r="E125" s="46"/>
      <c r="F125" s="46"/>
      <c r="G125" s="46"/>
      <c r="H125" s="46"/>
      <c r="I125" s="46"/>
      <c r="J125" s="46"/>
      <c r="K125" s="46"/>
      <c r="L125" s="46"/>
      <c r="M125" s="46"/>
      <c r="N125" s="46"/>
      <c r="O125" s="46"/>
      <c r="P125" s="5"/>
      <c r="Q125" s="5"/>
    </row>
    <row r="126" spans="1:17" x14ac:dyDescent="0.25">
      <c r="K126" s="2"/>
      <c r="L126" s="2"/>
      <c r="M126" s="2"/>
      <c r="N126" s="2"/>
    </row>
    <row r="168" spans="11:15" s="2" customFormat="1" x14ac:dyDescent="0.25">
      <c r="K168" s="4"/>
      <c r="L168" s="4"/>
      <c r="M168" s="4"/>
      <c r="N168" s="4"/>
      <c r="O168" s="4"/>
    </row>
    <row r="169" spans="11:15" s="2" customFormat="1" x14ac:dyDescent="0.25">
      <c r="K169" s="4"/>
      <c r="L169" s="4"/>
      <c r="M169" s="4"/>
      <c r="N169" s="4"/>
      <c r="O169" s="4"/>
    </row>
    <row r="170" spans="11:15" s="2" customFormat="1" x14ac:dyDescent="0.25">
      <c r="K170" s="4"/>
      <c r="L170" s="4"/>
      <c r="M170" s="4"/>
      <c r="N170" s="4"/>
      <c r="O170" s="4"/>
    </row>
    <row r="171" spans="11:15" s="2" customFormat="1" x14ac:dyDescent="0.25">
      <c r="K171" s="4"/>
      <c r="L171" s="4"/>
      <c r="M171" s="4"/>
      <c r="N171" s="4"/>
      <c r="O171" s="4"/>
    </row>
  </sheetData>
  <sheetProtection algorithmName="SHA-512" hashValue="6SzE3PqeMEdp/7g8HKDjlgaLoPbA7TtrbDTWmH60ILAIvc2aeHAQGtausD0U0aXz4AJqhoOkOC77zT9jkIbazg==" saltValue="ue/hBoJKJ6efYX7qrhVN6A==" spinCount="100000" sheet="1" selectLockedCells="1"/>
  <mergeCells count="35">
    <mergeCell ref="L110:N110"/>
    <mergeCell ref="L109:N109"/>
    <mergeCell ref="L108:N108"/>
    <mergeCell ref="L107:N107"/>
    <mergeCell ref="L106:N106"/>
    <mergeCell ref="L115:N115"/>
    <mergeCell ref="L114:N114"/>
    <mergeCell ref="L113:N113"/>
    <mergeCell ref="L112:N112"/>
    <mergeCell ref="L111:N111"/>
    <mergeCell ref="A107:K115"/>
    <mergeCell ref="F9:I9"/>
    <mergeCell ref="B117:C117"/>
    <mergeCell ref="A9:B11"/>
    <mergeCell ref="D9:E9"/>
    <mergeCell ref="D11:E11"/>
    <mergeCell ref="A106:K106"/>
    <mergeCell ref="M11:N11"/>
    <mergeCell ref="M9:N9"/>
    <mergeCell ref="K9:L9"/>
    <mergeCell ref="K11:L11"/>
    <mergeCell ref="F11:I11"/>
    <mergeCell ref="A2:A5"/>
    <mergeCell ref="B2:M2"/>
    <mergeCell ref="N2:O2"/>
    <mergeCell ref="B3:M3"/>
    <mergeCell ref="N3:O3"/>
    <mergeCell ref="B4:M5"/>
    <mergeCell ref="N4:O4"/>
    <mergeCell ref="N5:O5"/>
    <mergeCell ref="A125:O125"/>
    <mergeCell ref="A124:O124"/>
    <mergeCell ref="A123:O123"/>
    <mergeCell ref="A122:O122"/>
    <mergeCell ref="B118:C1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05"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G14:G105</xm:sqref>
        </x14:dataValidation>
        <x14:dataValidation type="list" allowBlank="1" showInputMessage="1" showErrorMessage="1" xr:uid="{00000000-0002-0000-0000-000008000000}">
          <x14:formula1>
            <xm:f>Cálculos!$F$7:$F$8</xm:f>
          </x14:formula1>
          <xm:sqref>I14:I105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2024-07-22T21:06:55Z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