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181/DOCUMENTOS DE PUBLICACIÓN F-CD-181/"/>
    </mc:Choice>
  </mc:AlternateContent>
  <xr:revisionPtr revIDLastSave="195" documentId="13_ncr:1_{A3203639-816A-4F00-A849-4E2EC2053B16}" xr6:coauthVersionLast="47" xr6:coauthVersionMax="47" xr10:uidLastSave="{61727531-5461-4573-AD6C-93145A78005D}"/>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8" i="7"/>
  <c r="O17" i="7"/>
  <c r="L14" i="7"/>
  <c r="M14" i="7" s="1"/>
  <c r="O21" i="7" s="1"/>
  <c r="J14" i="7"/>
  <c r="H14" i="7"/>
  <c r="O16" i="7" l="1"/>
  <c r="O19" i="7" s="1"/>
  <c r="K14" i="7"/>
  <c r="O22" i="7"/>
  <c r="O23" i="7"/>
  <c r="O24" i="7" s="1"/>
  <c r="N14" i="7"/>
  <c r="O14" i="7" s="1"/>
  <c r="O25"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<sst xmlns="http://schemas.openxmlformats.org/spreadsheetml/2006/main" count="54" uniqueCount="52">
  <si>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</si>
  <si>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</si>
  <si>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</si>
  <si>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</si>
  <si>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</si>
  <si>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</si>
  <si>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</si>
  <si>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</si>
  <si>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</si>
  <si>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</si>
  <si>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</si>
  <si>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</si>
  <si>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</si>
  <si>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</si>
  <si>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</si>
  <si>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</si>
  <si>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</si>
  <si>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</si>
  <si>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</si>
  <si>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</si>
  <si>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</si>
  <si>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</si>
  <si>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</si>
  <si>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</si>
  <si>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</si>
  <si>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</si>
  <si>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</si>
  <si>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</si>
  <si>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</si>
  <si>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</si>
  <si>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</si>
  <si>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</si>
  <si>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</si>
  <si>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</si>
  <si>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</si>
  <si>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</si>
  <si>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</si>
  <si>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</si>
  <si>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</si>
  <si>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</si>
  <si>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</si>
  <si>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</si>
  <si>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</si>
  <si>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</si>
  <si>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</si>
  <si>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</si>
  <si>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</si>
  <si>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</si>
  <si>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</si>
  <si>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</si>
  <si>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</si>
  <si>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r>
      <rPr>
        <b/>
        <sz val="10"/>
        <color theme="1"/>
        <rFont val="Arial"/>
        <family val="2"/>
      </rPr>
      <t xml:space="preserve">Servicio Online plataforma electrónica multidisciplinar para los programas de pregrado, posgrado y maestría que oferta la Universidad de Cundinamarca en su Sede, Seccionales y Extensiones.
</t>
    </r>
    <r>
      <rPr>
        <sz val="10"/>
        <color theme="1"/>
        <rFont val="Arial"/>
        <family val="2"/>
      </rPr>
      <t xml:space="preserve">
Más de 4.000 obras de referencia
Más de 100 mil prominentes investigadores alrededor del mundo
11 áreas temáticas
597.000.000 artículos
100 videos de conferencias en 11 temáticas
1.700 casos de estudio multidisciplinares, basados en situaciones reales y siguiendo la metodología
11.000 fuentes de periódicos internacionales (Diarios más importantes de cada país)
Periódicos locales y nacionales
24.000 libros de organismos internacionales 
Índices
Enlace rápido a la página de inicio de índices
Texto completo en XML, PDF, HTML
Representación gráfica del número de citas de la investigación
Generador de citas automático que actualize continuamente dónde se está utilizando la investigación.
Sin DRM: copiar, pegar y Impresión directamente desde la plataforma
Usuarios simultáneos ilimitados
Buscador avanzado
Herramientas de citas especializadas
Sin embargo, de contenido
Acceso compatible con sistemas móviles
Documentos de trabajo
Micrositios de Países
Estadísticas de organismos internacionales
Tablas interactivas exportables a excell
Cuentas personalizadas para los usuarios dentro de cada recurso.
Creación de libros personalizados para presentaciones
Herramientas Bibliotecarias para las diferentes sedes de la Universidad de Cundinamarca (Impresas y electrónicas)
Funciones para investigadores
Representación gráfica del número de citas de la investigación
Generador de citas automático que actualiza continuamente dónde se está utilizando la investigación.
Información del DOI que conecta a los investigadores con la investigación citada en el artículo
La totalidad del Archivo de Autoridades de Materia en Formato MARC con las ventajas de una herramienta digital
Navegación interactiva
Búsqueda especializada
Por etiqueta
General
Área de Búsqueda
Recursos y ayudas adicionales
Interfaz dinámica
ARCHIVO DE AUTORIDADES DE MATERIA
Listado de SUBDIVISIONES
Soporte.
Todos los contenidos solicitados deben aplicar a los programas que oferta la Universidad de Cundinamarca información que se validara mediante el DEMO solicitado
</t>
    </r>
    <r>
      <rPr>
        <b/>
        <sz val="10"/>
        <color theme="1"/>
        <rFont val="Arial"/>
        <family val="2"/>
      </rPr>
      <t xml:space="preserve">Programas Pregrado: </t>
    </r>
    <r>
      <rPr>
        <sz val="10"/>
        <color theme="1"/>
        <rFont val="Arial"/>
        <family val="2"/>
      </rPr>
      <t xml:space="preserve">Administración de empresas; Contaduría pública; Gestión turística y hotelera; Ingeniería agronómica; Ingeniería ambiental; Zootecnia; Cartografía; licenciatura en ciencias sociales; Ingeniería electrónica; Ingeniería industrial; Ingeniería de sistemas; Desarrollo de software; Enfermería; Música.
</t>
    </r>
    <r>
      <rPr>
        <b/>
        <sz val="10"/>
        <color theme="1"/>
        <rFont val="Arial"/>
        <family val="2"/>
      </rPr>
      <t>Postgrado</t>
    </r>
    <r>
      <rPr>
        <sz val="10"/>
        <color theme="1"/>
        <rFont val="Arial"/>
        <family val="2"/>
      </rPr>
      <t xml:space="preserve">
Esp. en Procesos Pedagógicos del Entrenamiento Deportivo; Esp. en Educación Ambiental y Desarrollo de la Comunidad; Esp. en Gerencia para el Desarrollo Organizacional; Esp. Negocios y Comercio Electrónico; Esp. Gestión de Sistemas de Información Gerencial.
</t>
    </r>
    <r>
      <rPr>
        <b/>
        <sz val="10"/>
        <color theme="1"/>
        <rFont val="Arial"/>
        <family val="2"/>
      </rPr>
      <t xml:space="preserve">Maestría: </t>
    </r>
    <r>
      <rPr>
        <sz val="10"/>
        <color theme="1"/>
        <rFont val="Arial"/>
        <family val="2"/>
      </rPr>
      <t>Maestría en Educación; Maestría en Ciencias Ambientales
Direccionamiento IP configurable con EZproxy
( ADJUNTO ENLACE DE LISTA DE CONTENIDO) 
https://wwwigi-globalcom.ucundinamarca.basesdedatosezproxy.com/gateway/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</si>
</sst>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4">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3" fillId="35" borderId="27" xfId="0" applyFont="1" applyFill="1" applyBorder="1" applyAlignment="1" applyProtection="1">
      <alignment horizontal="center" vertical="center" wrapText="1"/>
      <protection locked="0"/>
    </xf>
    <xf numFmtId="0" fontId="3" fillId="0" borderId="27" xfId="0" applyFont="1" applyBorder="1" applyAlignment="1" applyProtection="1">
      <alignment horizontal="left" vertical="center" wrapText="1"/>
      <protection hidden="1"/>
    </xf>
    <xf numFmtId="0" fontId="1" fillId="0" borderId="27" xfId="0" applyFont="1" applyBorder="1" applyAlignment="1" applyProtection="1">
      <alignment horizontal="center" vertical="center" wrapText="1"/>
      <protection hidden="1"/>
    </xf>
    <xf numFmtId="164" fontId="9" fillId="35" borderId="27" xfId="4" applyNumberFormat="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45"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0" fontId="3" fillId="35" borderId="2"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hidden="1"/>
    </xf>
    <xf numFmtId="164" fontId="9" fillId="35" borderId="2" xfId="4" applyNumberFormat="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 xfId="3" applyFont="1" applyFill="1" applyBorder="1" applyAlignment="1" applyProtection="1">
      <alignment horizontal="center" vertical="center"/>
      <protection hidden="1"/>
    </xf>
    <xf numFmtId="0" fontId="3" fillId="0" borderId="4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80" zoomScaleNormal="80" zoomScaleSheetLayoutView="70" zoomScalePageLayoutView="55" workbookViewId="0">
      <selection activeCell="A9" sqref="A9:B11"/>
    </sheetView>
  </sheetViews>
  <sheetFormatPr baseColWidth="10" defaultColWidth="11.42578125" defaultRowHeight="15" x14ac:dyDescent="0.25"/>
  <cols>
    <col min="1" max="1" width="10.42578125" style="1" customWidth="1"/>
    <col min="2" max="2" width="107"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76"/>
      <c r="B2" s="77" t="s">
        <v>0</v>
      </c>
      <c r="C2" s="77"/>
      <c r="D2" s="77"/>
      <c r="E2" s="77"/>
      <c r="F2" s="77"/>
      <c r="G2" s="77"/>
      <c r="H2" s="77"/>
      <c r="I2" s="77"/>
      <c r="J2" s="77"/>
      <c r="K2" s="77"/>
      <c r="L2" s="77"/>
      <c r="M2" s="77"/>
      <c r="N2" s="78" t="s">
        <v>1</v>
      </c>
      <c r="O2" s="78"/>
    </row>
    <row r="3" spans="1:15" ht="15.75" customHeight="1" x14ac:dyDescent="0.25">
      <c r="A3" s="76"/>
      <c r="B3" s="77" t="s">
        <v>2</v>
      </c>
      <c r="C3" s="77"/>
      <c r="D3" s="77"/>
      <c r="E3" s="77"/>
      <c r="F3" s="77"/>
      <c r="G3" s="77"/>
      <c r="H3" s="77"/>
      <c r="I3" s="77"/>
      <c r="J3" s="77"/>
      <c r="K3" s="77"/>
      <c r="L3" s="77"/>
      <c r="M3" s="77"/>
      <c r="N3" s="78" t="s">
        <v>48</v>
      </c>
      <c r="O3" s="78"/>
    </row>
    <row r="4" spans="1:15" ht="16.5" customHeight="1" x14ac:dyDescent="0.25">
      <c r="A4" s="76"/>
      <c r="B4" s="77" t="s">
        <v>3</v>
      </c>
      <c r="C4" s="77"/>
      <c r="D4" s="77"/>
      <c r="E4" s="77"/>
      <c r="F4" s="77"/>
      <c r="G4" s="77"/>
      <c r="H4" s="77"/>
      <c r="I4" s="77"/>
      <c r="J4" s="77"/>
      <c r="K4" s="77"/>
      <c r="L4" s="77"/>
      <c r="M4" s="77"/>
      <c r="N4" s="78" t="s">
        <v>49</v>
      </c>
      <c r="O4" s="78"/>
    </row>
    <row r="5" spans="1:15" ht="15" customHeight="1" x14ac:dyDescent="0.25">
      <c r="A5" s="76"/>
      <c r="B5" s="77"/>
      <c r="C5" s="77"/>
      <c r="D5" s="77"/>
      <c r="E5" s="77"/>
      <c r="F5" s="77"/>
      <c r="G5" s="77"/>
      <c r="H5" s="77"/>
      <c r="I5" s="77"/>
      <c r="J5" s="77"/>
      <c r="K5" s="77"/>
      <c r="L5" s="77"/>
      <c r="M5" s="77"/>
      <c r="N5" s="78" t="s">
        <v>46</v>
      </c>
      <c r="O5" s="78"/>
    </row>
    <row r="7" spans="1:15" x14ac:dyDescent="0.25">
      <c r="A7" s="4" t="s">
        <v>4</v>
      </c>
    </row>
    <row r="8" spans="1:15" ht="9.9499999999999993" customHeight="1" x14ac:dyDescent="0.25">
      <c r="A8" s="5"/>
    </row>
    <row r="9" spans="1:15" ht="30" customHeight="1" x14ac:dyDescent="0.25">
      <c r="A9" s="62" t="s">
        <v>5</v>
      </c>
      <c r="B9" s="63"/>
      <c r="D9" s="68" t="s">
        <v>6</v>
      </c>
      <c r="E9" s="69"/>
      <c r="F9" s="58"/>
      <c r="G9" s="59"/>
      <c r="H9" s="59"/>
      <c r="I9" s="60"/>
      <c r="K9" s="68" t="s">
        <v>7</v>
      </c>
      <c r="L9" s="69"/>
      <c r="M9" s="74"/>
      <c r="N9" s="75"/>
    </row>
    <row r="10" spans="1:15" ht="8.25" customHeight="1" x14ac:dyDescent="0.25">
      <c r="A10" s="64"/>
      <c r="B10" s="65"/>
      <c r="C10" s="6"/>
      <c r="E10" s="7"/>
      <c r="F10" s="7"/>
      <c r="M10" s="7"/>
      <c r="N10" s="1"/>
    </row>
    <row r="11" spans="1:15" ht="30" customHeight="1" x14ac:dyDescent="0.25">
      <c r="A11" s="66"/>
      <c r="B11" s="67"/>
      <c r="D11" s="68" t="s">
        <v>8</v>
      </c>
      <c r="E11" s="69"/>
      <c r="F11" s="58"/>
      <c r="G11" s="59"/>
      <c r="H11" s="59"/>
      <c r="I11" s="60"/>
      <c r="K11" s="68" t="s">
        <v>9</v>
      </c>
      <c r="L11" s="69"/>
      <c r="M11" s="72"/>
      <c r="N11" s="73"/>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409.5" customHeight="1" x14ac:dyDescent="0.25">
      <c r="A14" s="94">
        <v>1</v>
      </c>
      <c r="B14" s="84" t="s">
        <v>51</v>
      </c>
      <c r="C14" s="83"/>
      <c r="D14" s="92">
        <v>1</v>
      </c>
      <c r="E14" s="85" t="s">
        <v>50</v>
      </c>
      <c r="F14" s="86"/>
      <c r="G14" s="87"/>
      <c r="H14" s="88">
        <f>+ROUND(F14*G14,0)</f>
        <v>0</v>
      </c>
      <c r="I14" s="87"/>
      <c r="J14" s="88">
        <f t="shared" ref="J14" si="0">ROUND(F14*I14,0)</f>
        <v>0</v>
      </c>
      <c r="K14" s="88">
        <f t="shared" ref="K14" si="1">ROUND(F14+H14+J14,0)</f>
        <v>0</v>
      </c>
      <c r="L14" s="88">
        <f t="shared" ref="L14" si="2">ROUND(F14*D14,0)</f>
        <v>0</v>
      </c>
      <c r="M14" s="88">
        <f t="shared" ref="M14" si="3">ROUND(L14*G14,0)</f>
        <v>0</v>
      </c>
      <c r="N14" s="88">
        <f t="shared" ref="N14" si="4">ROUND(L14*I14,0)</f>
        <v>0</v>
      </c>
      <c r="O14" s="90">
        <f t="shared" ref="O14" si="5">ROUND(L14+N14+M14,0)</f>
        <v>0</v>
      </c>
    </row>
    <row r="15" spans="1:15" s="8" customFormat="1" ht="409.6" customHeight="1" thickBot="1" x14ac:dyDescent="0.3">
      <c r="A15" s="95"/>
      <c r="B15" s="97"/>
      <c r="C15" s="98"/>
      <c r="D15" s="93"/>
      <c r="E15" s="99"/>
      <c r="F15" s="100"/>
      <c r="G15" s="101"/>
      <c r="H15" s="102"/>
      <c r="I15" s="101"/>
      <c r="J15" s="102"/>
      <c r="K15" s="102"/>
      <c r="L15" s="102"/>
      <c r="M15" s="89"/>
      <c r="N15" s="89"/>
      <c r="O15" s="91"/>
    </row>
    <row r="16" spans="1:15" s="8" customFormat="1" ht="42" customHeight="1" thickBot="1" x14ac:dyDescent="0.3">
      <c r="A16" s="70" t="s">
        <v>25</v>
      </c>
      <c r="B16" s="96"/>
      <c r="C16" s="96"/>
      <c r="D16" s="71"/>
      <c r="E16" s="96"/>
      <c r="F16" s="96"/>
      <c r="G16" s="96"/>
      <c r="H16" s="96"/>
      <c r="I16" s="96"/>
      <c r="J16" s="96"/>
      <c r="K16" s="96"/>
      <c r="L16" s="103" t="s">
        <v>26</v>
      </c>
      <c r="M16" s="44"/>
      <c r="N16" s="44"/>
      <c r="O16" s="29">
        <f>SUMIF(G:G,0%,L:L)+SUMIF(G:G,"",L:L)</f>
        <v>0</v>
      </c>
    </row>
    <row r="17" spans="1:17" s="8" customFormat="1" ht="39" customHeight="1" x14ac:dyDescent="0.25">
      <c r="A17" s="49" t="s">
        <v>47</v>
      </c>
      <c r="B17" s="50"/>
      <c r="C17" s="50"/>
      <c r="D17" s="50"/>
      <c r="E17" s="50"/>
      <c r="F17" s="50"/>
      <c r="G17" s="50"/>
      <c r="H17" s="50"/>
      <c r="I17" s="50"/>
      <c r="J17" s="50"/>
      <c r="K17" s="51"/>
      <c r="L17" s="42" t="s">
        <v>27</v>
      </c>
      <c r="M17" s="43"/>
      <c r="N17" s="43"/>
      <c r="O17" s="30">
        <f>SUMIF(G:G,5%,L:L)</f>
        <v>0</v>
      </c>
    </row>
    <row r="18" spans="1:17" s="8" customFormat="1" ht="30" customHeight="1" x14ac:dyDescent="0.25">
      <c r="A18" s="52"/>
      <c r="B18" s="53"/>
      <c r="C18" s="53"/>
      <c r="D18" s="53"/>
      <c r="E18" s="53"/>
      <c r="F18" s="53"/>
      <c r="G18" s="53"/>
      <c r="H18" s="53"/>
      <c r="I18" s="53"/>
      <c r="J18" s="53"/>
      <c r="K18" s="54"/>
      <c r="L18" s="42" t="s">
        <v>28</v>
      </c>
      <c r="M18" s="43"/>
      <c r="N18" s="43"/>
      <c r="O18" s="30">
        <f>SUMIF(G:G,19%,L:L)</f>
        <v>0</v>
      </c>
    </row>
    <row r="19" spans="1:17" s="8" customFormat="1" ht="30" customHeight="1" x14ac:dyDescent="0.25">
      <c r="A19" s="52"/>
      <c r="B19" s="53"/>
      <c r="C19" s="53"/>
      <c r="D19" s="53"/>
      <c r="E19" s="53"/>
      <c r="F19" s="53"/>
      <c r="G19" s="53"/>
      <c r="H19" s="53"/>
      <c r="I19" s="53"/>
      <c r="J19" s="53"/>
      <c r="K19" s="54"/>
      <c r="L19" s="40" t="s">
        <v>21</v>
      </c>
      <c r="M19" s="41"/>
      <c r="N19" s="41"/>
      <c r="O19" s="31">
        <f>SUM(O16:O18)</f>
        <v>0</v>
      </c>
    </row>
    <row r="20" spans="1:17" s="8" customFormat="1" ht="30" customHeight="1" x14ac:dyDescent="0.25">
      <c r="A20" s="52"/>
      <c r="B20" s="53"/>
      <c r="C20" s="53"/>
      <c r="D20" s="53"/>
      <c r="E20" s="53"/>
      <c r="F20" s="53"/>
      <c r="G20" s="53"/>
      <c r="H20" s="53"/>
      <c r="I20" s="53"/>
      <c r="J20" s="53"/>
      <c r="K20" s="54"/>
      <c r="L20" s="38" t="s">
        <v>29</v>
      </c>
      <c r="M20" s="39"/>
      <c r="N20" s="39"/>
      <c r="O20" s="32">
        <f>SUMIF(G:G,5%,M:M)</f>
        <v>0</v>
      </c>
    </row>
    <row r="21" spans="1:17" s="8" customFormat="1" ht="30" customHeight="1" x14ac:dyDescent="0.25">
      <c r="A21" s="52"/>
      <c r="B21" s="53"/>
      <c r="C21" s="53"/>
      <c r="D21" s="53"/>
      <c r="E21" s="53"/>
      <c r="F21" s="53"/>
      <c r="G21" s="53"/>
      <c r="H21" s="53"/>
      <c r="I21" s="53"/>
      <c r="J21" s="53"/>
      <c r="K21" s="54"/>
      <c r="L21" s="38" t="s">
        <v>30</v>
      </c>
      <c r="M21" s="39"/>
      <c r="N21" s="39"/>
      <c r="O21" s="32">
        <f>SUMIF(G:G,19%,M:M)</f>
        <v>0</v>
      </c>
    </row>
    <row r="22" spans="1:17" s="8" customFormat="1" ht="30" customHeight="1" x14ac:dyDescent="0.25">
      <c r="A22" s="52"/>
      <c r="B22" s="53"/>
      <c r="C22" s="53"/>
      <c r="D22" s="53"/>
      <c r="E22" s="53"/>
      <c r="F22" s="53"/>
      <c r="G22" s="53"/>
      <c r="H22" s="53"/>
      <c r="I22" s="53"/>
      <c r="J22" s="53"/>
      <c r="K22" s="54"/>
      <c r="L22" s="40" t="s">
        <v>31</v>
      </c>
      <c r="M22" s="41"/>
      <c r="N22" s="41"/>
      <c r="O22" s="31">
        <f>SUM(O20:O21)</f>
        <v>0</v>
      </c>
    </row>
    <row r="23" spans="1:17" s="8" customFormat="1" ht="30" customHeight="1" x14ac:dyDescent="0.25">
      <c r="A23" s="52"/>
      <c r="B23" s="53"/>
      <c r="C23" s="53"/>
      <c r="D23" s="53"/>
      <c r="E23" s="53"/>
      <c r="F23" s="53"/>
      <c r="G23" s="53"/>
      <c r="H23" s="53"/>
      <c r="I23" s="53"/>
      <c r="J23" s="53"/>
      <c r="K23" s="54"/>
      <c r="L23" s="42" t="s">
        <v>32</v>
      </c>
      <c r="M23" s="43"/>
      <c r="N23" s="43"/>
      <c r="O23" s="30">
        <f>SUMIF(I:I,8%,N:N)</f>
        <v>0</v>
      </c>
    </row>
    <row r="24" spans="1:17" s="8" customFormat="1" ht="37.5" customHeight="1" x14ac:dyDescent="0.25">
      <c r="A24" s="52"/>
      <c r="B24" s="53"/>
      <c r="C24" s="53"/>
      <c r="D24" s="53"/>
      <c r="E24" s="53"/>
      <c r="F24" s="53"/>
      <c r="G24" s="53"/>
      <c r="H24" s="53"/>
      <c r="I24" s="53"/>
      <c r="J24" s="53"/>
      <c r="K24" s="54"/>
      <c r="L24" s="47" t="s">
        <v>33</v>
      </c>
      <c r="M24" s="48"/>
      <c r="N24" s="48"/>
      <c r="O24" s="31">
        <f>SUM(O23)</f>
        <v>0</v>
      </c>
    </row>
    <row r="25" spans="1:17" s="8" customFormat="1" ht="32.25" customHeight="1" thickBot="1" x14ac:dyDescent="0.3">
      <c r="A25" s="55"/>
      <c r="B25" s="56"/>
      <c r="C25" s="56"/>
      <c r="D25" s="56"/>
      <c r="E25" s="56"/>
      <c r="F25" s="56"/>
      <c r="G25" s="56"/>
      <c r="H25" s="56"/>
      <c r="I25" s="56"/>
      <c r="J25" s="56"/>
      <c r="K25" s="57"/>
      <c r="L25" s="45" t="s">
        <v>34</v>
      </c>
      <c r="M25" s="46"/>
      <c r="N25" s="46"/>
      <c r="O25" s="33">
        <f>+O19+O22+O24</f>
        <v>0</v>
      </c>
    </row>
    <row r="27" spans="1:17" ht="50.1" customHeight="1" thickBot="1" x14ac:dyDescent="0.3">
      <c r="B27" s="61"/>
      <c r="C27" s="61"/>
    </row>
    <row r="28" spans="1:17" x14ac:dyDescent="0.25">
      <c r="B28" s="82" t="s">
        <v>35</v>
      </c>
      <c r="C28" s="82"/>
    </row>
    <row r="29" spans="1:17" ht="15" customHeight="1" x14ac:dyDescent="0.25">
      <c r="M29" s="35"/>
      <c r="N29" s="36"/>
      <c r="O29" s="37"/>
    </row>
    <row r="30" spans="1:17" ht="15.75" customHeight="1" x14ac:dyDescent="0.25">
      <c r="M30" s="35"/>
      <c r="N30" s="36"/>
      <c r="O30" s="37"/>
    </row>
    <row r="31" spans="1:17" ht="15" customHeight="1" x14ac:dyDescent="0.25">
      <c r="A31" s="9" t="s">
        <v>36</v>
      </c>
      <c r="M31" s="35"/>
      <c r="N31" s="36"/>
      <c r="O31" s="37"/>
    </row>
    <row r="32" spans="1:17" x14ac:dyDescent="0.25">
      <c r="A32" s="81" t="s">
        <v>37</v>
      </c>
      <c r="B32" s="81"/>
      <c r="C32" s="81"/>
      <c r="D32" s="81"/>
      <c r="E32" s="81"/>
      <c r="F32" s="81"/>
      <c r="G32" s="81"/>
      <c r="H32" s="81"/>
      <c r="I32" s="81"/>
      <c r="J32" s="81"/>
      <c r="K32" s="81"/>
      <c r="L32" s="81"/>
      <c r="M32" s="81"/>
      <c r="N32" s="81"/>
      <c r="O32" s="81"/>
      <c r="P32" s="1"/>
      <c r="Q32" s="1"/>
    </row>
    <row r="33" spans="1:17" ht="15" customHeight="1" x14ac:dyDescent="0.25">
      <c r="A33" s="80" t="s">
        <v>38</v>
      </c>
      <c r="B33" s="80"/>
      <c r="C33" s="80"/>
      <c r="D33" s="80"/>
      <c r="E33" s="80"/>
      <c r="F33" s="80"/>
      <c r="G33" s="80"/>
      <c r="H33" s="80"/>
      <c r="I33" s="80"/>
      <c r="J33" s="80"/>
      <c r="K33" s="80"/>
      <c r="L33" s="80"/>
      <c r="M33" s="80"/>
      <c r="N33" s="80"/>
      <c r="O33" s="80"/>
      <c r="P33" s="34"/>
      <c r="Q33" s="34"/>
    </row>
    <row r="34" spans="1:17" x14ac:dyDescent="0.25">
      <c r="A34" s="79" t="s">
        <v>39</v>
      </c>
      <c r="B34" s="79"/>
      <c r="C34" s="79"/>
      <c r="D34" s="79"/>
      <c r="E34" s="79"/>
      <c r="F34" s="79"/>
      <c r="G34" s="79"/>
      <c r="H34" s="79"/>
      <c r="I34" s="79"/>
      <c r="J34" s="79"/>
      <c r="K34" s="79"/>
      <c r="L34" s="79"/>
      <c r="M34" s="79"/>
      <c r="N34" s="79"/>
      <c r="O34" s="79"/>
      <c r="P34" s="4"/>
      <c r="Q34" s="4"/>
    </row>
    <row r="35" spans="1:17" x14ac:dyDescent="0.25">
      <c r="A35" s="79" t="s">
        <v>40</v>
      </c>
      <c r="B35" s="79"/>
      <c r="C35" s="79"/>
      <c r="D35" s="79"/>
      <c r="E35" s="79"/>
      <c r="F35" s="79"/>
      <c r="G35" s="79"/>
      <c r="H35" s="79"/>
      <c r="I35" s="79"/>
      <c r="J35" s="79"/>
      <c r="K35" s="79"/>
      <c r="L35" s="79"/>
      <c r="M35" s="79"/>
      <c r="N35" s="79"/>
      <c r="O35" s="79"/>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CG7indjzS055aGkhV77TfAF4PIiUNieZ+IkouLn+pSrF/NopGBZ0CqDIqcK/OZb/0snShjI5pZP6BUdcZg7OWw==" saltValue="3gIpzTNv+YI1qMYzT3fKMg==" spinCount="100000" sheet="1" scenarios="1" selectLockedCells="1"/>
  <mergeCells count="50">
    <mergeCell ref="A14:A15"/>
    <mergeCell ref="K14:K15"/>
    <mergeCell ref="L14:L15"/>
    <mergeCell ref="M14:M15"/>
    <mergeCell ref="N14:N15"/>
    <mergeCell ref="O14:O1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C14:C15"/>
    <mergeCell ref="D14:D15"/>
    <mergeCell ref="E14:E15"/>
    <mergeCell ref="F14:F15"/>
    <mergeCell ref="B14:B15"/>
    <mergeCell ref="G14:G15"/>
    <mergeCell ref="H14:H15"/>
    <mergeCell ref="I14:I15"/>
    <mergeCell ref="J14:J15"/>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2024-07-24T21:38:52Z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