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80/DOCUMENTOS DE PUBLICACIÓN CONTRATACIÓN DIRECTA/"/>
    </mc:Choice>
  </mc:AlternateContent>
  <xr:revisionPtr revIDLastSave="53" documentId="13_ncr:1_{A3203639-816A-4F00-A849-4E2EC2053B16}" xr6:coauthVersionLast="47" xr6:coauthVersionMax="47" xr10:uidLastSave="{A4998378-EC13-4022-8A85-12A033E0501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L14" i="7"/>
  <c r="M14" i="7" s="1"/>
  <c r="O21" i="7"/>
  <c r="O20" i="7"/>
  <c r="O18" i="7"/>
  <c r="O17" i="7"/>
  <c r="K14" i="7" l="1"/>
  <c r="N14" i="7"/>
  <c r="O14" i="7" s="1"/>
  <c r="O16" i="7"/>
  <c r="O19" i="7" s="1"/>
  <c r="O22" i="7"/>
  <c r="O23" i="7"/>
  <c r="O24" i="7" s="1"/>
  <c r="O25"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<sst xmlns="http://schemas.openxmlformats.org/spreadsheetml/2006/main" count="54" uniqueCount="52">
  <si>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</si>
  <si>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</si>
  <si>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</si>
  <si>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</si>
  <si>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</si>
  <si>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</si>
  <si>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</si>
  <si>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</si>
  <si>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</si>
  <si>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</si>
  <si>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</si>
  <si>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</si>
  <si>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</si>
  <si>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</si>
  <si>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</si>
  <si>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</si>
  <si>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</si>
  <si>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</si>
  <si>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</si>
  <si>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</si>
  <si>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</si>
  <si>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</si>
  <si>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</si>
  <si>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</si>
  <si>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</si>
  <si>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</si>
  <si>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</si>
  <si>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</si>
  <si>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</si>
  <si>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</si>
  <si>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</si>
  <si>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</si>
  <si>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</si>
  <si>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</si>
  <si>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</si>
  <si>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</si>
  <si>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</si>
  <si>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</si>
  <si>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</si>
  <si>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</si>
  <si>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</si>
  <si>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</si>
  <si>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</si>
  <si>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</si>
  <si>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</si>
  <si>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</si>
  <si>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</si>
  <si>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</si>
  <si>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</si>
  <si>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</si>
  <si>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</si>
  <si>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
El servicio de base de datos Online bibliográfica multidisciplinar
en literatura mundial de revistas electrónicas con acceso a una
amplia variedad de recursos académicos en áreas de
conocimiento clave, incluyendo Ciencias Básicas, Ingeniería y
Tecnología, Ciencias Sociales y Administrativas, Artes y
Humanidades, Agricultura, Ciencias Biológicas y Ciencias
Biomédicas.
Incluye:
Contenido Abundante: Mas 57.037.000 artículos de acceso
abierto, cerrado e híbridos, cubriendo una amplia gama de
temas y disciplinas.
Diversidad de Revistas: Mas 46.000 revistas, el servicio ofrece
acceso a más de 50’000.000 de artículos de revistas y
10’000.000 de artículos en texto completo.
Amplia Cobertura: Mas 14.000 editores y representación de 130
países, el servicio garantiza una perspectiva global y diversa en
sus contenidos.
Facilidades para Autores y Lectores: artículos directamente a los
autores e incluye tablas de contenido para todas las revistas,
facilitando la navegación y búsqueda de información.
Actualización Diaria: Actualización diaria de contenido para
garantizar su confiabilidad y actualidad.
Herramientas de Usuario: Herramientas que permiten a los
usuarios crear alertas, seleccionar, listar, guardar, copiar y pegar
documentos, optimizando la experiencia de lectura y búsqueda.
Acceso Ilimitado: Reconocimiento IP configurable con Ez-proxy
para garantizar un acceso ilimitado y sin interrupciones desde
cualquier ubicación dentro de la universidad.
Solicitud de DEMO:
Se solicita una DEMO del servicio para verificar el uso y
contenido del recurso solicitado, asegurando así su idoneidad y
relevancia para las necesidades de la comunidad universitaria.
(ANEXO ENLACE DE TITULOS Y CONTENIDO)
https://jgatenext.com/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</si>
</sst>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 fillId="0" borderId="41"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27"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35" borderId="27"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164" fontId="9" fillId="35" borderId="27" xfId="4" applyNumberFormat="1" applyFont="1" applyFill="1" applyBorder="1" applyAlignment="1" applyProtection="1">
      <alignment horizontal="center" vertical="center"/>
      <protection locked="0"/>
    </xf>
    <xf numFmtId="164" fontId="9" fillId="35" borderId="2"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0" fontId="3" fillId="0" borderId="27"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14" zoomScale="70" zoomScaleNormal="70" zoomScaleSheetLayoutView="70" zoomScalePageLayoutView="55" workbookViewId="0">
      <selection activeCell="C14" sqref="C14:C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77"/>
      <c r="B2" s="78" t="s">
        <v>0</v>
      </c>
      <c r="C2" s="78"/>
      <c r="D2" s="78"/>
      <c r="E2" s="78"/>
      <c r="F2" s="78"/>
      <c r="G2" s="78"/>
      <c r="H2" s="78"/>
      <c r="I2" s="78"/>
      <c r="J2" s="78"/>
      <c r="K2" s="78"/>
      <c r="L2" s="78"/>
      <c r="M2" s="78"/>
      <c r="N2" s="79" t="s">
        <v>1</v>
      </c>
      <c r="O2" s="79"/>
    </row>
    <row r="3" spans="1:15" ht="15.75" customHeight="1" x14ac:dyDescent="0.25">
      <c r="A3" s="77"/>
      <c r="B3" s="78" t="s">
        <v>2</v>
      </c>
      <c r="C3" s="78"/>
      <c r="D3" s="78"/>
      <c r="E3" s="78"/>
      <c r="F3" s="78"/>
      <c r="G3" s="78"/>
      <c r="H3" s="78"/>
      <c r="I3" s="78"/>
      <c r="J3" s="78"/>
      <c r="K3" s="78"/>
      <c r="L3" s="78"/>
      <c r="M3" s="78"/>
      <c r="N3" s="79" t="s">
        <v>48</v>
      </c>
      <c r="O3" s="79"/>
    </row>
    <row r="4" spans="1:15" ht="16.5" customHeight="1" x14ac:dyDescent="0.25">
      <c r="A4" s="77"/>
      <c r="B4" s="78" t="s">
        <v>3</v>
      </c>
      <c r="C4" s="78"/>
      <c r="D4" s="78"/>
      <c r="E4" s="78"/>
      <c r="F4" s="78"/>
      <c r="G4" s="78"/>
      <c r="H4" s="78"/>
      <c r="I4" s="78"/>
      <c r="J4" s="78"/>
      <c r="K4" s="78"/>
      <c r="L4" s="78"/>
      <c r="M4" s="78"/>
      <c r="N4" s="79" t="s">
        <v>49</v>
      </c>
      <c r="O4" s="79"/>
    </row>
    <row r="5" spans="1:15" ht="15" customHeight="1" x14ac:dyDescent="0.25">
      <c r="A5" s="77"/>
      <c r="B5" s="78"/>
      <c r="C5" s="78"/>
      <c r="D5" s="78"/>
      <c r="E5" s="78"/>
      <c r="F5" s="78"/>
      <c r="G5" s="78"/>
      <c r="H5" s="78"/>
      <c r="I5" s="78"/>
      <c r="J5" s="78"/>
      <c r="K5" s="78"/>
      <c r="L5" s="78"/>
      <c r="M5" s="78"/>
      <c r="N5" s="79" t="s">
        <v>46</v>
      </c>
      <c r="O5" s="79"/>
    </row>
    <row r="7" spans="1:15" x14ac:dyDescent="0.25">
      <c r="A7" s="4" t="s">
        <v>4</v>
      </c>
    </row>
    <row r="8" spans="1:15" ht="9.9499999999999993" customHeight="1" x14ac:dyDescent="0.25">
      <c r="A8" s="5"/>
    </row>
    <row r="9" spans="1:15" ht="30" customHeight="1" x14ac:dyDescent="0.25">
      <c r="A9" s="63" t="s">
        <v>5</v>
      </c>
      <c r="B9" s="64"/>
      <c r="D9" s="69" t="s">
        <v>6</v>
      </c>
      <c r="E9" s="70"/>
      <c r="F9" s="59"/>
      <c r="G9" s="60"/>
      <c r="H9" s="60"/>
      <c r="I9" s="61"/>
      <c r="K9" s="69" t="s">
        <v>7</v>
      </c>
      <c r="L9" s="70"/>
      <c r="M9" s="75"/>
      <c r="N9" s="76"/>
    </row>
    <row r="10" spans="1:15" ht="8.25" customHeight="1" x14ac:dyDescent="0.25">
      <c r="A10" s="65"/>
      <c r="B10" s="66"/>
      <c r="C10" s="6"/>
      <c r="E10" s="7"/>
      <c r="F10" s="7"/>
      <c r="M10" s="7"/>
      <c r="N10" s="1"/>
    </row>
    <row r="11" spans="1:15" ht="30" customHeight="1" x14ac:dyDescent="0.25">
      <c r="A11" s="67"/>
      <c r="B11" s="68"/>
      <c r="D11" s="69" t="s">
        <v>8</v>
      </c>
      <c r="E11" s="70"/>
      <c r="F11" s="59"/>
      <c r="G11" s="60"/>
      <c r="H11" s="60"/>
      <c r="I11" s="61"/>
      <c r="K11" s="69" t="s">
        <v>9</v>
      </c>
      <c r="L11" s="70"/>
      <c r="M11" s="73"/>
      <c r="N11" s="74"/>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408.75" customHeight="1" x14ac:dyDescent="0.25">
      <c r="A14" s="84">
        <v>1</v>
      </c>
      <c r="B14" s="100" t="s">
        <v>51</v>
      </c>
      <c r="C14" s="88"/>
      <c r="D14" s="86">
        <v>1</v>
      </c>
      <c r="E14" s="90" t="s">
        <v>50</v>
      </c>
      <c r="F14" s="92"/>
      <c r="G14" s="94"/>
      <c r="H14" s="96">
        <f>+ROUND(F14*G14,0)</f>
        <v>0</v>
      </c>
      <c r="I14" s="94"/>
      <c r="J14" s="96">
        <f t="shared" ref="J14" si="0">ROUND(F14*I14,0)</f>
        <v>0</v>
      </c>
      <c r="K14" s="96">
        <f t="shared" ref="K14" si="1">ROUND(F14+H14+J14,0)</f>
        <v>0</v>
      </c>
      <c r="L14" s="96">
        <f t="shared" ref="L14" si="2">ROUND(F14*D14,0)</f>
        <v>0</v>
      </c>
      <c r="M14" s="96">
        <f t="shared" ref="M14" si="3">ROUND(L14*G14,0)</f>
        <v>0</v>
      </c>
      <c r="N14" s="96">
        <f t="shared" ref="N14" si="4">ROUND(L14*I14,0)</f>
        <v>0</v>
      </c>
      <c r="O14" s="98">
        <f t="shared" ref="O14" si="5">ROUND(L14+N14+M14,0)</f>
        <v>0</v>
      </c>
    </row>
    <row r="15" spans="1:15" s="8" customFormat="1" ht="201.75" customHeight="1" thickBot="1" x14ac:dyDescent="0.3">
      <c r="A15" s="85"/>
      <c r="B15" s="101"/>
      <c r="C15" s="89"/>
      <c r="D15" s="87"/>
      <c r="E15" s="91"/>
      <c r="F15" s="93"/>
      <c r="G15" s="95"/>
      <c r="H15" s="97"/>
      <c r="I15" s="95"/>
      <c r="J15" s="97"/>
      <c r="K15" s="97"/>
      <c r="L15" s="97"/>
      <c r="M15" s="97"/>
      <c r="N15" s="97"/>
      <c r="O15" s="99"/>
    </row>
    <row r="16" spans="1:15" s="8" customFormat="1" ht="42" customHeight="1" thickBot="1" x14ac:dyDescent="0.3">
      <c r="A16" s="71" t="s">
        <v>25</v>
      </c>
      <c r="B16" s="72"/>
      <c r="C16" s="72"/>
      <c r="D16" s="72"/>
      <c r="E16" s="72"/>
      <c r="F16" s="72"/>
      <c r="G16" s="72"/>
      <c r="H16" s="72"/>
      <c r="I16" s="72"/>
      <c r="J16" s="72"/>
      <c r="K16" s="72"/>
      <c r="L16" s="44" t="s">
        <v>26</v>
      </c>
      <c r="M16" s="45"/>
      <c r="N16" s="45"/>
      <c r="O16" s="29">
        <f>SUMIF(G:G,0%,L:L)+SUMIF(G:G,"",L:L)</f>
        <v>0</v>
      </c>
    </row>
    <row r="17" spans="1:17" s="8" customFormat="1" ht="39" customHeight="1" x14ac:dyDescent="0.25">
      <c r="A17" s="50" t="s">
        <v>47</v>
      </c>
      <c r="B17" s="51"/>
      <c r="C17" s="51"/>
      <c r="D17" s="51"/>
      <c r="E17" s="51"/>
      <c r="F17" s="51"/>
      <c r="G17" s="51"/>
      <c r="H17" s="51"/>
      <c r="I17" s="51"/>
      <c r="J17" s="51"/>
      <c r="K17" s="52"/>
      <c r="L17" s="42" t="s">
        <v>27</v>
      </c>
      <c r="M17" s="43"/>
      <c r="N17" s="43"/>
      <c r="O17" s="30">
        <f>SUMIF(G:G,5%,L:L)</f>
        <v>0</v>
      </c>
    </row>
    <row r="18" spans="1:17" s="8" customFormat="1" ht="30" customHeight="1" x14ac:dyDescent="0.25">
      <c r="A18" s="53"/>
      <c r="B18" s="54"/>
      <c r="C18" s="54"/>
      <c r="D18" s="54"/>
      <c r="E18" s="54"/>
      <c r="F18" s="54"/>
      <c r="G18" s="54"/>
      <c r="H18" s="54"/>
      <c r="I18" s="54"/>
      <c r="J18" s="54"/>
      <c r="K18" s="55"/>
      <c r="L18" s="42" t="s">
        <v>28</v>
      </c>
      <c r="M18" s="43"/>
      <c r="N18" s="43"/>
      <c r="O18" s="30">
        <f>SUMIF(G:G,19%,L:L)</f>
        <v>0</v>
      </c>
    </row>
    <row r="19" spans="1:17" s="8" customFormat="1" ht="30" customHeight="1" x14ac:dyDescent="0.25">
      <c r="A19" s="53"/>
      <c r="B19" s="54"/>
      <c r="C19" s="54"/>
      <c r="D19" s="54"/>
      <c r="E19" s="54"/>
      <c r="F19" s="54"/>
      <c r="G19" s="54"/>
      <c r="H19" s="54"/>
      <c r="I19" s="54"/>
      <c r="J19" s="54"/>
      <c r="K19" s="55"/>
      <c r="L19" s="40" t="s">
        <v>21</v>
      </c>
      <c r="M19" s="41"/>
      <c r="N19" s="41"/>
      <c r="O19" s="31">
        <f>SUM(O16:O18)</f>
        <v>0</v>
      </c>
    </row>
    <row r="20" spans="1:17" s="8" customFormat="1" ht="30" customHeight="1" x14ac:dyDescent="0.25">
      <c r="A20" s="53"/>
      <c r="B20" s="54"/>
      <c r="C20" s="54"/>
      <c r="D20" s="54"/>
      <c r="E20" s="54"/>
      <c r="F20" s="54"/>
      <c r="G20" s="54"/>
      <c r="H20" s="54"/>
      <c r="I20" s="54"/>
      <c r="J20" s="54"/>
      <c r="K20" s="55"/>
      <c r="L20" s="38" t="s">
        <v>29</v>
      </c>
      <c r="M20" s="39"/>
      <c r="N20" s="39"/>
      <c r="O20" s="32">
        <f>SUMIF(G:G,5%,M:M)</f>
        <v>0</v>
      </c>
    </row>
    <row r="21" spans="1:17" s="8" customFormat="1" ht="30" customHeight="1" x14ac:dyDescent="0.25">
      <c r="A21" s="53"/>
      <c r="B21" s="54"/>
      <c r="C21" s="54"/>
      <c r="D21" s="54"/>
      <c r="E21" s="54"/>
      <c r="F21" s="54"/>
      <c r="G21" s="54"/>
      <c r="H21" s="54"/>
      <c r="I21" s="54"/>
      <c r="J21" s="54"/>
      <c r="K21" s="55"/>
      <c r="L21" s="38" t="s">
        <v>30</v>
      </c>
      <c r="M21" s="39"/>
      <c r="N21" s="39"/>
      <c r="O21" s="32">
        <f>SUMIF(G:G,19%,M:M)</f>
        <v>0</v>
      </c>
    </row>
    <row r="22" spans="1:17" s="8" customFormat="1" ht="30" customHeight="1" x14ac:dyDescent="0.25">
      <c r="A22" s="53"/>
      <c r="B22" s="54"/>
      <c r="C22" s="54"/>
      <c r="D22" s="54"/>
      <c r="E22" s="54"/>
      <c r="F22" s="54"/>
      <c r="G22" s="54"/>
      <c r="H22" s="54"/>
      <c r="I22" s="54"/>
      <c r="J22" s="54"/>
      <c r="K22" s="55"/>
      <c r="L22" s="40" t="s">
        <v>31</v>
      </c>
      <c r="M22" s="41"/>
      <c r="N22" s="41"/>
      <c r="O22" s="31">
        <f>SUM(O20:O21)</f>
        <v>0</v>
      </c>
    </row>
    <row r="23" spans="1:17" s="8" customFormat="1" ht="30" customHeight="1" x14ac:dyDescent="0.25">
      <c r="A23" s="53"/>
      <c r="B23" s="54"/>
      <c r="C23" s="54"/>
      <c r="D23" s="54"/>
      <c r="E23" s="54"/>
      <c r="F23" s="54"/>
      <c r="G23" s="54"/>
      <c r="H23" s="54"/>
      <c r="I23" s="54"/>
      <c r="J23" s="54"/>
      <c r="K23" s="55"/>
      <c r="L23" s="42" t="s">
        <v>32</v>
      </c>
      <c r="M23" s="43"/>
      <c r="N23" s="43"/>
      <c r="O23" s="30">
        <f>SUMIF(I:I,8%,N:N)</f>
        <v>0</v>
      </c>
    </row>
    <row r="24" spans="1:17" s="8" customFormat="1" ht="37.5" customHeight="1" x14ac:dyDescent="0.25">
      <c r="A24" s="53"/>
      <c r="B24" s="54"/>
      <c r="C24" s="54"/>
      <c r="D24" s="54"/>
      <c r="E24" s="54"/>
      <c r="F24" s="54"/>
      <c r="G24" s="54"/>
      <c r="H24" s="54"/>
      <c r="I24" s="54"/>
      <c r="J24" s="54"/>
      <c r="K24" s="55"/>
      <c r="L24" s="48" t="s">
        <v>33</v>
      </c>
      <c r="M24" s="49"/>
      <c r="N24" s="49"/>
      <c r="O24" s="31">
        <f>SUM(O23)</f>
        <v>0</v>
      </c>
    </row>
    <row r="25" spans="1:17" s="8" customFormat="1" ht="32.25" customHeight="1" thickBot="1" x14ac:dyDescent="0.3">
      <c r="A25" s="56"/>
      <c r="B25" s="57"/>
      <c r="C25" s="57"/>
      <c r="D25" s="57"/>
      <c r="E25" s="57"/>
      <c r="F25" s="57"/>
      <c r="G25" s="57"/>
      <c r="H25" s="57"/>
      <c r="I25" s="57"/>
      <c r="J25" s="57"/>
      <c r="K25" s="58"/>
      <c r="L25" s="46" t="s">
        <v>34</v>
      </c>
      <c r="M25" s="47"/>
      <c r="N25" s="47"/>
      <c r="O25" s="33">
        <f>+O19+O22+O24</f>
        <v>0</v>
      </c>
    </row>
    <row r="27" spans="1:17" ht="50.1" customHeight="1" thickBot="1" x14ac:dyDescent="0.3">
      <c r="B27" s="62"/>
      <c r="C27" s="62"/>
    </row>
    <row r="28" spans="1:17" x14ac:dyDescent="0.25">
      <c r="B28" s="83" t="s">
        <v>35</v>
      </c>
      <c r="C28" s="83"/>
    </row>
    <row r="29" spans="1:17" ht="15" customHeight="1" x14ac:dyDescent="0.25">
      <c r="M29" s="35"/>
      <c r="N29" s="36"/>
      <c r="O29" s="37"/>
    </row>
    <row r="30" spans="1:17" ht="15.75" customHeight="1" x14ac:dyDescent="0.25">
      <c r="M30" s="35"/>
      <c r="N30" s="36"/>
      <c r="O30" s="37"/>
    </row>
    <row r="31" spans="1:17" ht="15" customHeight="1" x14ac:dyDescent="0.25">
      <c r="A31" s="9" t="s">
        <v>36</v>
      </c>
      <c r="M31" s="35"/>
      <c r="N31" s="36"/>
      <c r="O31" s="37"/>
    </row>
    <row r="32" spans="1:17" x14ac:dyDescent="0.25">
      <c r="A32" s="82" t="s">
        <v>37</v>
      </c>
      <c r="B32" s="82"/>
      <c r="C32" s="82"/>
      <c r="D32" s="82"/>
      <c r="E32" s="82"/>
      <c r="F32" s="82"/>
      <c r="G32" s="82"/>
      <c r="H32" s="82"/>
      <c r="I32" s="82"/>
      <c r="J32" s="82"/>
      <c r="K32" s="82"/>
      <c r="L32" s="82"/>
      <c r="M32" s="82"/>
      <c r="N32" s="82"/>
      <c r="O32" s="82"/>
      <c r="P32" s="1"/>
      <c r="Q32" s="1"/>
    </row>
    <row r="33" spans="1:17" ht="15" customHeight="1" x14ac:dyDescent="0.25">
      <c r="A33" s="81" t="s">
        <v>38</v>
      </c>
      <c r="B33" s="81"/>
      <c r="C33" s="81"/>
      <c r="D33" s="81"/>
      <c r="E33" s="81"/>
      <c r="F33" s="81"/>
      <c r="G33" s="81"/>
      <c r="H33" s="81"/>
      <c r="I33" s="81"/>
      <c r="J33" s="81"/>
      <c r="K33" s="81"/>
      <c r="L33" s="81"/>
      <c r="M33" s="81"/>
      <c r="N33" s="81"/>
      <c r="O33" s="81"/>
      <c r="P33" s="34"/>
      <c r="Q33" s="34"/>
    </row>
    <row r="34" spans="1:17" x14ac:dyDescent="0.25">
      <c r="A34" s="80" t="s">
        <v>39</v>
      </c>
      <c r="B34" s="80"/>
      <c r="C34" s="80"/>
      <c r="D34" s="80"/>
      <c r="E34" s="80"/>
      <c r="F34" s="80"/>
      <c r="G34" s="80"/>
      <c r="H34" s="80"/>
      <c r="I34" s="80"/>
      <c r="J34" s="80"/>
      <c r="K34" s="80"/>
      <c r="L34" s="80"/>
      <c r="M34" s="80"/>
      <c r="N34" s="80"/>
      <c r="O34" s="80"/>
      <c r="P34" s="4"/>
      <c r="Q34" s="4"/>
    </row>
    <row r="35" spans="1:17" x14ac:dyDescent="0.25">
      <c r="A35" s="80" t="s">
        <v>40</v>
      </c>
      <c r="B35" s="80"/>
      <c r="C35" s="80"/>
      <c r="D35" s="80"/>
      <c r="E35" s="80"/>
      <c r="F35" s="80"/>
      <c r="G35" s="80"/>
      <c r="H35" s="80"/>
      <c r="I35" s="80"/>
      <c r="J35" s="80"/>
      <c r="K35" s="80"/>
      <c r="L35" s="80"/>
      <c r="M35" s="80"/>
      <c r="N35" s="80"/>
      <c r="O35" s="80"/>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RByuubNLlmrz5k2WiBcDHU2K39mQMmchEVagX+DPqBnGqINg0twm93SPkvoE3Ge0ChprEo1WQVO6w+10a8miAg==" saltValue="cEcr6Wb7vVVnjspmvJnv8A==" spinCount="100000" sheet="1" scenarios="1" selectLockedCells="1"/>
  <mergeCells count="50">
    <mergeCell ref="N14:N15"/>
    <mergeCell ref="O14:O15"/>
    <mergeCell ref="I14:I15"/>
    <mergeCell ref="J14:J15"/>
    <mergeCell ref="K14:K15"/>
    <mergeCell ref="L14:L15"/>
    <mergeCell ref="M14:M1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B14:B15"/>
    <mergeCell ref="A14:A15"/>
    <mergeCell ref="C14:C15"/>
    <mergeCell ref="D14:D15"/>
    <mergeCell ref="E14:E15"/>
    <mergeCell ref="F14:F15"/>
    <mergeCell ref="G14:G15"/>
    <mergeCell ref="H14:H15"/>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2024-07-19T00:02:13Z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